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0530" windowHeight="9990" tabRatio="915" activeTab="0"/>
  </bookViews>
  <sheets>
    <sheet name="St Catharines" sheetId="1" r:id="rId1"/>
  </sheets>
  <externalReferences>
    <externalReference r:id="rId4"/>
    <externalReference r:id="rId5"/>
    <externalReference r:id="rId6"/>
  </externalReferences>
  <definedNames>
    <definedName name="_1_2006_Census_Dwellings">#REF!</definedName>
    <definedName name="_2_2006_Census_Population_Overview">#REF!</definedName>
  </definedNames>
  <calcPr fullCalcOnLoad="1"/>
</workbook>
</file>

<file path=xl/sharedStrings.xml><?xml version="1.0" encoding="utf-8"?>
<sst xmlns="http://schemas.openxmlformats.org/spreadsheetml/2006/main" count="23" uniqueCount="23">
  <si>
    <t>Population</t>
  </si>
  <si>
    <t>CTUID</t>
  </si>
  <si>
    <t>Area</t>
  </si>
  <si>
    <t>Classification</t>
  </si>
  <si>
    <t>Gross Population Density</t>
  </si>
  <si>
    <t>Occupied Dwellings</t>
  </si>
  <si>
    <t>Dwelling Units / ha</t>
  </si>
  <si>
    <t>Single Family Housing Ratio</t>
  </si>
  <si>
    <t>Dwelling Composition Ratio</t>
  </si>
  <si>
    <t>Apartment Ratio</t>
  </si>
  <si>
    <t>Normalized Dwelling Composition Ratio</t>
  </si>
  <si>
    <t>Ownership Rate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</si>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</sst>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%"/>
  </numFmts>
  <fonts count="35"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A8A8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0" fontId="29" fillId="0" borderId="6" applyNumberFormat="0" applyFill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26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2" fontId="0" fillId="0" borderId="0" xfId="0" applyNumberFormat="1" applyAlignment="1">
      <alignment horizontal="left"/>
    </xf>
    <xf numFmtId="173" fontId="0" fillId="0" borderId="0" xfId="57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9" fontId="0" fillId="0" borderId="0" xfId="57" applyFont="1" applyAlignment="1">
      <alignment horizontal="left"/>
    </xf>
    <xf numFmtId="9" fontId="0" fillId="0" borderId="0" xfId="57" applyFont="1" applyFill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1" fontId="0" fillId="32" borderId="0" xfId="0" applyNumberFormat="1" applyFill="1" applyAlignment="1">
      <alignment/>
    </xf>
    <xf numFmtId="9" fontId="0" fillId="32" borderId="0" xfId="57" applyFont="1" applyFill="1" applyAlignment="1">
      <alignment/>
    </xf>
    <xf numFmtId="173" fontId="0" fillId="32" borderId="0" xfId="57" applyNumberFormat="1" applyFont="1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9" fontId="0" fillId="33" borderId="0" xfId="57" applyFont="1" applyFill="1" applyAlignment="1">
      <alignment/>
    </xf>
    <xf numFmtId="173" fontId="0" fillId="33" borderId="0" xfId="57" applyNumberFormat="1" applyFont="1" applyFill="1" applyAlignment="1">
      <alignment/>
    </xf>
    <xf numFmtId="1" fontId="0" fillId="0" borderId="0" xfId="0" applyNumberFormat="1" applyFill="1" applyAlignment="1">
      <alignment/>
    </xf>
    <xf numFmtId="173" fontId="0" fillId="0" borderId="0" xfId="57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5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njamin\Desktop\Excel%20files%201996\St%20Catharines\GIS%20data%20maker%201996%20St%20Catherines%20D4%20updat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njamin\Desktop\Excel%20files%201996\Qu&#233;bec\GIS%20data%20maker%201996%20Qu&#233;bec%20D4%20upda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njamin\Desktop\Excel%20files%201996\Guelph\GIS%20data%20maker%201996%20Guelph%20T8%20upda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6_Census_Population_by_Age"/>
      <sheetName val="1996_Census_Dwellings"/>
      <sheetName val="1996CensusModeofTransportation"/>
      <sheetName val="GIS_Data"/>
      <sheetName val="Calculated_data"/>
    </sheetNames>
    <sheetDataSet>
      <sheetData sheetId="0">
        <row r="2">
          <cell r="A2" t="str">
            <v>5390001.00</v>
          </cell>
          <cell r="F2">
            <v>4585</v>
          </cell>
        </row>
        <row r="3">
          <cell r="A3" t="str">
            <v>5390002.00</v>
          </cell>
          <cell r="F3">
            <v>6695</v>
          </cell>
        </row>
        <row r="4">
          <cell r="A4" t="str">
            <v>5390003.00</v>
          </cell>
          <cell r="F4">
            <v>9550</v>
          </cell>
        </row>
        <row r="5">
          <cell r="A5" t="str">
            <v>5390004.00</v>
          </cell>
          <cell r="F5">
            <v>7675</v>
          </cell>
        </row>
        <row r="6">
          <cell r="A6" t="str">
            <v>5390005.00</v>
          </cell>
          <cell r="F6">
            <v>3170</v>
          </cell>
        </row>
        <row r="7">
          <cell r="A7" t="str">
            <v>5390006.00</v>
          </cell>
          <cell r="F7">
            <v>2000</v>
          </cell>
        </row>
        <row r="8">
          <cell r="A8" t="str">
            <v>5390007.01</v>
          </cell>
          <cell r="F8">
            <v>4505</v>
          </cell>
        </row>
        <row r="9">
          <cell r="A9" t="str">
            <v>5390007.02</v>
          </cell>
          <cell r="F9">
            <v>5365</v>
          </cell>
        </row>
        <row r="10">
          <cell r="A10" t="str">
            <v>5390008.00</v>
          </cell>
          <cell r="F10">
            <v>2460</v>
          </cell>
        </row>
        <row r="11">
          <cell r="A11" t="str">
            <v>5390009.00</v>
          </cell>
          <cell r="F11">
            <v>6220</v>
          </cell>
        </row>
        <row r="12">
          <cell r="A12" t="str">
            <v>5390010.00</v>
          </cell>
          <cell r="F12">
            <v>3860</v>
          </cell>
        </row>
        <row r="13">
          <cell r="A13" t="str">
            <v>5390011.00</v>
          </cell>
          <cell r="F13">
            <v>7295</v>
          </cell>
        </row>
        <row r="14">
          <cell r="A14" t="str">
            <v>5390012.01</v>
          </cell>
          <cell r="F14">
            <v>4775</v>
          </cell>
        </row>
        <row r="15">
          <cell r="A15" t="str">
            <v>5390012.02</v>
          </cell>
          <cell r="F15">
            <v>6135</v>
          </cell>
        </row>
        <row r="16">
          <cell r="A16" t="str">
            <v>5390013.01</v>
          </cell>
          <cell r="F16">
            <v>4625</v>
          </cell>
        </row>
        <row r="17">
          <cell r="A17" t="str">
            <v>5390013.02</v>
          </cell>
          <cell r="F17">
            <v>4760</v>
          </cell>
        </row>
        <row r="18">
          <cell r="A18" t="str">
            <v>5390014.01</v>
          </cell>
          <cell r="F18">
            <v>3850</v>
          </cell>
        </row>
        <row r="19">
          <cell r="A19" t="str">
            <v>5390014.02</v>
          </cell>
          <cell r="F19">
            <v>5400</v>
          </cell>
        </row>
        <row r="20">
          <cell r="A20" t="str">
            <v>5390014.03</v>
          </cell>
          <cell r="F20">
            <v>3210</v>
          </cell>
        </row>
        <row r="21">
          <cell r="A21" t="str">
            <v>5390015.00</v>
          </cell>
          <cell r="F21">
            <v>650</v>
          </cell>
        </row>
        <row r="22">
          <cell r="A22" t="str">
            <v>5390016.01</v>
          </cell>
          <cell r="F22">
            <v>5075</v>
          </cell>
        </row>
        <row r="23">
          <cell r="A23" t="str">
            <v>5390016.02</v>
          </cell>
          <cell r="F23">
            <v>4635</v>
          </cell>
        </row>
        <row r="24">
          <cell r="A24" t="str">
            <v>5390017.01</v>
          </cell>
          <cell r="F24">
            <v>3870</v>
          </cell>
        </row>
        <row r="25">
          <cell r="A25" t="str">
            <v>5390017.02</v>
          </cell>
          <cell r="F25">
            <v>4890</v>
          </cell>
        </row>
        <row r="26">
          <cell r="A26" t="str">
            <v>5390018.01</v>
          </cell>
          <cell r="F26">
            <v>4820</v>
          </cell>
        </row>
        <row r="27">
          <cell r="A27" t="str">
            <v>5390018.02</v>
          </cell>
          <cell r="F27">
            <v>4805</v>
          </cell>
        </row>
        <row r="28">
          <cell r="A28" t="str">
            <v>5390018.03</v>
          </cell>
          <cell r="F28">
            <v>4070</v>
          </cell>
        </row>
        <row r="29">
          <cell r="A29" t="str">
            <v>5390019.00</v>
          </cell>
          <cell r="F29">
            <v>1265</v>
          </cell>
        </row>
        <row r="30">
          <cell r="A30" t="str">
            <v>5390020.00</v>
          </cell>
          <cell r="F30">
            <v>720</v>
          </cell>
        </row>
        <row r="31">
          <cell r="A31" t="str">
            <v>5390100.00</v>
          </cell>
          <cell r="F31">
            <v>2920</v>
          </cell>
        </row>
        <row r="32">
          <cell r="A32" t="str">
            <v>5390101.00</v>
          </cell>
          <cell r="F32">
            <v>6235</v>
          </cell>
        </row>
        <row r="33">
          <cell r="A33" t="str">
            <v>5390102.00</v>
          </cell>
          <cell r="F33">
            <v>8730</v>
          </cell>
        </row>
        <row r="34">
          <cell r="A34" t="str">
            <v>5390110.00</v>
          </cell>
          <cell r="F34">
            <v>3510</v>
          </cell>
        </row>
        <row r="35">
          <cell r="A35" t="str">
            <v>5390111.00</v>
          </cell>
          <cell r="F35">
            <v>5595</v>
          </cell>
        </row>
        <row r="36">
          <cell r="A36" t="str">
            <v>5390112.00</v>
          </cell>
          <cell r="F36">
            <v>4135</v>
          </cell>
        </row>
        <row r="37">
          <cell r="A37" t="str">
            <v>5390200.00</v>
          </cell>
          <cell r="F37">
            <v>2280</v>
          </cell>
        </row>
        <row r="38">
          <cell r="A38" t="str">
            <v>5390201.00</v>
          </cell>
          <cell r="F38">
            <v>4890</v>
          </cell>
        </row>
        <row r="39">
          <cell r="A39" t="str">
            <v>5390202.00</v>
          </cell>
          <cell r="F39">
            <v>425</v>
          </cell>
        </row>
        <row r="40">
          <cell r="A40" t="str">
            <v>5390203.01</v>
          </cell>
          <cell r="F40">
            <v>5635</v>
          </cell>
        </row>
        <row r="41">
          <cell r="A41" t="str">
            <v>5390203.02</v>
          </cell>
          <cell r="F41">
            <v>3820</v>
          </cell>
        </row>
        <row r="42">
          <cell r="A42" t="str">
            <v>5390204.00</v>
          </cell>
          <cell r="F42">
            <v>6695</v>
          </cell>
        </row>
        <row r="43">
          <cell r="A43" t="str">
            <v>5390205.00</v>
          </cell>
          <cell r="F43">
            <v>1915</v>
          </cell>
        </row>
        <row r="44">
          <cell r="A44" t="str">
            <v>5390206.00</v>
          </cell>
          <cell r="F44">
            <v>5175</v>
          </cell>
        </row>
        <row r="45">
          <cell r="A45" t="str">
            <v>5390207.00</v>
          </cell>
          <cell r="F45">
            <v>5670</v>
          </cell>
        </row>
        <row r="46">
          <cell r="A46" t="str">
            <v>5390208.00</v>
          </cell>
          <cell r="F46">
            <v>6355</v>
          </cell>
        </row>
        <row r="47">
          <cell r="A47" t="str">
            <v>5390209.01</v>
          </cell>
          <cell r="F47">
            <v>7495</v>
          </cell>
        </row>
        <row r="48">
          <cell r="A48" t="str">
            <v>5390209.02</v>
          </cell>
          <cell r="F48">
            <v>6650</v>
          </cell>
        </row>
        <row r="49">
          <cell r="A49" t="str">
            <v>5390210.00</v>
          </cell>
          <cell r="F49">
            <v>1275</v>
          </cell>
        </row>
        <row r="50">
          <cell r="A50" t="str">
            <v>5390211.00</v>
          </cell>
          <cell r="F50">
            <v>4540</v>
          </cell>
        </row>
        <row r="51">
          <cell r="A51" t="str">
            <v>5390212.00</v>
          </cell>
          <cell r="F51">
            <v>1950</v>
          </cell>
        </row>
        <row r="52">
          <cell r="A52" t="str">
            <v>5390213.00</v>
          </cell>
          <cell r="F52">
            <v>3015</v>
          </cell>
        </row>
        <row r="53">
          <cell r="A53" t="str">
            <v>5390214.00</v>
          </cell>
          <cell r="F53">
            <v>4755</v>
          </cell>
        </row>
        <row r="54">
          <cell r="A54" t="str">
            <v>5390215.00</v>
          </cell>
          <cell r="F54">
            <v>4385</v>
          </cell>
        </row>
        <row r="55">
          <cell r="A55" t="str">
            <v>5390220.00</v>
          </cell>
          <cell r="F55">
            <v>9100</v>
          </cell>
        </row>
        <row r="56">
          <cell r="A56" t="str">
            <v>5390221.00</v>
          </cell>
          <cell r="F56">
            <v>5245</v>
          </cell>
        </row>
        <row r="57">
          <cell r="A57" t="str">
            <v>5390230.00</v>
          </cell>
          <cell r="F57">
            <v>6255</v>
          </cell>
        </row>
        <row r="58">
          <cell r="A58" t="str">
            <v>5390240.00</v>
          </cell>
          <cell r="F58">
            <v>6580</v>
          </cell>
        </row>
        <row r="59">
          <cell r="A59" t="str">
            <v>5390241.00</v>
          </cell>
          <cell r="F59">
            <v>2970</v>
          </cell>
        </row>
        <row r="60">
          <cell r="A60" t="str">
            <v>5390242.00</v>
          </cell>
          <cell r="F60">
            <v>9250</v>
          </cell>
        </row>
        <row r="61">
          <cell r="A61" t="str">
            <v>5390300.00</v>
          </cell>
          <cell r="F61">
            <v>1225</v>
          </cell>
        </row>
        <row r="62">
          <cell r="A62" t="str">
            <v>5390301.00</v>
          </cell>
          <cell r="F62">
            <v>4775</v>
          </cell>
        </row>
        <row r="63">
          <cell r="A63" t="str">
            <v>5390302.00</v>
          </cell>
          <cell r="F63">
            <v>3530</v>
          </cell>
        </row>
        <row r="64">
          <cell r="A64" t="str">
            <v>5390303.00</v>
          </cell>
          <cell r="F64">
            <v>1380</v>
          </cell>
        </row>
        <row r="65">
          <cell r="A65" t="str">
            <v>5390304.00</v>
          </cell>
          <cell r="F65">
            <v>3935</v>
          </cell>
        </row>
        <row r="66">
          <cell r="A66" t="str">
            <v>5390305.00</v>
          </cell>
          <cell r="F66">
            <v>2160</v>
          </cell>
        </row>
        <row r="67">
          <cell r="A67" t="str">
            <v>5390306.00</v>
          </cell>
          <cell r="F67">
            <v>2120</v>
          </cell>
        </row>
        <row r="68">
          <cell r="A68" t="str">
            <v>5390307.00</v>
          </cell>
          <cell r="F68">
            <v>4840</v>
          </cell>
        </row>
        <row r="69">
          <cell r="A69" t="str">
            <v>5390308.00</v>
          </cell>
          <cell r="F69">
            <v>1720</v>
          </cell>
        </row>
        <row r="70">
          <cell r="A70" t="str">
            <v>5390309.00</v>
          </cell>
          <cell r="F70">
            <v>2645</v>
          </cell>
        </row>
        <row r="71">
          <cell r="A71" t="str">
            <v>5390310.01</v>
          </cell>
          <cell r="F71">
            <v>2880</v>
          </cell>
        </row>
        <row r="72">
          <cell r="A72" t="str">
            <v>5390310.02</v>
          </cell>
          <cell r="F72">
            <v>4805</v>
          </cell>
        </row>
        <row r="73">
          <cell r="A73" t="str">
            <v>5390311.01</v>
          </cell>
          <cell r="F73">
            <v>7860</v>
          </cell>
        </row>
        <row r="74">
          <cell r="A74" t="str">
            <v>5390311.02</v>
          </cell>
          <cell r="F74">
            <v>4520</v>
          </cell>
        </row>
        <row r="75">
          <cell r="A75" t="str">
            <v>5390320.00</v>
          </cell>
          <cell r="F75">
            <v>3685</v>
          </cell>
        </row>
        <row r="76">
          <cell r="A76" t="str">
            <v>5390321.00</v>
          </cell>
          <cell r="F76">
            <v>4795</v>
          </cell>
        </row>
        <row r="77">
          <cell r="A77" t="str">
            <v>5390322.00</v>
          </cell>
          <cell r="F77">
            <v>3365</v>
          </cell>
        </row>
        <row r="78">
          <cell r="A78" t="str">
            <v>5390323.00</v>
          </cell>
          <cell r="F78">
            <v>3080</v>
          </cell>
        </row>
        <row r="79">
          <cell r="A79" t="str">
            <v>5390324.00</v>
          </cell>
          <cell r="F79">
            <v>3525</v>
          </cell>
        </row>
        <row r="80">
          <cell r="A80" t="str">
            <v>5390330.00</v>
          </cell>
          <cell r="F80">
            <v>4545</v>
          </cell>
        </row>
        <row r="81">
          <cell r="A81" t="str">
            <v>5390331.00</v>
          </cell>
          <cell r="F81">
            <v>7275</v>
          </cell>
        </row>
        <row r="82">
          <cell r="A82" t="str">
            <v>5390332.00</v>
          </cell>
          <cell r="F82">
            <v>4220</v>
          </cell>
        </row>
        <row r="83">
          <cell r="A83" t="str">
            <v>5390333.00</v>
          </cell>
          <cell r="F83">
            <v>2850</v>
          </cell>
        </row>
        <row r="84">
          <cell r="A84" t="str">
            <v>5390334.00</v>
          </cell>
          <cell r="F84">
            <v>8295</v>
          </cell>
        </row>
      </sheetData>
      <sheetData sheetId="1">
        <row r="2">
          <cell r="F2">
            <v>1735</v>
          </cell>
          <cell r="G2">
            <v>1415</v>
          </cell>
          <cell r="H2">
            <v>65</v>
          </cell>
          <cell r="I2">
            <v>30</v>
          </cell>
          <cell r="J2">
            <v>65</v>
          </cell>
          <cell r="K2">
            <v>100</v>
          </cell>
          <cell r="L2">
            <v>55</v>
          </cell>
          <cell r="M2">
            <v>0</v>
          </cell>
          <cell r="N2">
            <v>0</v>
          </cell>
          <cell r="T2">
            <v>1395</v>
          </cell>
          <cell r="AA2">
            <v>515</v>
          </cell>
        </row>
        <row r="3">
          <cell r="F3">
            <v>2990</v>
          </cell>
          <cell r="G3">
            <v>1920</v>
          </cell>
          <cell r="H3">
            <v>10</v>
          </cell>
          <cell r="I3">
            <v>10</v>
          </cell>
          <cell r="J3">
            <v>25</v>
          </cell>
          <cell r="K3">
            <v>165</v>
          </cell>
          <cell r="L3">
            <v>860</v>
          </cell>
          <cell r="M3">
            <v>0</v>
          </cell>
          <cell r="N3">
            <v>0</v>
          </cell>
          <cell r="T3">
            <v>1955</v>
          </cell>
          <cell r="AA3">
            <v>40</v>
          </cell>
        </row>
        <row r="4">
          <cell r="F4">
            <v>3475</v>
          </cell>
          <cell r="G4">
            <v>2320</v>
          </cell>
          <cell r="H4">
            <v>220</v>
          </cell>
          <cell r="I4">
            <v>455</v>
          </cell>
          <cell r="J4">
            <v>120</v>
          </cell>
          <cell r="K4">
            <v>350</v>
          </cell>
          <cell r="L4">
            <v>0</v>
          </cell>
          <cell r="M4">
            <v>0</v>
          </cell>
          <cell r="N4">
            <v>10</v>
          </cell>
          <cell r="T4">
            <v>2410</v>
          </cell>
          <cell r="AA4">
            <v>615</v>
          </cell>
        </row>
        <row r="5">
          <cell r="F5">
            <v>2605</v>
          </cell>
          <cell r="G5">
            <v>1630</v>
          </cell>
          <cell r="H5">
            <v>80</v>
          </cell>
          <cell r="I5">
            <v>330</v>
          </cell>
          <cell r="J5">
            <v>35</v>
          </cell>
          <cell r="K5">
            <v>410</v>
          </cell>
          <cell r="L5">
            <v>110</v>
          </cell>
          <cell r="M5">
            <v>0</v>
          </cell>
          <cell r="N5">
            <v>10</v>
          </cell>
          <cell r="T5">
            <v>1855</v>
          </cell>
          <cell r="AA5">
            <v>300</v>
          </cell>
        </row>
        <row r="6">
          <cell r="F6">
            <v>1815</v>
          </cell>
          <cell r="G6">
            <v>210</v>
          </cell>
          <cell r="H6">
            <v>70</v>
          </cell>
          <cell r="I6">
            <v>0</v>
          </cell>
          <cell r="J6">
            <v>120</v>
          </cell>
          <cell r="K6">
            <v>645</v>
          </cell>
          <cell r="L6">
            <v>750</v>
          </cell>
          <cell r="M6">
            <v>20</v>
          </cell>
          <cell r="N6">
            <v>0</v>
          </cell>
          <cell r="T6">
            <v>300</v>
          </cell>
          <cell r="AA6">
            <v>895</v>
          </cell>
        </row>
        <row r="7">
          <cell r="F7">
            <v>795</v>
          </cell>
          <cell r="G7">
            <v>735</v>
          </cell>
          <cell r="H7">
            <v>20</v>
          </cell>
          <cell r="I7">
            <v>0</v>
          </cell>
          <cell r="J7">
            <v>0</v>
          </cell>
          <cell r="K7">
            <v>30</v>
          </cell>
          <cell r="L7">
            <v>0</v>
          </cell>
          <cell r="M7">
            <v>0</v>
          </cell>
          <cell r="N7">
            <v>0</v>
          </cell>
          <cell r="T7">
            <v>685</v>
          </cell>
          <cell r="AA7">
            <v>390</v>
          </cell>
        </row>
        <row r="8">
          <cell r="F8">
            <v>1700</v>
          </cell>
          <cell r="G8">
            <v>1160</v>
          </cell>
          <cell r="H8">
            <v>120</v>
          </cell>
          <cell r="I8">
            <v>60</v>
          </cell>
          <cell r="J8">
            <v>80</v>
          </cell>
          <cell r="K8">
            <v>180</v>
          </cell>
          <cell r="L8">
            <v>100</v>
          </cell>
          <cell r="M8">
            <v>0</v>
          </cell>
          <cell r="N8">
            <v>0</v>
          </cell>
          <cell r="T8">
            <v>1190</v>
          </cell>
          <cell r="AA8">
            <v>330</v>
          </cell>
        </row>
        <row r="9">
          <cell r="F9">
            <v>1880</v>
          </cell>
          <cell r="G9">
            <v>935</v>
          </cell>
          <cell r="H9">
            <v>445</v>
          </cell>
          <cell r="I9">
            <v>95</v>
          </cell>
          <cell r="J9">
            <v>20</v>
          </cell>
          <cell r="K9">
            <v>390</v>
          </cell>
          <cell r="L9">
            <v>0</v>
          </cell>
          <cell r="M9">
            <v>0</v>
          </cell>
          <cell r="N9">
            <v>0</v>
          </cell>
          <cell r="T9">
            <v>1255</v>
          </cell>
          <cell r="AA9">
            <v>110</v>
          </cell>
        </row>
        <row r="10">
          <cell r="F10">
            <v>1105</v>
          </cell>
          <cell r="G10">
            <v>785</v>
          </cell>
          <cell r="H10">
            <v>65</v>
          </cell>
          <cell r="I10">
            <v>70</v>
          </cell>
          <cell r="J10">
            <v>70</v>
          </cell>
          <cell r="K10">
            <v>110</v>
          </cell>
          <cell r="L10">
            <v>0</v>
          </cell>
          <cell r="M10">
            <v>0</v>
          </cell>
          <cell r="N10">
            <v>0</v>
          </cell>
          <cell r="T10">
            <v>815</v>
          </cell>
          <cell r="AA10">
            <v>350</v>
          </cell>
        </row>
        <row r="11">
          <cell r="F11">
            <v>2985</v>
          </cell>
          <cell r="G11">
            <v>1320</v>
          </cell>
          <cell r="H11">
            <v>75</v>
          </cell>
          <cell r="I11">
            <v>25</v>
          </cell>
          <cell r="J11">
            <v>165</v>
          </cell>
          <cell r="K11">
            <v>740</v>
          </cell>
          <cell r="L11">
            <v>615</v>
          </cell>
          <cell r="M11">
            <v>45</v>
          </cell>
          <cell r="N11">
            <v>0</v>
          </cell>
          <cell r="T11">
            <v>1340</v>
          </cell>
          <cell r="AA11">
            <v>1400</v>
          </cell>
        </row>
        <row r="12">
          <cell r="F12">
            <v>1870</v>
          </cell>
          <cell r="G12">
            <v>1020</v>
          </cell>
          <cell r="H12">
            <v>45</v>
          </cell>
          <cell r="I12">
            <v>10</v>
          </cell>
          <cell r="J12">
            <v>120</v>
          </cell>
          <cell r="K12">
            <v>500</v>
          </cell>
          <cell r="L12">
            <v>155</v>
          </cell>
          <cell r="M12">
            <v>15</v>
          </cell>
          <cell r="N12">
            <v>0</v>
          </cell>
          <cell r="T12">
            <v>955</v>
          </cell>
          <cell r="AA12">
            <v>1085</v>
          </cell>
        </row>
        <row r="13">
          <cell r="F13">
            <v>2985</v>
          </cell>
          <cell r="G13">
            <v>1900</v>
          </cell>
          <cell r="H13">
            <v>230</v>
          </cell>
          <cell r="I13">
            <v>225</v>
          </cell>
          <cell r="J13">
            <v>205</v>
          </cell>
          <cell r="K13">
            <v>410</v>
          </cell>
          <cell r="L13">
            <v>10</v>
          </cell>
          <cell r="M13">
            <v>0</v>
          </cell>
          <cell r="N13">
            <v>0</v>
          </cell>
          <cell r="T13">
            <v>1875</v>
          </cell>
          <cell r="AA13">
            <v>1510</v>
          </cell>
        </row>
        <row r="14">
          <cell r="F14">
            <v>2040</v>
          </cell>
          <cell r="G14">
            <v>580</v>
          </cell>
          <cell r="H14">
            <v>175</v>
          </cell>
          <cell r="I14">
            <v>80</v>
          </cell>
          <cell r="J14">
            <v>70</v>
          </cell>
          <cell r="K14">
            <v>275</v>
          </cell>
          <cell r="L14">
            <v>855</v>
          </cell>
          <cell r="M14">
            <v>0</v>
          </cell>
          <cell r="N14">
            <v>0</v>
          </cell>
          <cell r="T14">
            <v>1010</v>
          </cell>
          <cell r="AA14">
            <v>25</v>
          </cell>
        </row>
        <row r="15">
          <cell r="F15">
            <v>2485</v>
          </cell>
          <cell r="G15">
            <v>1365</v>
          </cell>
          <cell r="H15">
            <v>370</v>
          </cell>
          <cell r="I15">
            <v>155</v>
          </cell>
          <cell r="J15">
            <v>110</v>
          </cell>
          <cell r="K15">
            <v>190</v>
          </cell>
          <cell r="L15">
            <v>300</v>
          </cell>
          <cell r="M15">
            <v>0</v>
          </cell>
          <cell r="N15">
            <v>0</v>
          </cell>
          <cell r="T15">
            <v>1745</v>
          </cell>
          <cell r="AA15">
            <v>185</v>
          </cell>
        </row>
        <row r="16">
          <cell r="F16">
            <v>2050</v>
          </cell>
          <cell r="G16">
            <v>1260</v>
          </cell>
          <cell r="H16">
            <v>35</v>
          </cell>
          <cell r="I16">
            <v>65</v>
          </cell>
          <cell r="J16">
            <v>230</v>
          </cell>
          <cell r="K16">
            <v>240</v>
          </cell>
          <cell r="L16">
            <v>215</v>
          </cell>
          <cell r="M16">
            <v>10</v>
          </cell>
          <cell r="N16">
            <v>0</v>
          </cell>
          <cell r="T16">
            <v>1175</v>
          </cell>
          <cell r="AA16">
            <v>540</v>
          </cell>
        </row>
        <row r="17">
          <cell r="F17">
            <v>1825</v>
          </cell>
          <cell r="G17">
            <v>615</v>
          </cell>
          <cell r="H17">
            <v>135</v>
          </cell>
          <cell r="I17">
            <v>595</v>
          </cell>
          <cell r="J17">
            <v>15</v>
          </cell>
          <cell r="K17">
            <v>190</v>
          </cell>
          <cell r="L17">
            <v>270</v>
          </cell>
          <cell r="M17">
            <v>0</v>
          </cell>
          <cell r="N17">
            <v>0</v>
          </cell>
          <cell r="T17">
            <v>795</v>
          </cell>
          <cell r="AA17">
            <v>10</v>
          </cell>
        </row>
        <row r="18">
          <cell r="F18">
            <v>1655</v>
          </cell>
          <cell r="G18">
            <v>750</v>
          </cell>
          <cell r="H18">
            <v>0</v>
          </cell>
          <cell r="I18">
            <v>310</v>
          </cell>
          <cell r="J18">
            <v>0</v>
          </cell>
          <cell r="K18">
            <v>310</v>
          </cell>
          <cell r="L18">
            <v>270</v>
          </cell>
          <cell r="M18">
            <v>0</v>
          </cell>
          <cell r="N18">
            <v>0</v>
          </cell>
          <cell r="T18">
            <v>745</v>
          </cell>
          <cell r="AA18">
            <v>80</v>
          </cell>
        </row>
        <row r="19">
          <cell r="F19">
            <v>2080</v>
          </cell>
          <cell r="G19">
            <v>1725</v>
          </cell>
          <cell r="H19">
            <v>10</v>
          </cell>
          <cell r="I19">
            <v>20</v>
          </cell>
          <cell r="J19">
            <v>20</v>
          </cell>
          <cell r="K19">
            <v>60</v>
          </cell>
          <cell r="L19">
            <v>245</v>
          </cell>
          <cell r="M19">
            <v>10</v>
          </cell>
          <cell r="N19">
            <v>0</v>
          </cell>
          <cell r="T19">
            <v>1690</v>
          </cell>
          <cell r="AA19">
            <v>55</v>
          </cell>
        </row>
        <row r="20">
          <cell r="F20">
            <v>1405</v>
          </cell>
          <cell r="G20">
            <v>860</v>
          </cell>
          <cell r="H20">
            <v>55</v>
          </cell>
          <cell r="I20">
            <v>0</v>
          </cell>
          <cell r="J20">
            <v>0</v>
          </cell>
          <cell r="K20">
            <v>150</v>
          </cell>
          <cell r="L20">
            <v>330</v>
          </cell>
          <cell r="M20">
            <v>0</v>
          </cell>
          <cell r="N20">
            <v>0</v>
          </cell>
          <cell r="T20">
            <v>860</v>
          </cell>
          <cell r="AA20">
            <v>15</v>
          </cell>
        </row>
        <row r="21">
          <cell r="F21">
            <v>230</v>
          </cell>
          <cell r="G21">
            <v>180</v>
          </cell>
          <cell r="H21">
            <v>15</v>
          </cell>
          <cell r="I21">
            <v>40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T21">
            <v>200</v>
          </cell>
          <cell r="AA21">
            <v>35</v>
          </cell>
        </row>
        <row r="22">
          <cell r="F22">
            <v>2030</v>
          </cell>
          <cell r="G22">
            <v>1285</v>
          </cell>
          <cell r="H22">
            <v>120</v>
          </cell>
          <cell r="I22">
            <v>115</v>
          </cell>
          <cell r="J22">
            <v>15</v>
          </cell>
          <cell r="K22">
            <v>280</v>
          </cell>
          <cell r="L22">
            <v>215</v>
          </cell>
          <cell r="M22">
            <v>0</v>
          </cell>
          <cell r="N22">
            <v>0</v>
          </cell>
          <cell r="T22">
            <v>1505</v>
          </cell>
          <cell r="AA22">
            <v>75</v>
          </cell>
        </row>
        <row r="23">
          <cell r="F23">
            <v>1675</v>
          </cell>
          <cell r="G23">
            <v>1340</v>
          </cell>
          <cell r="H23">
            <v>35</v>
          </cell>
          <cell r="I23">
            <v>90</v>
          </cell>
          <cell r="J23">
            <v>0</v>
          </cell>
          <cell r="K23">
            <v>150</v>
          </cell>
          <cell r="L23">
            <v>55</v>
          </cell>
          <cell r="M23">
            <v>0</v>
          </cell>
          <cell r="N23">
            <v>0</v>
          </cell>
          <cell r="T23">
            <v>1335</v>
          </cell>
          <cell r="AA23">
            <v>80</v>
          </cell>
        </row>
        <row r="24">
          <cell r="F24">
            <v>1450</v>
          </cell>
          <cell r="G24">
            <v>1395</v>
          </cell>
          <cell r="H24">
            <v>20</v>
          </cell>
          <cell r="I24">
            <v>0</v>
          </cell>
          <cell r="J24">
            <v>10</v>
          </cell>
          <cell r="K24">
            <v>20</v>
          </cell>
          <cell r="L24">
            <v>10</v>
          </cell>
          <cell r="M24">
            <v>0</v>
          </cell>
          <cell r="N24">
            <v>0</v>
          </cell>
          <cell r="T24">
            <v>1355</v>
          </cell>
          <cell r="AA24">
            <v>40</v>
          </cell>
        </row>
        <row r="25">
          <cell r="F25">
            <v>1775</v>
          </cell>
          <cell r="G25">
            <v>1195</v>
          </cell>
          <cell r="H25">
            <v>80</v>
          </cell>
          <cell r="I25">
            <v>85</v>
          </cell>
          <cell r="J25">
            <v>0</v>
          </cell>
          <cell r="K25">
            <v>45</v>
          </cell>
          <cell r="L25">
            <v>370</v>
          </cell>
          <cell r="M25">
            <v>0</v>
          </cell>
          <cell r="N25">
            <v>0</v>
          </cell>
          <cell r="T25">
            <v>1345</v>
          </cell>
          <cell r="AA25">
            <v>0</v>
          </cell>
        </row>
        <row r="26">
          <cell r="F26">
            <v>1745</v>
          </cell>
          <cell r="G26">
            <v>810</v>
          </cell>
          <cell r="H26">
            <v>280</v>
          </cell>
          <cell r="I26">
            <v>360</v>
          </cell>
          <cell r="J26">
            <v>15</v>
          </cell>
          <cell r="K26">
            <v>275</v>
          </cell>
          <cell r="L26">
            <v>0</v>
          </cell>
          <cell r="M26">
            <v>0</v>
          </cell>
          <cell r="N26">
            <v>0</v>
          </cell>
          <cell r="T26">
            <v>1315</v>
          </cell>
          <cell r="AA26">
            <v>35</v>
          </cell>
        </row>
        <row r="27">
          <cell r="F27">
            <v>1705</v>
          </cell>
          <cell r="G27">
            <v>990</v>
          </cell>
          <cell r="H27">
            <v>195</v>
          </cell>
          <cell r="I27">
            <v>185</v>
          </cell>
          <cell r="J27">
            <v>45</v>
          </cell>
          <cell r="K27">
            <v>180</v>
          </cell>
          <cell r="L27">
            <v>120</v>
          </cell>
          <cell r="M27">
            <v>0</v>
          </cell>
          <cell r="N27">
            <v>0</v>
          </cell>
          <cell r="T27">
            <v>1320</v>
          </cell>
          <cell r="AA27">
            <v>65</v>
          </cell>
        </row>
        <row r="28">
          <cell r="F28">
            <v>1515</v>
          </cell>
          <cell r="G28">
            <v>1285</v>
          </cell>
          <cell r="H28">
            <v>30</v>
          </cell>
          <cell r="I28">
            <v>10</v>
          </cell>
          <cell r="J28">
            <v>30</v>
          </cell>
          <cell r="K28">
            <v>165</v>
          </cell>
          <cell r="L28">
            <v>0</v>
          </cell>
          <cell r="M28">
            <v>0</v>
          </cell>
          <cell r="N28">
            <v>0</v>
          </cell>
          <cell r="T28">
            <v>1220</v>
          </cell>
          <cell r="AA28">
            <v>460</v>
          </cell>
        </row>
        <row r="29">
          <cell r="F29">
            <v>425</v>
          </cell>
          <cell r="G29">
            <v>405</v>
          </cell>
          <cell r="H29">
            <v>10</v>
          </cell>
          <cell r="I29">
            <v>0</v>
          </cell>
          <cell r="J29">
            <v>15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T29">
            <v>355</v>
          </cell>
          <cell r="AA29">
            <v>125</v>
          </cell>
        </row>
        <row r="30">
          <cell r="F30">
            <v>240</v>
          </cell>
          <cell r="G30">
            <v>200</v>
          </cell>
          <cell r="H30">
            <v>0</v>
          </cell>
          <cell r="I30">
            <v>10</v>
          </cell>
          <cell r="J30">
            <v>15</v>
          </cell>
          <cell r="K30">
            <v>10</v>
          </cell>
          <cell r="L30">
            <v>0</v>
          </cell>
          <cell r="M30">
            <v>10</v>
          </cell>
          <cell r="N30">
            <v>0</v>
          </cell>
          <cell r="T30">
            <v>170</v>
          </cell>
          <cell r="AA30">
            <v>75</v>
          </cell>
        </row>
        <row r="31">
          <cell r="F31">
            <v>1310</v>
          </cell>
          <cell r="G31">
            <v>680</v>
          </cell>
          <cell r="H31">
            <v>50</v>
          </cell>
          <cell r="I31">
            <v>0</v>
          </cell>
          <cell r="J31">
            <v>75</v>
          </cell>
          <cell r="K31">
            <v>385</v>
          </cell>
          <cell r="L31">
            <v>110</v>
          </cell>
          <cell r="M31">
            <v>15</v>
          </cell>
          <cell r="N31">
            <v>0</v>
          </cell>
          <cell r="T31">
            <v>695</v>
          </cell>
          <cell r="AA31">
            <v>620</v>
          </cell>
        </row>
        <row r="32">
          <cell r="F32">
            <v>2365</v>
          </cell>
          <cell r="G32">
            <v>1755</v>
          </cell>
          <cell r="H32">
            <v>235</v>
          </cell>
          <cell r="I32">
            <v>90</v>
          </cell>
          <cell r="J32">
            <v>70</v>
          </cell>
          <cell r="K32">
            <v>200</v>
          </cell>
          <cell r="L32">
            <v>0</v>
          </cell>
          <cell r="M32">
            <v>10</v>
          </cell>
          <cell r="N32">
            <v>0</v>
          </cell>
          <cell r="T32">
            <v>1850</v>
          </cell>
          <cell r="AA32">
            <v>390</v>
          </cell>
        </row>
        <row r="33">
          <cell r="F33">
            <v>2930</v>
          </cell>
          <cell r="G33">
            <v>2445</v>
          </cell>
          <cell r="H33">
            <v>330</v>
          </cell>
          <cell r="I33">
            <v>75</v>
          </cell>
          <cell r="J33">
            <v>35</v>
          </cell>
          <cell r="K33">
            <v>45</v>
          </cell>
          <cell r="L33">
            <v>0</v>
          </cell>
          <cell r="M33">
            <v>0</v>
          </cell>
          <cell r="N33">
            <v>0</v>
          </cell>
          <cell r="T33">
            <v>2565</v>
          </cell>
          <cell r="AA33">
            <v>655</v>
          </cell>
        </row>
        <row r="34">
          <cell r="F34">
            <v>1490</v>
          </cell>
          <cell r="G34">
            <v>1355</v>
          </cell>
          <cell r="H34">
            <v>10</v>
          </cell>
          <cell r="I34">
            <v>50</v>
          </cell>
          <cell r="J34">
            <v>10</v>
          </cell>
          <cell r="K34">
            <v>65</v>
          </cell>
          <cell r="L34">
            <v>0</v>
          </cell>
          <cell r="M34">
            <v>0</v>
          </cell>
          <cell r="N34">
            <v>0</v>
          </cell>
          <cell r="T34">
            <v>1245</v>
          </cell>
          <cell r="AA34">
            <v>390</v>
          </cell>
        </row>
        <row r="35">
          <cell r="F35">
            <v>1760</v>
          </cell>
          <cell r="G35">
            <v>1730</v>
          </cell>
          <cell r="H35">
            <v>10</v>
          </cell>
          <cell r="I35">
            <v>0</v>
          </cell>
          <cell r="J35">
            <v>15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T35">
            <v>1535</v>
          </cell>
          <cell r="AA35">
            <v>270</v>
          </cell>
        </row>
        <row r="36">
          <cell r="F36">
            <v>1445</v>
          </cell>
          <cell r="G36">
            <v>1345</v>
          </cell>
          <cell r="H36">
            <v>0</v>
          </cell>
          <cell r="I36">
            <v>0</v>
          </cell>
          <cell r="J36">
            <v>25</v>
          </cell>
          <cell r="K36">
            <v>10</v>
          </cell>
          <cell r="L36">
            <v>0</v>
          </cell>
          <cell r="M36">
            <v>0</v>
          </cell>
          <cell r="N36">
            <v>70</v>
          </cell>
          <cell r="T36">
            <v>1285</v>
          </cell>
          <cell r="AA36">
            <v>335</v>
          </cell>
        </row>
        <row r="37">
          <cell r="F37">
            <v>810</v>
          </cell>
          <cell r="G37">
            <v>785</v>
          </cell>
          <cell r="H37">
            <v>10</v>
          </cell>
          <cell r="I37">
            <v>0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T37">
            <v>720</v>
          </cell>
          <cell r="AA37">
            <v>230</v>
          </cell>
        </row>
        <row r="38">
          <cell r="F38">
            <v>1840</v>
          </cell>
          <cell r="G38">
            <v>1305</v>
          </cell>
          <cell r="H38">
            <v>145</v>
          </cell>
          <cell r="I38">
            <v>110</v>
          </cell>
          <cell r="J38">
            <v>65</v>
          </cell>
          <cell r="K38">
            <v>195</v>
          </cell>
          <cell r="L38">
            <v>0</v>
          </cell>
          <cell r="M38">
            <v>25</v>
          </cell>
          <cell r="N38">
            <v>0</v>
          </cell>
          <cell r="T38">
            <v>1435</v>
          </cell>
          <cell r="AA38">
            <v>345</v>
          </cell>
        </row>
        <row r="39">
          <cell r="F39">
            <v>220</v>
          </cell>
          <cell r="G39">
            <v>135</v>
          </cell>
          <cell r="H39">
            <v>0</v>
          </cell>
          <cell r="I39">
            <v>0</v>
          </cell>
          <cell r="J39">
            <v>20</v>
          </cell>
          <cell r="K39">
            <v>35</v>
          </cell>
          <cell r="L39">
            <v>0</v>
          </cell>
          <cell r="M39">
            <v>15</v>
          </cell>
          <cell r="N39">
            <v>0</v>
          </cell>
          <cell r="T39">
            <v>160</v>
          </cell>
          <cell r="AA39">
            <v>60</v>
          </cell>
        </row>
        <row r="40">
          <cell r="F40">
            <v>2215</v>
          </cell>
          <cell r="G40">
            <v>1455</v>
          </cell>
          <cell r="H40">
            <v>130</v>
          </cell>
          <cell r="I40">
            <v>230</v>
          </cell>
          <cell r="J40">
            <v>65</v>
          </cell>
          <cell r="K40">
            <v>335</v>
          </cell>
          <cell r="L40">
            <v>0</v>
          </cell>
          <cell r="M40">
            <v>0</v>
          </cell>
          <cell r="N40">
            <v>0</v>
          </cell>
          <cell r="T40">
            <v>1380</v>
          </cell>
          <cell r="AA40">
            <v>295</v>
          </cell>
        </row>
        <row r="41">
          <cell r="F41">
            <v>1295</v>
          </cell>
          <cell r="G41">
            <v>980</v>
          </cell>
          <cell r="H41">
            <v>205</v>
          </cell>
          <cell r="I41">
            <v>30</v>
          </cell>
          <cell r="J41">
            <v>0</v>
          </cell>
          <cell r="K41">
            <v>75</v>
          </cell>
          <cell r="L41">
            <v>0</v>
          </cell>
          <cell r="M41">
            <v>0</v>
          </cell>
          <cell r="N41">
            <v>0</v>
          </cell>
          <cell r="T41">
            <v>1100</v>
          </cell>
          <cell r="AA41">
            <v>15</v>
          </cell>
        </row>
        <row r="42">
          <cell r="F42">
            <v>2970</v>
          </cell>
          <cell r="G42">
            <v>1800</v>
          </cell>
          <cell r="H42">
            <v>40</v>
          </cell>
          <cell r="I42">
            <v>10</v>
          </cell>
          <cell r="J42">
            <v>220</v>
          </cell>
          <cell r="K42">
            <v>630</v>
          </cell>
          <cell r="L42">
            <v>235</v>
          </cell>
          <cell r="M42">
            <v>40</v>
          </cell>
          <cell r="N42">
            <v>0</v>
          </cell>
          <cell r="T42">
            <v>1690</v>
          </cell>
          <cell r="AA42">
            <v>1010</v>
          </cell>
        </row>
        <row r="43">
          <cell r="F43">
            <v>845</v>
          </cell>
          <cell r="G43">
            <v>465</v>
          </cell>
          <cell r="H43">
            <v>70</v>
          </cell>
          <cell r="I43">
            <v>35</v>
          </cell>
          <cell r="J43">
            <v>130</v>
          </cell>
          <cell r="K43">
            <v>135</v>
          </cell>
          <cell r="L43">
            <v>0</v>
          </cell>
          <cell r="M43">
            <v>10</v>
          </cell>
          <cell r="N43">
            <v>0</v>
          </cell>
          <cell r="T43">
            <v>460</v>
          </cell>
          <cell r="AA43">
            <v>530</v>
          </cell>
        </row>
        <row r="44">
          <cell r="F44">
            <v>2250</v>
          </cell>
          <cell r="G44">
            <v>1270</v>
          </cell>
          <cell r="H44">
            <v>95</v>
          </cell>
          <cell r="I44">
            <v>10</v>
          </cell>
          <cell r="J44">
            <v>270</v>
          </cell>
          <cell r="K44">
            <v>340</v>
          </cell>
          <cell r="L44">
            <v>260</v>
          </cell>
          <cell r="M44">
            <v>10</v>
          </cell>
          <cell r="N44">
            <v>0</v>
          </cell>
          <cell r="T44">
            <v>1175</v>
          </cell>
          <cell r="AA44">
            <v>1385</v>
          </cell>
        </row>
        <row r="45">
          <cell r="F45">
            <v>2520</v>
          </cell>
          <cell r="G45">
            <v>1670</v>
          </cell>
          <cell r="H45">
            <v>25</v>
          </cell>
          <cell r="I45">
            <v>15</v>
          </cell>
          <cell r="J45">
            <v>40</v>
          </cell>
          <cell r="K45">
            <v>590</v>
          </cell>
          <cell r="L45">
            <v>160</v>
          </cell>
          <cell r="M45">
            <v>10</v>
          </cell>
          <cell r="N45">
            <v>0</v>
          </cell>
          <cell r="T45">
            <v>1510</v>
          </cell>
          <cell r="AA45">
            <v>770</v>
          </cell>
        </row>
        <row r="46">
          <cell r="F46">
            <v>2425</v>
          </cell>
          <cell r="G46">
            <v>1730</v>
          </cell>
          <cell r="H46">
            <v>255</v>
          </cell>
          <cell r="I46">
            <v>115</v>
          </cell>
          <cell r="J46">
            <v>0</v>
          </cell>
          <cell r="K46">
            <v>250</v>
          </cell>
          <cell r="L46">
            <v>70</v>
          </cell>
          <cell r="M46">
            <v>10</v>
          </cell>
          <cell r="N46">
            <v>0</v>
          </cell>
          <cell r="T46">
            <v>1885</v>
          </cell>
          <cell r="AA46">
            <v>125</v>
          </cell>
        </row>
        <row r="47">
          <cell r="F47">
            <v>2575</v>
          </cell>
          <cell r="G47">
            <v>1555</v>
          </cell>
          <cell r="H47">
            <v>290</v>
          </cell>
          <cell r="I47">
            <v>330</v>
          </cell>
          <cell r="J47">
            <v>45</v>
          </cell>
          <cell r="K47">
            <v>300</v>
          </cell>
          <cell r="L47">
            <v>55</v>
          </cell>
          <cell r="M47">
            <v>10</v>
          </cell>
          <cell r="N47">
            <v>0</v>
          </cell>
          <cell r="T47">
            <v>1775</v>
          </cell>
          <cell r="AA47">
            <v>95</v>
          </cell>
        </row>
        <row r="48">
          <cell r="F48">
            <v>2210</v>
          </cell>
          <cell r="G48">
            <v>1590</v>
          </cell>
          <cell r="H48">
            <v>275</v>
          </cell>
          <cell r="I48">
            <v>60</v>
          </cell>
          <cell r="J48">
            <v>10</v>
          </cell>
          <cell r="K48">
            <v>195</v>
          </cell>
          <cell r="L48">
            <v>75</v>
          </cell>
          <cell r="M48">
            <v>0</v>
          </cell>
          <cell r="N48">
            <v>0</v>
          </cell>
          <cell r="T48">
            <v>1870</v>
          </cell>
          <cell r="AA48">
            <v>75</v>
          </cell>
        </row>
        <row r="49">
          <cell r="F49">
            <v>490</v>
          </cell>
          <cell r="G49">
            <v>315</v>
          </cell>
          <cell r="H49">
            <v>0</v>
          </cell>
          <cell r="I49">
            <v>0</v>
          </cell>
          <cell r="J49">
            <v>15</v>
          </cell>
          <cell r="K49">
            <v>80</v>
          </cell>
          <cell r="L49">
            <v>0</v>
          </cell>
          <cell r="M49">
            <v>0</v>
          </cell>
          <cell r="N49">
            <v>75</v>
          </cell>
          <cell r="T49">
            <v>405</v>
          </cell>
          <cell r="AA49">
            <v>55</v>
          </cell>
        </row>
        <row r="50">
          <cell r="F50">
            <v>1490</v>
          </cell>
          <cell r="G50">
            <v>1360</v>
          </cell>
          <cell r="H50">
            <v>0</v>
          </cell>
          <cell r="I50">
            <v>100</v>
          </cell>
          <cell r="J50">
            <v>10</v>
          </cell>
          <cell r="K50">
            <v>0</v>
          </cell>
          <cell r="L50">
            <v>15</v>
          </cell>
          <cell r="M50">
            <v>10</v>
          </cell>
          <cell r="N50">
            <v>0</v>
          </cell>
          <cell r="T50">
            <v>1400</v>
          </cell>
          <cell r="AA50">
            <v>15</v>
          </cell>
        </row>
        <row r="51">
          <cell r="F51">
            <v>980</v>
          </cell>
          <cell r="G51">
            <v>390</v>
          </cell>
          <cell r="H51">
            <v>10</v>
          </cell>
          <cell r="I51">
            <v>150</v>
          </cell>
          <cell r="J51">
            <v>0</v>
          </cell>
          <cell r="K51">
            <v>170</v>
          </cell>
          <cell r="L51">
            <v>230</v>
          </cell>
          <cell r="M51">
            <v>25</v>
          </cell>
          <cell r="N51">
            <v>0</v>
          </cell>
          <cell r="T51">
            <v>550</v>
          </cell>
          <cell r="AA51">
            <v>60</v>
          </cell>
        </row>
        <row r="52">
          <cell r="F52">
            <v>1070</v>
          </cell>
          <cell r="G52">
            <v>990</v>
          </cell>
          <cell r="H52">
            <v>40</v>
          </cell>
          <cell r="I52">
            <v>0</v>
          </cell>
          <cell r="J52">
            <v>10</v>
          </cell>
          <cell r="K52">
            <v>25</v>
          </cell>
          <cell r="L52">
            <v>0</v>
          </cell>
          <cell r="M52">
            <v>0</v>
          </cell>
          <cell r="N52">
            <v>0</v>
          </cell>
          <cell r="T52">
            <v>985</v>
          </cell>
          <cell r="AA52">
            <v>65</v>
          </cell>
        </row>
        <row r="53">
          <cell r="F53">
            <v>1840</v>
          </cell>
          <cell r="G53">
            <v>1255</v>
          </cell>
          <cell r="H53">
            <v>100</v>
          </cell>
          <cell r="I53">
            <v>150</v>
          </cell>
          <cell r="J53">
            <v>0</v>
          </cell>
          <cell r="K53">
            <v>135</v>
          </cell>
          <cell r="L53">
            <v>190</v>
          </cell>
          <cell r="M53">
            <v>10</v>
          </cell>
          <cell r="N53">
            <v>0</v>
          </cell>
          <cell r="T53">
            <v>1355</v>
          </cell>
          <cell r="AA53">
            <v>145</v>
          </cell>
        </row>
        <row r="54">
          <cell r="F54">
            <v>1980</v>
          </cell>
          <cell r="G54">
            <v>1245</v>
          </cell>
          <cell r="H54">
            <v>90</v>
          </cell>
          <cell r="I54">
            <v>0</v>
          </cell>
          <cell r="J54">
            <v>140</v>
          </cell>
          <cell r="K54">
            <v>370</v>
          </cell>
          <cell r="L54">
            <v>115</v>
          </cell>
          <cell r="M54">
            <v>10</v>
          </cell>
          <cell r="N54">
            <v>0</v>
          </cell>
          <cell r="T54">
            <v>1135</v>
          </cell>
          <cell r="AA54">
            <v>1220</v>
          </cell>
        </row>
        <row r="55">
          <cell r="F55">
            <v>3265</v>
          </cell>
          <cell r="G55">
            <v>2665</v>
          </cell>
          <cell r="H55">
            <v>75</v>
          </cell>
          <cell r="I55">
            <v>150</v>
          </cell>
          <cell r="J55">
            <v>20</v>
          </cell>
          <cell r="K55">
            <v>265</v>
          </cell>
          <cell r="L55">
            <v>95</v>
          </cell>
          <cell r="M55">
            <v>0</v>
          </cell>
          <cell r="N55">
            <v>0</v>
          </cell>
          <cell r="T55">
            <v>2810</v>
          </cell>
          <cell r="AA55">
            <v>405</v>
          </cell>
        </row>
        <row r="56">
          <cell r="F56">
            <v>1800</v>
          </cell>
          <cell r="G56">
            <v>1600</v>
          </cell>
          <cell r="H56">
            <v>25</v>
          </cell>
          <cell r="I56">
            <v>10</v>
          </cell>
          <cell r="J56">
            <v>35</v>
          </cell>
          <cell r="K56">
            <v>130</v>
          </cell>
          <cell r="L56">
            <v>0</v>
          </cell>
          <cell r="M56">
            <v>0</v>
          </cell>
          <cell r="N56">
            <v>0</v>
          </cell>
          <cell r="T56">
            <v>1495</v>
          </cell>
          <cell r="AA56">
            <v>545</v>
          </cell>
        </row>
        <row r="57">
          <cell r="F57">
            <v>2155</v>
          </cell>
          <cell r="G57">
            <v>1990</v>
          </cell>
          <cell r="H57">
            <v>50</v>
          </cell>
          <cell r="I57">
            <v>0</v>
          </cell>
          <cell r="J57">
            <v>25</v>
          </cell>
          <cell r="K57">
            <v>40</v>
          </cell>
          <cell r="L57">
            <v>0</v>
          </cell>
          <cell r="M57">
            <v>0</v>
          </cell>
          <cell r="N57">
            <v>45</v>
          </cell>
          <cell r="T57">
            <v>1880</v>
          </cell>
          <cell r="AA57">
            <v>720</v>
          </cell>
        </row>
        <row r="58">
          <cell r="F58">
            <v>2370</v>
          </cell>
          <cell r="G58">
            <v>1690</v>
          </cell>
          <cell r="H58">
            <v>70</v>
          </cell>
          <cell r="I58">
            <v>195</v>
          </cell>
          <cell r="J58">
            <v>70</v>
          </cell>
          <cell r="K58">
            <v>120</v>
          </cell>
          <cell r="L58">
            <v>0</v>
          </cell>
          <cell r="M58">
            <v>0</v>
          </cell>
          <cell r="N58">
            <v>225</v>
          </cell>
          <cell r="T58">
            <v>1890</v>
          </cell>
          <cell r="AA58">
            <v>585</v>
          </cell>
        </row>
        <row r="59">
          <cell r="F59">
            <v>925</v>
          </cell>
          <cell r="G59">
            <v>860</v>
          </cell>
          <cell r="H59">
            <v>20</v>
          </cell>
          <cell r="I59">
            <v>0</v>
          </cell>
          <cell r="J59">
            <v>20</v>
          </cell>
          <cell r="K59">
            <v>15</v>
          </cell>
          <cell r="L59">
            <v>0</v>
          </cell>
          <cell r="M59">
            <v>0</v>
          </cell>
          <cell r="N59">
            <v>0</v>
          </cell>
          <cell r="T59">
            <v>765</v>
          </cell>
          <cell r="AA59">
            <v>310</v>
          </cell>
        </row>
        <row r="60">
          <cell r="F60">
            <v>3135</v>
          </cell>
          <cell r="G60">
            <v>2090</v>
          </cell>
          <cell r="H60">
            <v>325</v>
          </cell>
          <cell r="I60">
            <v>310</v>
          </cell>
          <cell r="J60">
            <v>70</v>
          </cell>
          <cell r="K60">
            <v>290</v>
          </cell>
          <cell r="L60">
            <v>40</v>
          </cell>
          <cell r="M60">
            <v>0</v>
          </cell>
          <cell r="N60">
            <v>0</v>
          </cell>
          <cell r="T60">
            <v>2410</v>
          </cell>
          <cell r="AA60">
            <v>670</v>
          </cell>
        </row>
        <row r="61">
          <cell r="F61">
            <v>455</v>
          </cell>
          <cell r="G61">
            <v>390</v>
          </cell>
          <cell r="H61">
            <v>10</v>
          </cell>
          <cell r="I61">
            <v>0</v>
          </cell>
          <cell r="J61">
            <v>30</v>
          </cell>
          <cell r="K61">
            <v>25</v>
          </cell>
          <cell r="L61">
            <v>0</v>
          </cell>
          <cell r="M61">
            <v>0</v>
          </cell>
          <cell r="N61">
            <v>0</v>
          </cell>
          <cell r="T61">
            <v>380</v>
          </cell>
          <cell r="AA61">
            <v>85</v>
          </cell>
        </row>
        <row r="62">
          <cell r="F62">
            <v>1890</v>
          </cell>
          <cell r="G62">
            <v>825</v>
          </cell>
          <cell r="H62">
            <v>275</v>
          </cell>
          <cell r="I62">
            <v>255</v>
          </cell>
          <cell r="J62">
            <v>135</v>
          </cell>
          <cell r="K62">
            <v>95</v>
          </cell>
          <cell r="L62">
            <v>300</v>
          </cell>
          <cell r="M62">
            <v>0</v>
          </cell>
          <cell r="N62">
            <v>0</v>
          </cell>
          <cell r="T62">
            <v>1130</v>
          </cell>
          <cell r="AA62">
            <v>310</v>
          </cell>
        </row>
        <row r="63">
          <cell r="F63">
            <v>1335</v>
          </cell>
          <cell r="G63">
            <v>970</v>
          </cell>
          <cell r="H63">
            <v>195</v>
          </cell>
          <cell r="I63">
            <v>0</v>
          </cell>
          <cell r="J63">
            <v>70</v>
          </cell>
          <cell r="K63">
            <v>95</v>
          </cell>
          <cell r="L63">
            <v>0</v>
          </cell>
          <cell r="M63">
            <v>10</v>
          </cell>
          <cell r="N63">
            <v>0</v>
          </cell>
          <cell r="T63">
            <v>1050</v>
          </cell>
          <cell r="AA63">
            <v>395</v>
          </cell>
        </row>
        <row r="64">
          <cell r="F64">
            <v>475</v>
          </cell>
          <cell r="G64">
            <v>475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T64">
            <v>445</v>
          </cell>
          <cell r="AA64">
            <v>80</v>
          </cell>
        </row>
        <row r="65">
          <cell r="F65">
            <v>1595</v>
          </cell>
          <cell r="G65">
            <v>1295</v>
          </cell>
          <cell r="H65">
            <v>60</v>
          </cell>
          <cell r="I65">
            <v>0</v>
          </cell>
          <cell r="J65">
            <v>50</v>
          </cell>
          <cell r="K65">
            <v>180</v>
          </cell>
          <cell r="L65">
            <v>10</v>
          </cell>
          <cell r="M65">
            <v>0</v>
          </cell>
          <cell r="N65">
            <v>0</v>
          </cell>
          <cell r="T65">
            <v>1125</v>
          </cell>
          <cell r="AA65">
            <v>515</v>
          </cell>
        </row>
        <row r="66">
          <cell r="F66">
            <v>935</v>
          </cell>
          <cell r="G66">
            <v>350</v>
          </cell>
          <cell r="H66">
            <v>75</v>
          </cell>
          <cell r="I66">
            <v>35</v>
          </cell>
          <cell r="J66">
            <v>95</v>
          </cell>
          <cell r="K66">
            <v>250</v>
          </cell>
          <cell r="L66">
            <v>130</v>
          </cell>
          <cell r="M66">
            <v>10</v>
          </cell>
          <cell r="N66">
            <v>0</v>
          </cell>
          <cell r="T66">
            <v>340</v>
          </cell>
          <cell r="AA66">
            <v>500</v>
          </cell>
        </row>
        <row r="67">
          <cell r="F67">
            <v>1025</v>
          </cell>
          <cell r="G67">
            <v>300</v>
          </cell>
          <cell r="H67">
            <v>50</v>
          </cell>
          <cell r="I67">
            <v>10</v>
          </cell>
          <cell r="J67">
            <v>175</v>
          </cell>
          <cell r="K67">
            <v>410</v>
          </cell>
          <cell r="L67">
            <v>75</v>
          </cell>
          <cell r="M67">
            <v>10</v>
          </cell>
          <cell r="N67">
            <v>0</v>
          </cell>
          <cell r="T67">
            <v>370</v>
          </cell>
          <cell r="AA67">
            <v>620</v>
          </cell>
        </row>
        <row r="68">
          <cell r="F68">
            <v>2200</v>
          </cell>
          <cell r="G68">
            <v>1190</v>
          </cell>
          <cell r="H68">
            <v>80</v>
          </cell>
          <cell r="I68">
            <v>30</v>
          </cell>
          <cell r="J68">
            <v>245</v>
          </cell>
          <cell r="K68">
            <v>505</v>
          </cell>
          <cell r="L68">
            <v>140</v>
          </cell>
          <cell r="M68">
            <v>10</v>
          </cell>
          <cell r="N68">
            <v>0</v>
          </cell>
          <cell r="T68">
            <v>1270</v>
          </cell>
          <cell r="AA68">
            <v>665</v>
          </cell>
        </row>
        <row r="69">
          <cell r="F69">
            <v>665</v>
          </cell>
          <cell r="G69">
            <v>460</v>
          </cell>
          <cell r="H69">
            <v>25</v>
          </cell>
          <cell r="I69">
            <v>35</v>
          </cell>
          <cell r="J69">
            <v>50</v>
          </cell>
          <cell r="K69">
            <v>80</v>
          </cell>
          <cell r="L69">
            <v>0</v>
          </cell>
          <cell r="M69">
            <v>10</v>
          </cell>
          <cell r="N69">
            <v>0</v>
          </cell>
          <cell r="T69">
            <v>440</v>
          </cell>
          <cell r="AA69">
            <v>310</v>
          </cell>
        </row>
        <row r="70">
          <cell r="F70">
            <v>1120</v>
          </cell>
          <cell r="G70">
            <v>820</v>
          </cell>
          <cell r="H70">
            <v>50</v>
          </cell>
          <cell r="I70">
            <v>15</v>
          </cell>
          <cell r="J70">
            <v>55</v>
          </cell>
          <cell r="K70">
            <v>175</v>
          </cell>
          <cell r="L70">
            <v>0</v>
          </cell>
          <cell r="M70">
            <v>10</v>
          </cell>
          <cell r="N70">
            <v>0</v>
          </cell>
          <cell r="T70">
            <v>830</v>
          </cell>
          <cell r="AA70">
            <v>560</v>
          </cell>
        </row>
        <row r="71">
          <cell r="F71">
            <v>1285</v>
          </cell>
          <cell r="G71">
            <v>825</v>
          </cell>
          <cell r="H71">
            <v>0</v>
          </cell>
          <cell r="I71">
            <v>0</v>
          </cell>
          <cell r="J71">
            <v>15</v>
          </cell>
          <cell r="K71">
            <v>160</v>
          </cell>
          <cell r="L71">
            <v>280</v>
          </cell>
          <cell r="M71">
            <v>0</v>
          </cell>
          <cell r="N71">
            <v>0</v>
          </cell>
          <cell r="T71">
            <v>790</v>
          </cell>
          <cell r="AA71">
            <v>60</v>
          </cell>
        </row>
        <row r="72">
          <cell r="F72">
            <v>1795</v>
          </cell>
          <cell r="G72">
            <v>1275</v>
          </cell>
          <cell r="H72">
            <v>115</v>
          </cell>
          <cell r="I72">
            <v>30</v>
          </cell>
          <cell r="J72">
            <v>10</v>
          </cell>
          <cell r="K72">
            <v>140</v>
          </cell>
          <cell r="L72">
            <v>215</v>
          </cell>
          <cell r="M72">
            <v>0</v>
          </cell>
          <cell r="N72">
            <v>0</v>
          </cell>
          <cell r="T72">
            <v>1345</v>
          </cell>
          <cell r="AA72">
            <v>45</v>
          </cell>
        </row>
        <row r="73">
          <cell r="F73">
            <v>2610</v>
          </cell>
          <cell r="G73">
            <v>2025</v>
          </cell>
          <cell r="H73">
            <v>340</v>
          </cell>
          <cell r="I73">
            <v>155</v>
          </cell>
          <cell r="J73">
            <v>35</v>
          </cell>
          <cell r="K73">
            <v>50</v>
          </cell>
          <cell r="L73">
            <v>0</v>
          </cell>
          <cell r="M73">
            <v>0</v>
          </cell>
          <cell r="N73">
            <v>0</v>
          </cell>
          <cell r="T73">
            <v>2245</v>
          </cell>
          <cell r="AA73">
            <v>130</v>
          </cell>
        </row>
        <row r="74">
          <cell r="F74">
            <v>1655</v>
          </cell>
          <cell r="G74">
            <v>1285</v>
          </cell>
          <cell r="H74">
            <v>105</v>
          </cell>
          <cell r="I74">
            <v>50</v>
          </cell>
          <cell r="J74">
            <v>15</v>
          </cell>
          <cell r="K74">
            <v>75</v>
          </cell>
          <cell r="L74">
            <v>125</v>
          </cell>
          <cell r="M74">
            <v>0</v>
          </cell>
          <cell r="N74">
            <v>0</v>
          </cell>
          <cell r="T74">
            <v>1330</v>
          </cell>
          <cell r="AA74">
            <v>120</v>
          </cell>
        </row>
        <row r="75">
          <cell r="F75">
            <v>1510</v>
          </cell>
          <cell r="G75">
            <v>1165</v>
          </cell>
          <cell r="H75">
            <v>45</v>
          </cell>
          <cell r="I75">
            <v>0</v>
          </cell>
          <cell r="J75">
            <v>140</v>
          </cell>
          <cell r="K75">
            <v>140</v>
          </cell>
          <cell r="L75">
            <v>0</v>
          </cell>
          <cell r="M75">
            <v>15</v>
          </cell>
          <cell r="N75">
            <v>0</v>
          </cell>
          <cell r="T75">
            <v>1105</v>
          </cell>
          <cell r="AA75">
            <v>750</v>
          </cell>
        </row>
        <row r="76">
          <cell r="F76">
            <v>1945</v>
          </cell>
          <cell r="G76">
            <v>1430</v>
          </cell>
          <cell r="H76">
            <v>45</v>
          </cell>
          <cell r="I76">
            <v>0</v>
          </cell>
          <cell r="J76">
            <v>155</v>
          </cell>
          <cell r="K76">
            <v>280</v>
          </cell>
          <cell r="L76">
            <v>35</v>
          </cell>
          <cell r="M76">
            <v>0</v>
          </cell>
          <cell r="N76">
            <v>0</v>
          </cell>
          <cell r="T76">
            <v>1425</v>
          </cell>
          <cell r="AA76">
            <v>705</v>
          </cell>
        </row>
        <row r="77">
          <cell r="F77">
            <v>1520</v>
          </cell>
          <cell r="G77">
            <v>855</v>
          </cell>
          <cell r="H77">
            <v>25</v>
          </cell>
          <cell r="I77">
            <v>15</v>
          </cell>
          <cell r="J77">
            <v>145</v>
          </cell>
          <cell r="K77">
            <v>305</v>
          </cell>
          <cell r="L77">
            <v>150</v>
          </cell>
          <cell r="M77">
            <v>20</v>
          </cell>
          <cell r="N77">
            <v>0</v>
          </cell>
          <cell r="T77">
            <v>810</v>
          </cell>
          <cell r="AA77">
            <v>550</v>
          </cell>
        </row>
        <row r="78">
          <cell r="F78">
            <v>1120</v>
          </cell>
          <cell r="G78">
            <v>1035</v>
          </cell>
          <cell r="H78">
            <v>10</v>
          </cell>
          <cell r="I78">
            <v>0</v>
          </cell>
          <cell r="J78">
            <v>0</v>
          </cell>
          <cell r="K78">
            <v>50</v>
          </cell>
          <cell r="L78">
            <v>0</v>
          </cell>
          <cell r="M78">
            <v>20</v>
          </cell>
          <cell r="N78">
            <v>0</v>
          </cell>
          <cell r="T78">
            <v>905</v>
          </cell>
          <cell r="AA78">
            <v>210</v>
          </cell>
        </row>
        <row r="79">
          <cell r="F79">
            <v>1305</v>
          </cell>
          <cell r="G79">
            <v>1110</v>
          </cell>
          <cell r="H79">
            <v>70</v>
          </cell>
          <cell r="I79">
            <v>15</v>
          </cell>
          <cell r="J79">
            <v>10</v>
          </cell>
          <cell r="K79">
            <v>55</v>
          </cell>
          <cell r="L79">
            <v>35</v>
          </cell>
          <cell r="M79">
            <v>10</v>
          </cell>
          <cell r="N79">
            <v>10</v>
          </cell>
          <cell r="T79">
            <v>1085</v>
          </cell>
          <cell r="AA79">
            <v>380</v>
          </cell>
        </row>
        <row r="80">
          <cell r="F80">
            <v>1920</v>
          </cell>
          <cell r="G80">
            <v>1290</v>
          </cell>
          <cell r="H80">
            <v>40</v>
          </cell>
          <cell r="I80">
            <v>45</v>
          </cell>
          <cell r="J80">
            <v>165</v>
          </cell>
          <cell r="K80">
            <v>315</v>
          </cell>
          <cell r="L80">
            <v>45</v>
          </cell>
          <cell r="M80">
            <v>10</v>
          </cell>
          <cell r="N80">
            <v>0</v>
          </cell>
          <cell r="T80">
            <v>1165</v>
          </cell>
          <cell r="AA80">
            <v>735</v>
          </cell>
        </row>
        <row r="81">
          <cell r="F81">
            <v>2750</v>
          </cell>
          <cell r="G81">
            <v>2370</v>
          </cell>
          <cell r="H81">
            <v>15</v>
          </cell>
          <cell r="I81">
            <v>0</v>
          </cell>
          <cell r="J81">
            <v>35</v>
          </cell>
          <cell r="K81">
            <v>95</v>
          </cell>
          <cell r="L81">
            <v>235</v>
          </cell>
          <cell r="M81">
            <v>10</v>
          </cell>
          <cell r="N81">
            <v>0</v>
          </cell>
          <cell r="T81">
            <v>2150</v>
          </cell>
          <cell r="AA81">
            <v>410</v>
          </cell>
        </row>
        <row r="82">
          <cell r="F82">
            <v>1630</v>
          </cell>
          <cell r="G82">
            <v>1335</v>
          </cell>
          <cell r="H82">
            <v>60</v>
          </cell>
          <cell r="I82">
            <v>0</v>
          </cell>
          <cell r="J82">
            <v>125</v>
          </cell>
          <cell r="K82">
            <v>100</v>
          </cell>
          <cell r="L82">
            <v>0</v>
          </cell>
          <cell r="M82">
            <v>0</v>
          </cell>
          <cell r="N82">
            <v>0</v>
          </cell>
          <cell r="T82">
            <v>1275</v>
          </cell>
          <cell r="AA82">
            <v>740</v>
          </cell>
        </row>
        <row r="83">
          <cell r="F83">
            <v>1125</v>
          </cell>
          <cell r="G83">
            <v>810</v>
          </cell>
          <cell r="H83">
            <v>0</v>
          </cell>
          <cell r="I83">
            <v>0</v>
          </cell>
          <cell r="J83">
            <v>40</v>
          </cell>
          <cell r="K83">
            <v>35</v>
          </cell>
          <cell r="L83">
            <v>0</v>
          </cell>
          <cell r="M83">
            <v>0</v>
          </cell>
          <cell r="N83">
            <v>230</v>
          </cell>
          <cell r="T83">
            <v>1000</v>
          </cell>
          <cell r="AA83">
            <v>395</v>
          </cell>
        </row>
        <row r="84">
          <cell r="F84">
            <v>3335</v>
          </cell>
          <cell r="G84">
            <v>3035</v>
          </cell>
          <cell r="H84">
            <v>20</v>
          </cell>
          <cell r="I84">
            <v>60</v>
          </cell>
          <cell r="J84">
            <v>55</v>
          </cell>
          <cell r="K84">
            <v>165</v>
          </cell>
          <cell r="L84">
            <v>0</v>
          </cell>
          <cell r="M84">
            <v>0</v>
          </cell>
          <cell r="N84">
            <v>0</v>
          </cell>
          <cell r="T84">
            <v>2585</v>
          </cell>
          <cell r="AA84">
            <v>1170</v>
          </cell>
        </row>
      </sheetData>
      <sheetData sheetId="2">
        <row r="2">
          <cell r="G2">
            <v>2055</v>
          </cell>
          <cell r="H2">
            <v>1640</v>
          </cell>
          <cell r="I2">
            <v>220</v>
          </cell>
          <cell r="J2">
            <v>55</v>
          </cell>
          <cell r="K2">
            <v>105</v>
          </cell>
          <cell r="L2">
            <v>10</v>
          </cell>
          <cell r="M2">
            <v>0</v>
          </cell>
          <cell r="N2">
            <v>0</v>
          </cell>
        </row>
        <row r="3">
          <cell r="G3">
            <v>2725</v>
          </cell>
          <cell r="H3">
            <v>2240</v>
          </cell>
          <cell r="I3">
            <v>165</v>
          </cell>
          <cell r="J3">
            <v>100</v>
          </cell>
          <cell r="K3">
            <v>160</v>
          </cell>
          <cell r="L3">
            <v>35</v>
          </cell>
          <cell r="M3">
            <v>10</v>
          </cell>
          <cell r="N3">
            <v>0</v>
          </cell>
        </row>
        <row r="4">
          <cell r="G4">
            <v>3945</v>
          </cell>
          <cell r="H4">
            <v>3235</v>
          </cell>
          <cell r="I4">
            <v>345</v>
          </cell>
          <cell r="J4">
            <v>95</v>
          </cell>
          <cell r="K4">
            <v>160</v>
          </cell>
          <cell r="L4">
            <v>90</v>
          </cell>
          <cell r="M4">
            <v>0</v>
          </cell>
          <cell r="N4">
            <v>10</v>
          </cell>
        </row>
        <row r="5">
          <cell r="G5">
            <v>3205</v>
          </cell>
          <cell r="H5">
            <v>2695</v>
          </cell>
          <cell r="I5">
            <v>200</v>
          </cell>
          <cell r="J5">
            <v>85</v>
          </cell>
          <cell r="K5">
            <v>155</v>
          </cell>
          <cell r="L5">
            <v>25</v>
          </cell>
          <cell r="M5">
            <v>0</v>
          </cell>
          <cell r="N5">
            <v>10</v>
          </cell>
        </row>
        <row r="6">
          <cell r="G6">
            <v>1295</v>
          </cell>
          <cell r="H6">
            <v>710</v>
          </cell>
          <cell r="I6">
            <v>85</v>
          </cell>
          <cell r="J6">
            <v>80</v>
          </cell>
          <cell r="K6">
            <v>350</v>
          </cell>
          <cell r="L6">
            <v>60</v>
          </cell>
          <cell r="M6">
            <v>0</v>
          </cell>
          <cell r="N6">
            <v>0</v>
          </cell>
        </row>
        <row r="7">
          <cell r="G7">
            <v>960</v>
          </cell>
          <cell r="H7">
            <v>790</v>
          </cell>
          <cell r="I7">
            <v>45</v>
          </cell>
          <cell r="J7">
            <v>20</v>
          </cell>
          <cell r="K7">
            <v>85</v>
          </cell>
          <cell r="L7">
            <v>10</v>
          </cell>
          <cell r="M7">
            <v>0</v>
          </cell>
          <cell r="N7">
            <v>10</v>
          </cell>
        </row>
        <row r="8">
          <cell r="G8">
            <v>1790</v>
          </cell>
          <cell r="H8">
            <v>1380</v>
          </cell>
          <cell r="I8">
            <v>125</v>
          </cell>
          <cell r="J8">
            <v>125</v>
          </cell>
          <cell r="K8">
            <v>90</v>
          </cell>
          <cell r="L8">
            <v>10</v>
          </cell>
          <cell r="M8">
            <v>10</v>
          </cell>
          <cell r="N8">
            <v>30</v>
          </cell>
        </row>
        <row r="9">
          <cell r="G9">
            <v>2475</v>
          </cell>
          <cell r="H9">
            <v>2120</v>
          </cell>
          <cell r="I9">
            <v>180</v>
          </cell>
          <cell r="J9">
            <v>75</v>
          </cell>
          <cell r="K9">
            <v>70</v>
          </cell>
          <cell r="L9">
            <v>10</v>
          </cell>
          <cell r="M9">
            <v>0</v>
          </cell>
          <cell r="N9">
            <v>10</v>
          </cell>
        </row>
        <row r="10">
          <cell r="G10">
            <v>990</v>
          </cell>
          <cell r="H10">
            <v>775</v>
          </cell>
          <cell r="I10">
            <v>115</v>
          </cell>
          <cell r="J10">
            <v>45</v>
          </cell>
          <cell r="K10">
            <v>45</v>
          </cell>
          <cell r="L10">
            <v>10</v>
          </cell>
          <cell r="M10">
            <v>0</v>
          </cell>
          <cell r="N10">
            <v>0</v>
          </cell>
        </row>
        <row r="11">
          <cell r="G11">
            <v>2320</v>
          </cell>
          <cell r="H11">
            <v>1660</v>
          </cell>
          <cell r="I11">
            <v>230</v>
          </cell>
          <cell r="J11">
            <v>90</v>
          </cell>
          <cell r="K11">
            <v>250</v>
          </cell>
          <cell r="L11">
            <v>45</v>
          </cell>
          <cell r="M11">
            <v>0</v>
          </cell>
          <cell r="N11">
            <v>35</v>
          </cell>
        </row>
        <row r="12">
          <cell r="G12">
            <v>1590</v>
          </cell>
          <cell r="H12">
            <v>1165</v>
          </cell>
          <cell r="I12">
            <v>120</v>
          </cell>
          <cell r="J12">
            <v>50</v>
          </cell>
          <cell r="K12">
            <v>205</v>
          </cell>
          <cell r="L12">
            <v>35</v>
          </cell>
          <cell r="M12">
            <v>0</v>
          </cell>
          <cell r="N12">
            <v>0</v>
          </cell>
        </row>
        <row r="13">
          <cell r="G13">
            <v>3040</v>
          </cell>
          <cell r="H13">
            <v>2165</v>
          </cell>
          <cell r="I13">
            <v>245</v>
          </cell>
          <cell r="J13">
            <v>110</v>
          </cell>
          <cell r="K13">
            <v>405</v>
          </cell>
          <cell r="L13">
            <v>70</v>
          </cell>
          <cell r="M13">
            <v>10</v>
          </cell>
          <cell r="N13">
            <v>10</v>
          </cell>
        </row>
        <row r="14">
          <cell r="G14">
            <v>1830</v>
          </cell>
          <cell r="H14">
            <v>1425</v>
          </cell>
          <cell r="I14">
            <v>195</v>
          </cell>
          <cell r="J14">
            <v>55</v>
          </cell>
          <cell r="K14">
            <v>110</v>
          </cell>
          <cell r="L14">
            <v>10</v>
          </cell>
          <cell r="M14">
            <v>0</v>
          </cell>
          <cell r="N14">
            <v>0</v>
          </cell>
        </row>
        <row r="15">
          <cell r="G15">
            <v>2205</v>
          </cell>
          <cell r="H15">
            <v>1875</v>
          </cell>
          <cell r="I15">
            <v>185</v>
          </cell>
          <cell r="J15">
            <v>35</v>
          </cell>
          <cell r="K15">
            <v>100</v>
          </cell>
          <cell r="L15">
            <v>10</v>
          </cell>
          <cell r="M15">
            <v>0</v>
          </cell>
          <cell r="N15">
            <v>0</v>
          </cell>
        </row>
        <row r="16">
          <cell r="G16">
            <v>1810</v>
          </cell>
          <cell r="H16">
            <v>1370</v>
          </cell>
          <cell r="I16">
            <v>250</v>
          </cell>
          <cell r="J16">
            <v>85</v>
          </cell>
          <cell r="K16">
            <v>50</v>
          </cell>
          <cell r="L16">
            <v>20</v>
          </cell>
          <cell r="M16">
            <v>0</v>
          </cell>
          <cell r="N16">
            <v>0</v>
          </cell>
        </row>
        <row r="17">
          <cell r="G17">
            <v>1910</v>
          </cell>
          <cell r="H17">
            <v>1510</v>
          </cell>
          <cell r="I17">
            <v>205</v>
          </cell>
          <cell r="J17">
            <v>70</v>
          </cell>
          <cell r="K17">
            <v>110</v>
          </cell>
          <cell r="L17">
            <v>20</v>
          </cell>
          <cell r="M17">
            <v>0</v>
          </cell>
          <cell r="N17">
            <v>10</v>
          </cell>
        </row>
        <row r="18">
          <cell r="G18">
            <v>1360</v>
          </cell>
          <cell r="H18">
            <v>1080</v>
          </cell>
          <cell r="I18">
            <v>115</v>
          </cell>
          <cell r="J18">
            <v>70</v>
          </cell>
          <cell r="K18">
            <v>70</v>
          </cell>
          <cell r="L18">
            <v>0</v>
          </cell>
          <cell r="M18">
            <v>0</v>
          </cell>
          <cell r="N18">
            <v>10</v>
          </cell>
        </row>
        <row r="19">
          <cell r="G19">
            <v>2265</v>
          </cell>
          <cell r="H19">
            <v>1955</v>
          </cell>
          <cell r="I19">
            <v>185</v>
          </cell>
          <cell r="J19">
            <v>60</v>
          </cell>
          <cell r="K19">
            <v>40</v>
          </cell>
          <cell r="L19">
            <v>15</v>
          </cell>
          <cell r="M19">
            <v>0</v>
          </cell>
          <cell r="N19">
            <v>0</v>
          </cell>
        </row>
        <row r="20">
          <cell r="G20">
            <v>1350</v>
          </cell>
          <cell r="H20">
            <v>1165</v>
          </cell>
          <cell r="I20">
            <v>115</v>
          </cell>
          <cell r="J20">
            <v>30</v>
          </cell>
          <cell r="K20">
            <v>25</v>
          </cell>
          <cell r="L20">
            <v>10</v>
          </cell>
          <cell r="M20">
            <v>0</v>
          </cell>
          <cell r="N20">
            <v>0</v>
          </cell>
        </row>
        <row r="21">
          <cell r="G21">
            <v>275</v>
          </cell>
          <cell r="H21">
            <v>215</v>
          </cell>
          <cell r="I21">
            <v>10</v>
          </cell>
          <cell r="J21">
            <v>0</v>
          </cell>
          <cell r="K21">
            <v>15</v>
          </cell>
          <cell r="L21">
            <v>10</v>
          </cell>
          <cell r="M21">
            <v>0</v>
          </cell>
          <cell r="N21">
            <v>10</v>
          </cell>
        </row>
        <row r="22">
          <cell r="G22">
            <v>2095</v>
          </cell>
          <cell r="H22">
            <v>1725</v>
          </cell>
          <cell r="I22">
            <v>165</v>
          </cell>
          <cell r="J22">
            <v>140</v>
          </cell>
          <cell r="K22">
            <v>25</v>
          </cell>
          <cell r="L22">
            <v>30</v>
          </cell>
          <cell r="M22">
            <v>0</v>
          </cell>
          <cell r="N22">
            <v>10</v>
          </cell>
        </row>
        <row r="23">
          <cell r="G23">
            <v>2290</v>
          </cell>
          <cell r="H23">
            <v>1935</v>
          </cell>
          <cell r="I23">
            <v>180</v>
          </cell>
          <cell r="J23">
            <v>95</v>
          </cell>
          <cell r="K23">
            <v>45</v>
          </cell>
          <cell r="L23">
            <v>15</v>
          </cell>
          <cell r="M23">
            <v>0</v>
          </cell>
          <cell r="N23">
            <v>0</v>
          </cell>
        </row>
        <row r="24">
          <cell r="G24">
            <v>1620</v>
          </cell>
          <cell r="H24">
            <v>1455</v>
          </cell>
          <cell r="I24">
            <v>80</v>
          </cell>
          <cell r="J24">
            <v>30</v>
          </cell>
          <cell r="K24">
            <v>30</v>
          </cell>
          <cell r="L24">
            <v>10</v>
          </cell>
          <cell r="M24">
            <v>0</v>
          </cell>
          <cell r="N24">
            <v>0</v>
          </cell>
        </row>
        <row r="25">
          <cell r="G25">
            <v>2245</v>
          </cell>
          <cell r="H25">
            <v>1890</v>
          </cell>
          <cell r="I25">
            <v>135</v>
          </cell>
          <cell r="J25">
            <v>50</v>
          </cell>
          <cell r="K25">
            <v>115</v>
          </cell>
          <cell r="L25">
            <v>25</v>
          </cell>
          <cell r="M25">
            <v>0</v>
          </cell>
          <cell r="N25">
            <v>0</v>
          </cell>
        </row>
        <row r="26">
          <cell r="G26">
            <v>2385</v>
          </cell>
          <cell r="H26">
            <v>1930</v>
          </cell>
          <cell r="I26">
            <v>235</v>
          </cell>
          <cell r="J26">
            <v>125</v>
          </cell>
          <cell r="K26">
            <v>80</v>
          </cell>
          <cell r="L26">
            <v>10</v>
          </cell>
          <cell r="M26">
            <v>0</v>
          </cell>
          <cell r="N26">
            <v>0</v>
          </cell>
        </row>
        <row r="27">
          <cell r="G27">
            <v>2015</v>
          </cell>
          <cell r="H27">
            <v>1715</v>
          </cell>
          <cell r="I27">
            <v>155</v>
          </cell>
          <cell r="J27">
            <v>15</v>
          </cell>
          <cell r="K27">
            <v>100</v>
          </cell>
          <cell r="L27">
            <v>15</v>
          </cell>
          <cell r="M27">
            <v>0</v>
          </cell>
          <cell r="N27">
            <v>10</v>
          </cell>
        </row>
        <row r="28">
          <cell r="G28">
            <v>2000</v>
          </cell>
          <cell r="H28">
            <v>1725</v>
          </cell>
          <cell r="I28">
            <v>125</v>
          </cell>
          <cell r="J28">
            <v>50</v>
          </cell>
          <cell r="K28">
            <v>70</v>
          </cell>
          <cell r="L28">
            <v>25</v>
          </cell>
          <cell r="M28">
            <v>0</v>
          </cell>
          <cell r="N28">
            <v>10</v>
          </cell>
        </row>
        <row r="29">
          <cell r="G29">
            <v>505</v>
          </cell>
          <cell r="H29">
            <v>430</v>
          </cell>
          <cell r="I29">
            <v>10</v>
          </cell>
          <cell r="J29">
            <v>10</v>
          </cell>
          <cell r="K29">
            <v>20</v>
          </cell>
          <cell r="L29">
            <v>25</v>
          </cell>
          <cell r="M29">
            <v>0</v>
          </cell>
          <cell r="N29">
            <v>0</v>
          </cell>
        </row>
        <row r="30">
          <cell r="G30">
            <v>275</v>
          </cell>
          <cell r="H30">
            <v>240</v>
          </cell>
          <cell r="I30">
            <v>0</v>
          </cell>
          <cell r="J30">
            <v>10</v>
          </cell>
          <cell r="K30">
            <v>20</v>
          </cell>
          <cell r="L30">
            <v>0</v>
          </cell>
          <cell r="M30">
            <v>0</v>
          </cell>
          <cell r="N30">
            <v>0</v>
          </cell>
        </row>
        <row r="31">
          <cell r="G31">
            <v>1120</v>
          </cell>
          <cell r="H31">
            <v>845</v>
          </cell>
          <cell r="I31">
            <v>65</v>
          </cell>
          <cell r="J31">
            <v>40</v>
          </cell>
          <cell r="K31">
            <v>120</v>
          </cell>
          <cell r="L31">
            <v>0</v>
          </cell>
          <cell r="M31">
            <v>20</v>
          </cell>
          <cell r="N31">
            <v>0</v>
          </cell>
        </row>
        <row r="32">
          <cell r="G32">
            <v>2580</v>
          </cell>
          <cell r="H32">
            <v>2205</v>
          </cell>
          <cell r="I32">
            <v>190</v>
          </cell>
          <cell r="J32">
            <v>15</v>
          </cell>
          <cell r="K32">
            <v>115</v>
          </cell>
          <cell r="L32">
            <v>25</v>
          </cell>
          <cell r="M32">
            <v>0</v>
          </cell>
          <cell r="N32">
            <v>0</v>
          </cell>
        </row>
        <row r="33">
          <cell r="G33">
            <v>3910</v>
          </cell>
          <cell r="H33">
            <v>3440</v>
          </cell>
          <cell r="I33">
            <v>305</v>
          </cell>
          <cell r="J33">
            <v>40</v>
          </cell>
          <cell r="K33">
            <v>90</v>
          </cell>
          <cell r="L33">
            <v>25</v>
          </cell>
          <cell r="M33">
            <v>0</v>
          </cell>
          <cell r="N33">
            <v>0</v>
          </cell>
        </row>
        <row r="34">
          <cell r="G34">
            <v>1345</v>
          </cell>
          <cell r="H34">
            <v>1005</v>
          </cell>
          <cell r="I34">
            <v>95</v>
          </cell>
          <cell r="J34">
            <v>10</v>
          </cell>
          <cell r="K34">
            <v>140</v>
          </cell>
          <cell r="L34">
            <v>80</v>
          </cell>
          <cell r="M34">
            <v>0</v>
          </cell>
          <cell r="N34">
            <v>0</v>
          </cell>
        </row>
        <row r="35">
          <cell r="G35">
            <v>2235</v>
          </cell>
          <cell r="H35">
            <v>1865</v>
          </cell>
          <cell r="I35">
            <v>120</v>
          </cell>
          <cell r="J35">
            <v>0</v>
          </cell>
          <cell r="K35">
            <v>190</v>
          </cell>
          <cell r="L35">
            <v>30</v>
          </cell>
          <cell r="M35">
            <v>0</v>
          </cell>
          <cell r="N35">
            <v>0</v>
          </cell>
        </row>
        <row r="36">
          <cell r="G36">
            <v>1485</v>
          </cell>
          <cell r="H36">
            <v>1355</v>
          </cell>
          <cell r="I36">
            <v>65</v>
          </cell>
          <cell r="J36">
            <v>0</v>
          </cell>
          <cell r="K36">
            <v>35</v>
          </cell>
          <cell r="L36">
            <v>10</v>
          </cell>
          <cell r="M36">
            <v>0</v>
          </cell>
          <cell r="N36">
            <v>0</v>
          </cell>
        </row>
        <row r="37">
          <cell r="G37">
            <v>905</v>
          </cell>
          <cell r="H37">
            <v>840</v>
          </cell>
          <cell r="I37">
            <v>25</v>
          </cell>
          <cell r="J37">
            <v>0</v>
          </cell>
          <cell r="K37">
            <v>15</v>
          </cell>
          <cell r="L37">
            <v>0</v>
          </cell>
          <cell r="M37">
            <v>0</v>
          </cell>
          <cell r="N37">
            <v>0</v>
          </cell>
        </row>
        <row r="38">
          <cell r="G38">
            <v>2150</v>
          </cell>
          <cell r="H38">
            <v>1785</v>
          </cell>
          <cell r="I38">
            <v>225</v>
          </cell>
          <cell r="J38">
            <v>45</v>
          </cell>
          <cell r="K38">
            <v>55</v>
          </cell>
          <cell r="L38">
            <v>0</v>
          </cell>
          <cell r="M38">
            <v>0</v>
          </cell>
          <cell r="N38">
            <v>0</v>
          </cell>
        </row>
        <row r="39">
          <cell r="G39">
            <v>170</v>
          </cell>
          <cell r="H39">
            <v>125</v>
          </cell>
          <cell r="I39">
            <v>0</v>
          </cell>
          <cell r="J39">
            <v>0</v>
          </cell>
          <cell r="K39">
            <v>40</v>
          </cell>
          <cell r="L39">
            <v>0</v>
          </cell>
          <cell r="M39">
            <v>0</v>
          </cell>
          <cell r="N39">
            <v>0</v>
          </cell>
        </row>
        <row r="40">
          <cell r="G40">
            <v>2110</v>
          </cell>
          <cell r="H40">
            <v>1745</v>
          </cell>
          <cell r="I40">
            <v>180</v>
          </cell>
          <cell r="J40">
            <v>65</v>
          </cell>
          <cell r="K40">
            <v>95</v>
          </cell>
          <cell r="L40">
            <v>20</v>
          </cell>
          <cell r="M40">
            <v>0</v>
          </cell>
          <cell r="N40">
            <v>0</v>
          </cell>
        </row>
        <row r="41">
          <cell r="G41">
            <v>1730</v>
          </cell>
          <cell r="H41">
            <v>1460</v>
          </cell>
          <cell r="I41">
            <v>195</v>
          </cell>
          <cell r="J41">
            <v>30</v>
          </cell>
          <cell r="K41">
            <v>25</v>
          </cell>
          <cell r="L41">
            <v>10</v>
          </cell>
          <cell r="M41">
            <v>0</v>
          </cell>
          <cell r="N41">
            <v>0</v>
          </cell>
        </row>
        <row r="42">
          <cell r="G42">
            <v>2445</v>
          </cell>
          <cell r="H42">
            <v>1930</v>
          </cell>
          <cell r="I42">
            <v>235</v>
          </cell>
          <cell r="J42">
            <v>35</v>
          </cell>
          <cell r="K42">
            <v>215</v>
          </cell>
          <cell r="L42">
            <v>25</v>
          </cell>
          <cell r="M42">
            <v>0</v>
          </cell>
          <cell r="N42">
            <v>0</v>
          </cell>
        </row>
        <row r="43">
          <cell r="G43">
            <v>815</v>
          </cell>
          <cell r="H43">
            <v>550</v>
          </cell>
          <cell r="I43">
            <v>85</v>
          </cell>
          <cell r="J43">
            <v>40</v>
          </cell>
          <cell r="K43">
            <v>135</v>
          </cell>
          <cell r="L43">
            <v>10</v>
          </cell>
          <cell r="M43">
            <v>0</v>
          </cell>
          <cell r="N43">
            <v>0</v>
          </cell>
        </row>
        <row r="44">
          <cell r="G44">
            <v>1830</v>
          </cell>
          <cell r="H44">
            <v>1365</v>
          </cell>
          <cell r="I44">
            <v>160</v>
          </cell>
          <cell r="J44">
            <v>50</v>
          </cell>
          <cell r="K44">
            <v>200</v>
          </cell>
          <cell r="L44">
            <v>10</v>
          </cell>
          <cell r="M44">
            <v>0</v>
          </cell>
          <cell r="N44">
            <v>35</v>
          </cell>
        </row>
        <row r="45">
          <cell r="G45">
            <v>2060</v>
          </cell>
          <cell r="H45">
            <v>1520</v>
          </cell>
          <cell r="I45">
            <v>190</v>
          </cell>
          <cell r="J45">
            <v>50</v>
          </cell>
          <cell r="K45">
            <v>280</v>
          </cell>
          <cell r="L45">
            <v>10</v>
          </cell>
          <cell r="M45">
            <v>0</v>
          </cell>
          <cell r="N45">
            <v>0</v>
          </cell>
        </row>
        <row r="46">
          <cell r="G46">
            <v>2905</v>
          </cell>
          <cell r="H46">
            <v>2415</v>
          </cell>
          <cell r="I46">
            <v>210</v>
          </cell>
          <cell r="J46">
            <v>35</v>
          </cell>
          <cell r="K46">
            <v>185</v>
          </cell>
          <cell r="L46">
            <v>25</v>
          </cell>
          <cell r="M46">
            <v>0</v>
          </cell>
          <cell r="N46">
            <v>15</v>
          </cell>
        </row>
        <row r="47">
          <cell r="G47">
            <v>3160</v>
          </cell>
          <cell r="H47">
            <v>2725</v>
          </cell>
          <cell r="I47">
            <v>275</v>
          </cell>
          <cell r="J47">
            <v>50</v>
          </cell>
          <cell r="K47">
            <v>75</v>
          </cell>
          <cell r="L47">
            <v>15</v>
          </cell>
          <cell r="M47">
            <v>0</v>
          </cell>
          <cell r="N47">
            <v>10</v>
          </cell>
        </row>
        <row r="48">
          <cell r="G48">
            <v>3135</v>
          </cell>
          <cell r="H48">
            <v>2730</v>
          </cell>
          <cell r="I48">
            <v>320</v>
          </cell>
          <cell r="J48">
            <v>45</v>
          </cell>
          <cell r="K48">
            <v>15</v>
          </cell>
          <cell r="L48">
            <v>10</v>
          </cell>
          <cell r="M48">
            <v>0</v>
          </cell>
          <cell r="N48">
            <v>0</v>
          </cell>
        </row>
        <row r="49">
          <cell r="G49">
            <v>530</v>
          </cell>
          <cell r="H49">
            <v>470</v>
          </cell>
          <cell r="I49">
            <v>35</v>
          </cell>
          <cell r="J49">
            <v>10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G50">
            <v>2215</v>
          </cell>
          <cell r="H50">
            <v>2045</v>
          </cell>
          <cell r="I50">
            <v>105</v>
          </cell>
          <cell r="J50">
            <v>30</v>
          </cell>
          <cell r="K50">
            <v>30</v>
          </cell>
          <cell r="L50">
            <v>0</v>
          </cell>
          <cell r="M50">
            <v>0</v>
          </cell>
          <cell r="N50">
            <v>0</v>
          </cell>
        </row>
        <row r="51">
          <cell r="G51">
            <v>655</v>
          </cell>
          <cell r="H51">
            <v>505</v>
          </cell>
          <cell r="I51">
            <v>75</v>
          </cell>
          <cell r="J51">
            <v>10</v>
          </cell>
          <cell r="K51">
            <v>65</v>
          </cell>
          <cell r="L51">
            <v>0</v>
          </cell>
          <cell r="M51">
            <v>0</v>
          </cell>
          <cell r="N51">
            <v>0</v>
          </cell>
        </row>
        <row r="52">
          <cell r="G52">
            <v>1260</v>
          </cell>
          <cell r="H52">
            <v>1125</v>
          </cell>
          <cell r="I52">
            <v>120</v>
          </cell>
          <cell r="J52">
            <v>10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G53">
            <v>2110</v>
          </cell>
          <cell r="H53">
            <v>1775</v>
          </cell>
          <cell r="I53">
            <v>190</v>
          </cell>
          <cell r="J53">
            <v>65</v>
          </cell>
          <cell r="K53">
            <v>45</v>
          </cell>
          <cell r="L53">
            <v>15</v>
          </cell>
          <cell r="M53">
            <v>0</v>
          </cell>
          <cell r="N53">
            <v>0</v>
          </cell>
        </row>
        <row r="54">
          <cell r="G54">
            <v>1655</v>
          </cell>
          <cell r="H54">
            <v>1210</v>
          </cell>
          <cell r="I54">
            <v>195</v>
          </cell>
          <cell r="J54">
            <v>75</v>
          </cell>
          <cell r="K54">
            <v>160</v>
          </cell>
          <cell r="L54">
            <v>0</v>
          </cell>
          <cell r="M54">
            <v>0</v>
          </cell>
          <cell r="N54">
            <v>0</v>
          </cell>
        </row>
        <row r="55">
          <cell r="G55">
            <v>4110</v>
          </cell>
          <cell r="H55">
            <v>3640</v>
          </cell>
          <cell r="I55">
            <v>290</v>
          </cell>
          <cell r="J55">
            <v>30</v>
          </cell>
          <cell r="K55">
            <v>125</v>
          </cell>
          <cell r="L55">
            <v>25</v>
          </cell>
          <cell r="M55">
            <v>0</v>
          </cell>
          <cell r="N55">
            <v>0</v>
          </cell>
        </row>
        <row r="56">
          <cell r="G56">
            <v>2260</v>
          </cell>
          <cell r="H56">
            <v>2040</v>
          </cell>
          <cell r="I56">
            <v>120</v>
          </cell>
          <cell r="J56">
            <v>0</v>
          </cell>
          <cell r="K56">
            <v>60</v>
          </cell>
          <cell r="L56">
            <v>20</v>
          </cell>
          <cell r="M56">
            <v>0</v>
          </cell>
          <cell r="N56">
            <v>0</v>
          </cell>
        </row>
        <row r="57">
          <cell r="G57">
            <v>2500</v>
          </cell>
          <cell r="H57">
            <v>2245</v>
          </cell>
          <cell r="I57">
            <v>130</v>
          </cell>
          <cell r="J57">
            <v>10</v>
          </cell>
          <cell r="K57">
            <v>65</v>
          </cell>
          <cell r="L57">
            <v>0</v>
          </cell>
          <cell r="M57">
            <v>0</v>
          </cell>
          <cell r="N57">
            <v>0</v>
          </cell>
        </row>
        <row r="58">
          <cell r="G58">
            <v>2440</v>
          </cell>
          <cell r="H58">
            <v>2030</v>
          </cell>
          <cell r="I58">
            <v>180</v>
          </cell>
          <cell r="J58">
            <v>20</v>
          </cell>
          <cell r="K58">
            <v>145</v>
          </cell>
          <cell r="L58">
            <v>40</v>
          </cell>
          <cell r="M58">
            <v>0</v>
          </cell>
          <cell r="N58">
            <v>10</v>
          </cell>
        </row>
        <row r="59">
          <cell r="G59">
            <v>1160</v>
          </cell>
          <cell r="H59">
            <v>1015</v>
          </cell>
          <cell r="I59">
            <v>65</v>
          </cell>
          <cell r="J59">
            <v>0</v>
          </cell>
          <cell r="K59">
            <v>40</v>
          </cell>
          <cell r="L59">
            <v>10</v>
          </cell>
          <cell r="M59">
            <v>0</v>
          </cell>
          <cell r="N59">
            <v>0</v>
          </cell>
        </row>
        <row r="60">
          <cell r="G60">
            <v>4015</v>
          </cell>
          <cell r="H60">
            <v>3550</v>
          </cell>
          <cell r="I60">
            <v>210</v>
          </cell>
          <cell r="J60">
            <v>35</v>
          </cell>
          <cell r="K60">
            <v>190</v>
          </cell>
          <cell r="L60">
            <v>25</v>
          </cell>
          <cell r="M60">
            <v>0</v>
          </cell>
          <cell r="N60">
            <v>0</v>
          </cell>
        </row>
        <row r="61">
          <cell r="G61">
            <v>575</v>
          </cell>
          <cell r="H61">
            <v>505</v>
          </cell>
          <cell r="I61">
            <v>20</v>
          </cell>
          <cell r="J61">
            <v>10</v>
          </cell>
          <cell r="K61">
            <v>0</v>
          </cell>
          <cell r="L61">
            <v>10</v>
          </cell>
          <cell r="M61">
            <v>0</v>
          </cell>
          <cell r="N61">
            <v>0</v>
          </cell>
        </row>
        <row r="62">
          <cell r="G62">
            <v>1975</v>
          </cell>
          <cell r="H62">
            <v>1670</v>
          </cell>
          <cell r="I62">
            <v>120</v>
          </cell>
          <cell r="J62">
            <v>55</v>
          </cell>
          <cell r="K62">
            <v>120</v>
          </cell>
          <cell r="L62">
            <v>10</v>
          </cell>
          <cell r="M62">
            <v>0</v>
          </cell>
          <cell r="N62">
            <v>10</v>
          </cell>
        </row>
        <row r="63">
          <cell r="G63">
            <v>1445</v>
          </cell>
          <cell r="H63">
            <v>1190</v>
          </cell>
          <cell r="I63">
            <v>145</v>
          </cell>
          <cell r="J63">
            <v>15</v>
          </cell>
          <cell r="K63">
            <v>60</v>
          </cell>
          <cell r="L63">
            <v>30</v>
          </cell>
          <cell r="M63">
            <v>0</v>
          </cell>
          <cell r="N63">
            <v>0</v>
          </cell>
        </row>
        <row r="64">
          <cell r="G64">
            <v>610</v>
          </cell>
          <cell r="H64">
            <v>540</v>
          </cell>
          <cell r="I64">
            <v>45</v>
          </cell>
          <cell r="J64">
            <v>10</v>
          </cell>
          <cell r="K64">
            <v>10</v>
          </cell>
          <cell r="L64">
            <v>10</v>
          </cell>
          <cell r="M64">
            <v>0</v>
          </cell>
          <cell r="N64">
            <v>0</v>
          </cell>
        </row>
        <row r="65">
          <cell r="G65">
            <v>1600</v>
          </cell>
          <cell r="H65">
            <v>1295</v>
          </cell>
          <cell r="I65">
            <v>165</v>
          </cell>
          <cell r="J65">
            <v>10</v>
          </cell>
          <cell r="K65">
            <v>105</v>
          </cell>
          <cell r="L65">
            <v>15</v>
          </cell>
          <cell r="M65">
            <v>0</v>
          </cell>
          <cell r="N65">
            <v>0</v>
          </cell>
        </row>
        <row r="66">
          <cell r="G66">
            <v>675</v>
          </cell>
          <cell r="H66">
            <v>470</v>
          </cell>
          <cell r="I66">
            <v>80</v>
          </cell>
          <cell r="J66">
            <v>20</v>
          </cell>
          <cell r="K66">
            <v>75</v>
          </cell>
          <cell r="L66">
            <v>20</v>
          </cell>
          <cell r="M66">
            <v>0</v>
          </cell>
          <cell r="N66">
            <v>0</v>
          </cell>
        </row>
        <row r="67">
          <cell r="G67">
            <v>820</v>
          </cell>
          <cell r="H67">
            <v>560</v>
          </cell>
          <cell r="I67">
            <v>40</v>
          </cell>
          <cell r="J67">
            <v>25</v>
          </cell>
          <cell r="K67">
            <v>145</v>
          </cell>
          <cell r="L67">
            <v>20</v>
          </cell>
          <cell r="M67">
            <v>0</v>
          </cell>
          <cell r="N67">
            <v>20</v>
          </cell>
        </row>
        <row r="68">
          <cell r="G68">
            <v>1815</v>
          </cell>
          <cell r="H68">
            <v>1505</v>
          </cell>
          <cell r="I68">
            <v>100</v>
          </cell>
          <cell r="J68">
            <v>30</v>
          </cell>
          <cell r="K68">
            <v>140</v>
          </cell>
          <cell r="L68">
            <v>20</v>
          </cell>
          <cell r="M68">
            <v>0</v>
          </cell>
          <cell r="N68">
            <v>0</v>
          </cell>
        </row>
        <row r="69">
          <cell r="G69">
            <v>590</v>
          </cell>
          <cell r="H69">
            <v>495</v>
          </cell>
          <cell r="I69">
            <v>20</v>
          </cell>
          <cell r="J69">
            <v>25</v>
          </cell>
          <cell r="K69">
            <v>55</v>
          </cell>
          <cell r="L69">
            <v>0</v>
          </cell>
          <cell r="M69">
            <v>0</v>
          </cell>
          <cell r="N69">
            <v>0</v>
          </cell>
        </row>
        <row r="70">
          <cell r="G70">
            <v>1180</v>
          </cell>
          <cell r="H70">
            <v>1045</v>
          </cell>
          <cell r="I70">
            <v>90</v>
          </cell>
          <cell r="J70">
            <v>10</v>
          </cell>
          <cell r="K70">
            <v>35</v>
          </cell>
          <cell r="L70">
            <v>10</v>
          </cell>
          <cell r="M70">
            <v>0</v>
          </cell>
          <cell r="N70">
            <v>0</v>
          </cell>
        </row>
        <row r="71">
          <cell r="G71">
            <v>795</v>
          </cell>
          <cell r="H71">
            <v>670</v>
          </cell>
          <cell r="I71">
            <v>65</v>
          </cell>
          <cell r="J71">
            <v>10</v>
          </cell>
          <cell r="K71">
            <v>55</v>
          </cell>
          <cell r="L71">
            <v>0</v>
          </cell>
          <cell r="M71">
            <v>0</v>
          </cell>
          <cell r="N71">
            <v>0</v>
          </cell>
        </row>
        <row r="72">
          <cell r="G72">
            <v>2120</v>
          </cell>
          <cell r="H72">
            <v>1820</v>
          </cell>
          <cell r="I72">
            <v>145</v>
          </cell>
          <cell r="J72">
            <v>20</v>
          </cell>
          <cell r="K72">
            <v>110</v>
          </cell>
          <cell r="L72">
            <v>15</v>
          </cell>
          <cell r="M72">
            <v>0</v>
          </cell>
          <cell r="N72">
            <v>0</v>
          </cell>
        </row>
        <row r="73">
          <cell r="G73">
            <v>3770</v>
          </cell>
          <cell r="H73">
            <v>3360</v>
          </cell>
          <cell r="I73">
            <v>220</v>
          </cell>
          <cell r="J73">
            <v>75</v>
          </cell>
          <cell r="K73">
            <v>105</v>
          </cell>
          <cell r="L73">
            <v>10</v>
          </cell>
          <cell r="M73">
            <v>0</v>
          </cell>
          <cell r="N73">
            <v>0</v>
          </cell>
        </row>
        <row r="74">
          <cell r="G74">
            <v>2090</v>
          </cell>
          <cell r="H74">
            <v>1780</v>
          </cell>
          <cell r="I74">
            <v>125</v>
          </cell>
          <cell r="J74">
            <v>35</v>
          </cell>
          <cell r="K74">
            <v>140</v>
          </cell>
          <cell r="L74">
            <v>10</v>
          </cell>
          <cell r="M74">
            <v>0</v>
          </cell>
          <cell r="N74">
            <v>0</v>
          </cell>
        </row>
        <row r="75">
          <cell r="G75">
            <v>1205</v>
          </cell>
          <cell r="H75">
            <v>945</v>
          </cell>
          <cell r="I75">
            <v>155</v>
          </cell>
          <cell r="J75">
            <v>0</v>
          </cell>
          <cell r="K75">
            <v>95</v>
          </cell>
          <cell r="L75">
            <v>10</v>
          </cell>
          <cell r="M75">
            <v>0</v>
          </cell>
          <cell r="N75">
            <v>0</v>
          </cell>
        </row>
        <row r="76">
          <cell r="G76">
            <v>2060</v>
          </cell>
          <cell r="H76">
            <v>1740</v>
          </cell>
          <cell r="I76">
            <v>150</v>
          </cell>
          <cell r="J76">
            <v>10</v>
          </cell>
          <cell r="K76">
            <v>155</v>
          </cell>
          <cell r="L76">
            <v>0</v>
          </cell>
          <cell r="M76">
            <v>0</v>
          </cell>
          <cell r="N76">
            <v>0</v>
          </cell>
        </row>
        <row r="77">
          <cell r="G77">
            <v>1255</v>
          </cell>
          <cell r="H77">
            <v>1000</v>
          </cell>
          <cell r="I77">
            <v>80</v>
          </cell>
          <cell r="J77">
            <v>15</v>
          </cell>
          <cell r="K77">
            <v>135</v>
          </cell>
          <cell r="L77">
            <v>10</v>
          </cell>
          <cell r="M77">
            <v>0</v>
          </cell>
          <cell r="N77">
            <v>0</v>
          </cell>
        </row>
        <row r="78">
          <cell r="G78">
            <v>1165</v>
          </cell>
          <cell r="H78">
            <v>995</v>
          </cell>
          <cell r="I78">
            <v>100</v>
          </cell>
          <cell r="J78">
            <v>0</v>
          </cell>
          <cell r="K78">
            <v>25</v>
          </cell>
          <cell r="L78">
            <v>20</v>
          </cell>
          <cell r="M78">
            <v>0</v>
          </cell>
          <cell r="N78">
            <v>10</v>
          </cell>
        </row>
        <row r="79">
          <cell r="G79">
            <v>1355</v>
          </cell>
          <cell r="H79">
            <v>1215</v>
          </cell>
          <cell r="I79">
            <v>85</v>
          </cell>
          <cell r="J79">
            <v>0</v>
          </cell>
          <cell r="K79">
            <v>20</v>
          </cell>
          <cell r="L79">
            <v>20</v>
          </cell>
          <cell r="M79">
            <v>0</v>
          </cell>
          <cell r="N79">
            <v>0</v>
          </cell>
        </row>
        <row r="80">
          <cell r="G80">
            <v>1610</v>
          </cell>
          <cell r="H80">
            <v>1225</v>
          </cell>
          <cell r="I80">
            <v>140</v>
          </cell>
          <cell r="J80">
            <v>0</v>
          </cell>
          <cell r="K80">
            <v>190</v>
          </cell>
          <cell r="L80">
            <v>30</v>
          </cell>
          <cell r="M80">
            <v>0</v>
          </cell>
          <cell r="N80">
            <v>20</v>
          </cell>
        </row>
        <row r="81">
          <cell r="G81">
            <v>3050</v>
          </cell>
          <cell r="H81">
            <v>2650</v>
          </cell>
          <cell r="I81">
            <v>265</v>
          </cell>
          <cell r="J81">
            <v>10</v>
          </cell>
          <cell r="K81">
            <v>90</v>
          </cell>
          <cell r="L81">
            <v>20</v>
          </cell>
          <cell r="M81">
            <v>0</v>
          </cell>
          <cell r="N81">
            <v>0</v>
          </cell>
        </row>
        <row r="82">
          <cell r="G82">
            <v>1685</v>
          </cell>
          <cell r="H82">
            <v>1425</v>
          </cell>
          <cell r="I82">
            <v>115</v>
          </cell>
          <cell r="J82">
            <v>0</v>
          </cell>
          <cell r="K82">
            <v>135</v>
          </cell>
          <cell r="L82">
            <v>0</v>
          </cell>
          <cell r="M82">
            <v>10</v>
          </cell>
          <cell r="N82">
            <v>0</v>
          </cell>
        </row>
        <row r="83">
          <cell r="G83">
            <v>1110</v>
          </cell>
          <cell r="H83">
            <v>940</v>
          </cell>
          <cell r="I83">
            <v>100</v>
          </cell>
          <cell r="J83">
            <v>0</v>
          </cell>
          <cell r="K83">
            <v>35</v>
          </cell>
          <cell r="L83">
            <v>10</v>
          </cell>
          <cell r="M83">
            <v>0</v>
          </cell>
          <cell r="N83">
            <v>0</v>
          </cell>
        </row>
        <row r="84">
          <cell r="G84">
            <v>3295</v>
          </cell>
          <cell r="H84">
            <v>2815</v>
          </cell>
          <cell r="I84">
            <v>265</v>
          </cell>
          <cell r="J84">
            <v>0</v>
          </cell>
          <cell r="K84">
            <v>170</v>
          </cell>
          <cell r="L84">
            <v>10</v>
          </cell>
          <cell r="M84">
            <v>0</v>
          </cell>
          <cell r="N8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6_Census_Population_by_Age"/>
      <sheetName val="1996_Census_Dwellings"/>
      <sheetName val="1996CensusModeofTransportation"/>
      <sheetName val="GIS_Data"/>
      <sheetName val="Calculated_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6_Census_Population_by_Age"/>
      <sheetName val="1996_Census_Dwellings"/>
      <sheetName val="1996CensusModeofTransportation"/>
      <sheetName val="GIS_Data"/>
      <sheetName val="Calculated_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10.421875" style="0" bestFit="1" customWidth="1"/>
    <col min="2" max="2" width="6.421875" style="0" bestFit="1" customWidth="1"/>
    <col min="3" max="3" width="10.140625" style="0" bestFit="1" customWidth="1"/>
    <col min="4" max="4" width="22.8515625" style="0" bestFit="1" customWidth="1"/>
    <col min="5" max="5" width="18.140625" style="0" bestFit="1" customWidth="1"/>
    <col min="6" max="6" width="16.7109375" style="0" bestFit="1" customWidth="1"/>
    <col min="7" max="7" width="25.421875" style="0" bestFit="1" customWidth="1"/>
    <col min="8" max="8" width="24.7109375" style="0" bestFit="1" customWidth="1"/>
    <col min="9" max="9" width="14.7109375" style="0" bestFit="1" customWidth="1"/>
    <col min="10" max="10" width="35.28125" style="0" bestFit="1" customWidth="1"/>
    <col min="11" max="11" width="14.57421875" style="0" bestFit="1" customWidth="1"/>
    <col min="12" max="12" width="25.140625" style="0" bestFit="1" customWidth="1"/>
    <col min="13" max="13" width="23.00390625" style="0" bestFit="1" customWidth="1"/>
    <col min="14" max="14" width="33.57421875" style="0" bestFit="1" customWidth="1"/>
    <col min="15" max="15" width="24.421875" style="0" bestFit="1" customWidth="1"/>
    <col min="16" max="16" width="35.00390625" style="0" bestFit="1" customWidth="1"/>
    <col min="17" max="17" width="13.00390625" style="0" bestFit="1" customWidth="1"/>
    <col min="18" max="18" width="13.7109375" style="0" bestFit="1" customWidth="1"/>
    <col min="19" max="19" width="17.7109375" style="0" bestFit="1" customWidth="1"/>
    <col min="20" max="20" width="28.28125" style="0" bestFit="1" customWidth="1"/>
    <col min="21" max="21" width="15.7109375" style="0" bestFit="1" customWidth="1"/>
    <col min="22" max="22" width="26.421875" style="0" bestFit="1" customWidth="1"/>
    <col min="23" max="23" width="12.28125" style="0" bestFit="1" customWidth="1"/>
    <col min="24" max="16384" width="11.421875" style="0" customWidth="1"/>
  </cols>
  <sheetData>
    <row r="1" spans="1:23" ht="12.75">
      <c r="A1" s="1" t="s">
        <v>1</v>
      </c>
      <c r="B1" s="1" t="s">
        <v>2</v>
      </c>
      <c r="C1" t="s">
        <v>0</v>
      </c>
      <c r="D1" t="s">
        <v>4</v>
      </c>
      <c r="E1" t="s">
        <v>5</v>
      </c>
      <c r="F1" s="4" t="s">
        <v>6</v>
      </c>
      <c r="G1" s="4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6" t="s">
        <v>12</v>
      </c>
      <c r="M1" s="5" t="s">
        <v>13</v>
      </c>
      <c r="N1" s="6" t="s">
        <v>14</v>
      </c>
      <c r="O1" s="7" t="s">
        <v>15</v>
      </c>
      <c r="P1" s="8" t="s">
        <v>16</v>
      </c>
      <c r="Q1" s="7" t="s">
        <v>17</v>
      </c>
      <c r="R1" s="8" t="s">
        <v>18</v>
      </c>
      <c r="S1" s="7" t="s">
        <v>19</v>
      </c>
      <c r="T1" s="8" t="s">
        <v>20</v>
      </c>
      <c r="U1" s="9" t="s">
        <v>21</v>
      </c>
      <c r="V1" s="8" t="s">
        <v>22</v>
      </c>
      <c r="W1" s="1" t="s">
        <v>3</v>
      </c>
    </row>
    <row r="2" spans="1:23" ht="12.75">
      <c r="A2" s="11" t="str">
        <f>'[1]1996_Census_Population_by_Age'!A2</f>
        <v>5390001.00</v>
      </c>
      <c r="B2" s="12">
        <v>2.768056</v>
      </c>
      <c r="C2" s="13">
        <f>'[1]1996_Census_Population_by_Age'!F2</f>
        <v>4585</v>
      </c>
      <c r="D2" s="12">
        <f>C2/B2</f>
        <v>1656.3971249136578</v>
      </c>
      <c r="E2" s="13">
        <f>'[1]1996_Census_Dwellings'!F2</f>
        <v>1735</v>
      </c>
      <c r="F2" s="12">
        <f>E2/100/B2</f>
        <v>6.267936775845576</v>
      </c>
      <c r="G2" s="14">
        <f>IF('[1]1996_Census_Dwellings'!F2=0,0,'[1]1996_Census_Dwellings'!G2/'[1]1996_Census_Dwellings'!F2)</f>
        <v>0.8155619596541787</v>
      </c>
      <c r="H2" s="14">
        <f>IF('[1]1996_Census_Dwellings'!F2=0,0,('[1]1996_Census_Dwellings'!G2+'[1]1996_Census_Dwellings'!H2+'[1]1996_Census_Dwellings'!I2+'[1]1996_Census_Dwellings'!M2+'[1]1996_Census_Dwellings'!N2+'[1]1996_Census_Dwellings'!J2)/'[1]1996_Census_Dwellings'!F2)</f>
        <v>0.9077809798270894</v>
      </c>
      <c r="I2" s="14">
        <f>IF('[1]1996_Census_Dwellings'!F2=0,0,('[1]1996_Census_Dwellings'!K2+'[1]1996_Census_Dwellings'!L2)/'[1]1996_Census_Dwellings'!F2)</f>
        <v>0.0893371757925072</v>
      </c>
      <c r="J2" s="12">
        <f>H2/AVERAGE(H:H)</f>
        <v>1.0877246579006625</v>
      </c>
      <c r="K2" s="14">
        <f>IF('[1]1996_Census_Dwellings'!F2=0,0,'[1]1996_Census_Dwellings'!T2/'[1]1996_Census_Dwellings'!F2)</f>
        <v>0.8040345821325648</v>
      </c>
      <c r="L2" s="12">
        <f>K2/AVERAGE(K:K)</f>
        <v>1.1230570934286888</v>
      </c>
      <c r="M2" s="14">
        <f>IF('[1]1996_Census_Dwellings'!F2=0,0,1-('[1]1996_Census_Dwellings'!AA2/'[1]1996_Census_Dwellings'!F2))</f>
        <v>0.7031700288184438</v>
      </c>
      <c r="N2" s="12">
        <f>M2/AVERAGE(M:M)</f>
        <v>0.9178960966889476</v>
      </c>
      <c r="O2" s="15">
        <f>IF('[1]1996CensusModeofTransportation'!G2=0,0,('[1]1996CensusModeofTransportation'!K2+'[1]1996CensusModeofTransportation'!L2)/'[1]1996CensusModeofTransportation'!G2)</f>
        <v>0.05596107055961071</v>
      </c>
      <c r="P2" s="12">
        <f>O2/AVERAGE(O:O)</f>
        <v>0.7977552265755422</v>
      </c>
      <c r="Q2" s="15">
        <f>IF('[1]1996CensusModeofTransportation'!G2=0,0,'[1]1996CensusModeofTransportation'!K2/'[1]1996CensusModeofTransportation'!G2)</f>
        <v>0.051094890510948905</v>
      </c>
      <c r="R2" s="15">
        <f>IF('[1]1996CensusModeofTransportation'!G2=0,0,'[1]1996CensusModeofTransportation'!L2/'[1]1996CensusModeofTransportation'!G2)</f>
        <v>0.004866180048661801</v>
      </c>
      <c r="S2" s="15">
        <f>IF('[1]1996CensusModeofTransportation'!G2=0,0,'[1]1996CensusModeofTransportation'!J2/'[1]1996CensusModeofTransportation'!G2)</f>
        <v>0.0267639902676399</v>
      </c>
      <c r="T2" s="12">
        <f>S2/AVERAGE(S:S)</f>
        <v>1.3078967329751687</v>
      </c>
      <c r="U2" s="14">
        <f>IF('[1]1996CensusModeofTransportation'!G2=0,0,('[1]1996CensusModeofTransportation'!H2+'[1]1996CensusModeofTransportation'!I2+'[1]1996CensusModeofTransportation'!M2+'[1]1996CensusModeofTransportation'!N2)/'[1]1996CensusModeofTransportation'!G2)</f>
        <v>0.9051094890510949</v>
      </c>
      <c r="V2" s="12">
        <f>U2/AVERAGE(U:U)</f>
        <v>1.0045902553184356</v>
      </c>
      <c r="W2" s="11" t="str">
        <f>IF(D2&lt;=150,"Exurban",IF(AND(D2&gt;150,P2&gt;=1.5,O2&gt;=0.106),"Active Core",IF(AND((OR(P2&lt;1.5,O2&lt;0.106)),OR(T2&lt;1.5,S2&lt;0.0755),D2&gt;150),"Auto Suburb",IF(AND(OR(P2&lt;1.5,O2&lt;0.106),T2&gt;=1.5,S2&gt;=0.0755,D2&gt;150),"Transit Suburb"))))</f>
        <v>Auto Suburb</v>
      </c>
    </row>
    <row r="3" spans="1:23" ht="12.75">
      <c r="A3" s="11" t="str">
        <f>'[1]1996_Census_Population_by_Age'!A3</f>
        <v>5390002.00</v>
      </c>
      <c r="B3" s="12">
        <v>8.074595</v>
      </c>
      <c r="C3" s="13">
        <f>'[1]1996_Census_Population_by_Age'!F3</f>
        <v>6695</v>
      </c>
      <c r="D3" s="12">
        <f aca="true" t="shared" si="0" ref="D3:D66">C3/B3</f>
        <v>829.1437527207247</v>
      </c>
      <c r="E3" s="13">
        <f>'[1]1996_Census_Dwellings'!F3</f>
        <v>2990</v>
      </c>
      <c r="F3" s="12">
        <f aca="true" t="shared" si="1" ref="F3:F66">E3/100/B3</f>
        <v>3.7029720995294495</v>
      </c>
      <c r="G3" s="14">
        <f>IF('[1]1996_Census_Dwellings'!F3=0,0,'[1]1996_Census_Dwellings'!G3/'[1]1996_Census_Dwellings'!F3)</f>
        <v>0.6421404682274248</v>
      </c>
      <c r="H3" s="14">
        <f>IF('[1]1996_Census_Dwellings'!F3=0,0,('[1]1996_Census_Dwellings'!G3+'[1]1996_Census_Dwellings'!H3+'[1]1996_Census_Dwellings'!I3+'[1]1996_Census_Dwellings'!M3+'[1]1996_Census_Dwellings'!N3+'[1]1996_Census_Dwellings'!J3)/'[1]1996_Census_Dwellings'!F3)</f>
        <v>0.657190635451505</v>
      </c>
      <c r="I3" s="14">
        <f>IF('[1]1996_Census_Dwellings'!F3=0,0,('[1]1996_Census_Dwellings'!K3+'[1]1996_Census_Dwellings'!L3)/'[1]1996_Census_Dwellings'!F3)</f>
        <v>0.342809364548495</v>
      </c>
      <c r="J3" s="12">
        <f aca="true" t="shared" si="2" ref="J3:J66">H3/AVERAGE(H$1:H$65536)</f>
        <v>0.7874613756042429</v>
      </c>
      <c r="K3" s="14">
        <f>IF('[1]1996_Census_Dwellings'!F3=0,0,'[1]1996_Census_Dwellings'!T3/'[1]1996_Census_Dwellings'!F3)</f>
        <v>0.6538461538461539</v>
      </c>
      <c r="L3" s="12">
        <f aca="true" t="shared" si="3" ref="L3:L66">K3/AVERAGE(K$1:K$65536)</f>
        <v>0.9132773358334484</v>
      </c>
      <c r="M3" s="14">
        <f>IF('[1]1996_Census_Dwellings'!F3=0,0,1-('[1]1996_Census_Dwellings'!AA3/'[1]1996_Census_Dwellings'!F3))</f>
        <v>0.9866220735785953</v>
      </c>
      <c r="N3" s="12">
        <f aca="true" t="shared" si="4" ref="N3:N66">M3/AVERAGE(M$1:M$65536)</f>
        <v>1.2879055038319551</v>
      </c>
      <c r="O3" s="15">
        <f>IF('[1]1996CensusModeofTransportation'!G3=0,0,('[1]1996CensusModeofTransportation'!K3+'[1]1996CensusModeofTransportation'!L3)/'[1]1996CensusModeofTransportation'!G3)</f>
        <v>0.07155963302752294</v>
      </c>
      <c r="P3" s="12">
        <f aca="true" t="shared" si="5" ref="P3:P66">O3/AVERAGE(O$1:O$65536)</f>
        <v>1.0201211429421115</v>
      </c>
      <c r="Q3" s="15">
        <f>IF('[1]1996CensusModeofTransportation'!G3=0,0,'[1]1996CensusModeofTransportation'!K3/'[1]1996CensusModeofTransportation'!G3)</f>
        <v>0.05871559633027523</v>
      </c>
      <c r="R3" s="15">
        <f>IF('[1]1996CensusModeofTransportation'!G3=0,0,'[1]1996CensusModeofTransportation'!L3/'[1]1996CensusModeofTransportation'!G3)</f>
        <v>0.012844036697247707</v>
      </c>
      <c r="S3" s="15">
        <f>IF('[1]1996CensusModeofTransportation'!G3=0,0,'[1]1996CensusModeofTransportation'!J3/'[1]1996CensusModeofTransportation'!G3)</f>
        <v>0.03669724770642202</v>
      </c>
      <c r="T3" s="12">
        <f aca="true" t="shared" si="6" ref="T3:T66">S3/AVERAGE(S$1:S$65536)</f>
        <v>1.7933129516356778</v>
      </c>
      <c r="U3" s="14">
        <f>IF('[1]1996CensusModeofTransportation'!G3=0,0,('[1]1996CensusModeofTransportation'!H3+'[1]1996CensusModeofTransportation'!I3+'[1]1996CensusModeofTransportation'!M3+'[1]1996CensusModeofTransportation'!N3)/'[1]1996CensusModeofTransportation'!G3)</f>
        <v>0.8862385321100917</v>
      </c>
      <c r="V3" s="12">
        <f aca="true" t="shared" si="7" ref="V3:V66">U3/AVERAGE(U$1:U$65536)</f>
        <v>0.9836451876986712</v>
      </c>
      <c r="W3" s="11" t="str">
        <f aca="true" t="shared" si="8" ref="W3:W66">IF(D3&lt;=150,"Exurban",IF(AND(D3&gt;150,P3&gt;=1.5,O3&gt;=0.106),"Active Core",IF(AND((OR(P3&lt;1.5,O3&lt;0.106)),OR(T3&lt;1.5,S3&lt;0.0755),D3&gt;150),"Auto Suburb",IF(AND(OR(P3&lt;1.5,O3&lt;0.106),T3&gt;=1.5,S3&gt;=0.0755,D3&gt;150),"Transit Suburb"))))</f>
        <v>Auto Suburb</v>
      </c>
    </row>
    <row r="4" spans="1:23" ht="12.75">
      <c r="A4" s="11" t="str">
        <f>'[1]1996_Census_Population_by_Age'!A4</f>
        <v>5390003.00</v>
      </c>
      <c r="B4" s="12">
        <v>5.753616</v>
      </c>
      <c r="C4" s="13">
        <f>'[1]1996_Census_Population_by_Age'!F4</f>
        <v>9550</v>
      </c>
      <c r="D4" s="12">
        <f t="shared" si="0"/>
        <v>1659.8257513188228</v>
      </c>
      <c r="E4" s="13">
        <f>'[1]1996_Census_Dwellings'!F4</f>
        <v>3475</v>
      </c>
      <c r="F4" s="12">
        <f t="shared" si="1"/>
        <v>6.0396800898773915</v>
      </c>
      <c r="G4" s="14">
        <f>IF('[1]1996_Census_Dwellings'!F4=0,0,'[1]1996_Census_Dwellings'!G4/'[1]1996_Census_Dwellings'!F4)</f>
        <v>0.6676258992805756</v>
      </c>
      <c r="H4" s="14">
        <f>IF('[1]1996_Census_Dwellings'!F4=0,0,('[1]1996_Census_Dwellings'!G4+'[1]1996_Census_Dwellings'!H4+'[1]1996_Census_Dwellings'!I4+'[1]1996_Census_Dwellings'!M4+'[1]1996_Census_Dwellings'!N4+'[1]1996_Census_Dwellings'!J4)/'[1]1996_Census_Dwellings'!F4)</f>
        <v>0.8992805755395683</v>
      </c>
      <c r="I4" s="14">
        <f>IF('[1]1996_Census_Dwellings'!F4=0,0,('[1]1996_Census_Dwellings'!K4+'[1]1996_Census_Dwellings'!L4)/'[1]1996_Census_Dwellings'!F4)</f>
        <v>0.10071942446043165</v>
      </c>
      <c r="J4" s="12">
        <f t="shared" si="2"/>
        <v>1.0775392722722674</v>
      </c>
      <c r="K4" s="14">
        <f>IF('[1]1996_Census_Dwellings'!F4=0,0,'[1]1996_Census_Dwellings'!T4/'[1]1996_Census_Dwellings'!F4)</f>
        <v>0.6935251798561151</v>
      </c>
      <c r="L4" s="12">
        <f t="shared" si="3"/>
        <v>0.9687000907883855</v>
      </c>
      <c r="M4" s="14">
        <f>IF('[1]1996_Census_Dwellings'!F4=0,0,1-('[1]1996_Census_Dwellings'!AA4/'[1]1996_Census_Dwellings'!F4))</f>
        <v>0.823021582733813</v>
      </c>
      <c r="N4" s="12">
        <f t="shared" si="4"/>
        <v>1.074346555343844</v>
      </c>
      <c r="O4" s="15">
        <f>IF('[1]1996CensusModeofTransportation'!G4=0,0,('[1]1996CensusModeofTransportation'!K4+'[1]1996CensusModeofTransportation'!L4)/'[1]1996CensusModeofTransportation'!G4)</f>
        <v>0.06337135614702155</v>
      </c>
      <c r="P4" s="12">
        <f t="shared" si="5"/>
        <v>0.9033928421296851</v>
      </c>
      <c r="Q4" s="15">
        <f>IF('[1]1996CensusModeofTransportation'!G4=0,0,'[1]1996CensusModeofTransportation'!K4/'[1]1996CensusModeofTransportation'!G4)</f>
        <v>0.04055766793409379</v>
      </c>
      <c r="R4" s="15">
        <f>IF('[1]1996CensusModeofTransportation'!G4=0,0,'[1]1996CensusModeofTransportation'!L4/'[1]1996CensusModeofTransportation'!G4)</f>
        <v>0.022813688212927757</v>
      </c>
      <c r="S4" s="15">
        <f>IF('[1]1996CensusModeofTransportation'!G4=0,0,'[1]1996CensusModeofTransportation'!J4/'[1]1996CensusModeofTransportation'!G4)</f>
        <v>0.024081115335868188</v>
      </c>
      <c r="T4" s="12">
        <f t="shared" si="6"/>
        <v>1.1767905965898253</v>
      </c>
      <c r="U4" s="14">
        <f>IF('[1]1996CensusModeofTransportation'!G4=0,0,('[1]1996CensusModeofTransportation'!H4+'[1]1996CensusModeofTransportation'!I4+'[1]1996CensusModeofTransportation'!M4+'[1]1996CensusModeofTransportation'!N4)/'[1]1996CensusModeofTransportation'!G4)</f>
        <v>0.9100126742712294</v>
      </c>
      <c r="V4" s="12">
        <f t="shared" si="7"/>
        <v>1.0100323506138154</v>
      </c>
      <c r="W4" s="11" t="str">
        <f t="shared" si="8"/>
        <v>Auto Suburb</v>
      </c>
    </row>
    <row r="5" spans="1:23" ht="12.75">
      <c r="A5" s="11" t="str">
        <f>'[1]1996_Census_Population_by_Age'!A5</f>
        <v>5390004.00</v>
      </c>
      <c r="B5" s="12">
        <v>6.024918</v>
      </c>
      <c r="C5" s="13">
        <f>'[1]1996_Census_Population_by_Age'!F5</f>
        <v>7675</v>
      </c>
      <c r="D5" s="12">
        <f t="shared" si="0"/>
        <v>1273.8762585648467</v>
      </c>
      <c r="E5" s="13">
        <f>'[1]1996_Census_Dwellings'!F5</f>
        <v>2605</v>
      </c>
      <c r="F5" s="12">
        <f t="shared" si="1"/>
        <v>4.323710297799903</v>
      </c>
      <c r="G5" s="14">
        <f>IF('[1]1996_Census_Dwellings'!F5=0,0,'[1]1996_Census_Dwellings'!G5/'[1]1996_Census_Dwellings'!F5)</f>
        <v>0.6257197696737045</v>
      </c>
      <c r="H5" s="14">
        <f>IF('[1]1996_Census_Dwellings'!F5=0,0,('[1]1996_Census_Dwellings'!G5+'[1]1996_Census_Dwellings'!H5+'[1]1996_Census_Dwellings'!I5+'[1]1996_Census_Dwellings'!M5+'[1]1996_Census_Dwellings'!N5+'[1]1996_Census_Dwellings'!J5)/'[1]1996_Census_Dwellings'!F5)</f>
        <v>0.800383877159309</v>
      </c>
      <c r="I5" s="14">
        <f>IF('[1]1996_Census_Dwellings'!F5=0,0,('[1]1996_Census_Dwellings'!K5+'[1]1996_Census_Dwellings'!L5)/'[1]1996_Census_Dwellings'!F5)</f>
        <v>0.19961612284069097</v>
      </c>
      <c r="J5" s="12">
        <f t="shared" si="2"/>
        <v>0.95903890731236</v>
      </c>
      <c r="K5" s="14">
        <f>IF('[1]1996_Census_Dwellings'!F5=0,0,'[1]1996_Census_Dwellings'!T5/'[1]1996_Census_Dwellings'!F5)</f>
        <v>0.7120921305182342</v>
      </c>
      <c r="L5" s="12">
        <f t="shared" si="3"/>
        <v>0.994633982324652</v>
      </c>
      <c r="M5" s="14">
        <f>IF('[1]1996_Census_Dwellings'!F5=0,0,1-('[1]1996_Census_Dwellings'!AA5/'[1]1996_Census_Dwellings'!F5))</f>
        <v>0.8848368522072937</v>
      </c>
      <c r="N5" s="12">
        <f t="shared" si="4"/>
        <v>1.155038268926724</v>
      </c>
      <c r="O5" s="15">
        <f>IF('[1]1996CensusModeofTransportation'!G5=0,0,('[1]1996CensusModeofTransportation'!K5+'[1]1996CensusModeofTransportation'!L5)/'[1]1996CensusModeofTransportation'!G5)</f>
        <v>0.056162246489859596</v>
      </c>
      <c r="P5" s="12">
        <f t="shared" si="5"/>
        <v>0.8006230979048853</v>
      </c>
      <c r="Q5" s="15">
        <f>IF('[1]1996CensusModeofTransportation'!G5=0,0,'[1]1996CensusModeofTransportation'!K5/'[1]1996CensusModeofTransportation'!G5)</f>
        <v>0.0483619344773791</v>
      </c>
      <c r="R5" s="15">
        <f>IF('[1]1996CensusModeofTransportation'!G5=0,0,'[1]1996CensusModeofTransportation'!L5/'[1]1996CensusModeofTransportation'!G5)</f>
        <v>0.0078003120124804995</v>
      </c>
      <c r="S5" s="15">
        <f>IF('[1]1996CensusModeofTransportation'!G5=0,0,'[1]1996CensusModeofTransportation'!J5/'[1]1996CensusModeofTransportation'!G5)</f>
        <v>0.0265210608424337</v>
      </c>
      <c r="T5" s="12">
        <f t="shared" si="6"/>
        <v>1.296025311771026</v>
      </c>
      <c r="U5" s="14">
        <f>IF('[1]1996CensusModeofTransportation'!G5=0,0,('[1]1996CensusModeofTransportation'!H5+'[1]1996CensusModeofTransportation'!I5+'[1]1996CensusModeofTransportation'!M5+'[1]1996CensusModeofTransportation'!N5)/'[1]1996CensusModeofTransportation'!G5)</f>
        <v>0.906396255850234</v>
      </c>
      <c r="V5" s="12">
        <f t="shared" si="7"/>
        <v>1.0060184509156749</v>
      </c>
      <c r="W5" s="11" t="str">
        <f t="shared" si="8"/>
        <v>Auto Suburb</v>
      </c>
    </row>
    <row r="6" spans="1:23" ht="12.75">
      <c r="A6" s="16" t="str">
        <f>'[1]1996_Census_Population_by_Age'!A6</f>
        <v>5390005.00</v>
      </c>
      <c r="B6" s="17">
        <v>1.212138</v>
      </c>
      <c r="C6" s="18">
        <f>'[1]1996_Census_Population_by_Age'!F6</f>
        <v>3170</v>
      </c>
      <c r="D6" s="17">
        <f t="shared" si="0"/>
        <v>2615.213779289157</v>
      </c>
      <c r="E6" s="18">
        <f>'[1]1996_Census_Dwellings'!F6</f>
        <v>1815</v>
      </c>
      <c r="F6" s="17">
        <f t="shared" si="1"/>
        <v>14.973542616434761</v>
      </c>
      <c r="G6" s="19">
        <f>IF('[1]1996_Census_Dwellings'!F6=0,0,'[1]1996_Census_Dwellings'!G6/'[1]1996_Census_Dwellings'!F6)</f>
        <v>0.11570247933884298</v>
      </c>
      <c r="H6" s="19">
        <f>IF('[1]1996_Census_Dwellings'!F6=0,0,('[1]1996_Census_Dwellings'!G6+'[1]1996_Census_Dwellings'!H6+'[1]1996_Census_Dwellings'!I6+'[1]1996_Census_Dwellings'!M6+'[1]1996_Census_Dwellings'!N6+'[1]1996_Census_Dwellings'!J6)/'[1]1996_Census_Dwellings'!F6)</f>
        <v>0.23140495867768596</v>
      </c>
      <c r="I6" s="19">
        <f>IF('[1]1996_Census_Dwellings'!F6=0,0,('[1]1996_Census_Dwellings'!K6+'[1]1996_Census_Dwellings'!L6)/'[1]1996_Census_Dwellings'!F6)</f>
        <v>0.768595041322314</v>
      </c>
      <c r="J6" s="17">
        <f t="shared" si="2"/>
        <v>0.2772748990204076</v>
      </c>
      <c r="K6" s="19">
        <f>IF('[1]1996_Census_Dwellings'!F6=0,0,'[1]1996_Census_Dwellings'!T6/'[1]1996_Census_Dwellings'!F6)</f>
        <v>0.1652892561983471</v>
      </c>
      <c r="L6" s="17">
        <f t="shared" si="3"/>
        <v>0.23087224824180513</v>
      </c>
      <c r="M6" s="19">
        <f>IF('[1]1996_Census_Dwellings'!F6=0,0,1-('[1]1996_Census_Dwellings'!AA6/'[1]1996_Census_Dwellings'!F6))</f>
        <v>0.5068870523415978</v>
      </c>
      <c r="N6" s="17">
        <f t="shared" si="4"/>
        <v>0.6616744567289429</v>
      </c>
      <c r="O6" s="20">
        <f>IF('[1]1996CensusModeofTransportation'!G6=0,0,('[1]1996CensusModeofTransportation'!K6+'[1]1996CensusModeofTransportation'!L6)/'[1]1996CensusModeofTransportation'!G6)</f>
        <v>0.3166023166023166</v>
      </c>
      <c r="P6" s="17">
        <f t="shared" si="5"/>
        <v>4.5133366872669</v>
      </c>
      <c r="Q6" s="20">
        <f>IF('[1]1996CensusModeofTransportation'!G6=0,0,'[1]1996CensusModeofTransportation'!K6/'[1]1996CensusModeofTransportation'!G6)</f>
        <v>0.2702702702702703</v>
      </c>
      <c r="R6" s="20">
        <f>IF('[1]1996CensusModeofTransportation'!G6=0,0,'[1]1996CensusModeofTransportation'!L6/'[1]1996CensusModeofTransportation'!G6)</f>
        <v>0.04633204633204633</v>
      </c>
      <c r="S6" s="20">
        <f>IF('[1]1996CensusModeofTransportation'!G6=0,0,'[1]1996CensusModeofTransportation'!J6/'[1]1996CensusModeofTransportation'!G6)</f>
        <v>0.06177606177606178</v>
      </c>
      <c r="T6" s="17">
        <f t="shared" si="6"/>
        <v>3.018858868390562</v>
      </c>
      <c r="U6" s="19">
        <f>IF('[1]1996CensusModeofTransportation'!G6=0,0,('[1]1996CensusModeofTransportation'!H6+'[1]1996CensusModeofTransportation'!I6+'[1]1996CensusModeofTransportation'!M6+'[1]1996CensusModeofTransportation'!N6)/'[1]1996CensusModeofTransportation'!G6)</f>
        <v>0.6138996138996139</v>
      </c>
      <c r="V6" s="17">
        <f t="shared" si="7"/>
        <v>0.6813734441275838</v>
      </c>
      <c r="W6" s="16" t="str">
        <f t="shared" si="8"/>
        <v>Active Core</v>
      </c>
    </row>
    <row r="7" spans="1:23" ht="12.75">
      <c r="A7" s="11" t="str">
        <f>'[1]1996_Census_Population_by_Age'!A7</f>
        <v>5390006.00</v>
      </c>
      <c r="B7" s="12">
        <v>2.287199</v>
      </c>
      <c r="C7" s="13">
        <f>'[1]1996_Census_Population_by_Age'!F7</f>
        <v>2000</v>
      </c>
      <c r="D7" s="12">
        <f t="shared" si="0"/>
        <v>874.4320017628548</v>
      </c>
      <c r="E7" s="13">
        <f>'[1]1996_Census_Dwellings'!F7</f>
        <v>795</v>
      </c>
      <c r="F7" s="12">
        <f t="shared" si="1"/>
        <v>3.475867207007348</v>
      </c>
      <c r="G7" s="14">
        <f>IF('[1]1996_Census_Dwellings'!F7=0,0,'[1]1996_Census_Dwellings'!G7/'[1]1996_Census_Dwellings'!F7)</f>
        <v>0.9245283018867925</v>
      </c>
      <c r="H7" s="14">
        <f>IF('[1]1996_Census_Dwellings'!F7=0,0,('[1]1996_Census_Dwellings'!G7+'[1]1996_Census_Dwellings'!H7+'[1]1996_Census_Dwellings'!I7+'[1]1996_Census_Dwellings'!M7+'[1]1996_Census_Dwellings'!N7+'[1]1996_Census_Dwellings'!J7)/'[1]1996_Census_Dwellings'!F7)</f>
        <v>0.949685534591195</v>
      </c>
      <c r="I7" s="14">
        <f>IF('[1]1996_Census_Dwellings'!F7=0,0,('[1]1996_Census_Dwellings'!K7+'[1]1996_Census_Dwellings'!L7)/'[1]1996_Census_Dwellings'!F7)</f>
        <v>0.03773584905660377</v>
      </c>
      <c r="J7" s="12">
        <f t="shared" si="2"/>
        <v>1.137935687331956</v>
      </c>
      <c r="K7" s="14">
        <f>IF('[1]1996_Census_Dwellings'!F7=0,0,'[1]1996_Census_Dwellings'!T7/'[1]1996_Census_Dwellings'!F7)</f>
        <v>0.8616352201257862</v>
      </c>
      <c r="L7" s="12">
        <f t="shared" si="3"/>
        <v>1.2035123456303156</v>
      </c>
      <c r="M7" s="14">
        <f>IF('[1]1996_Census_Dwellings'!F7=0,0,1-('[1]1996_Census_Dwellings'!AA7/'[1]1996_Census_Dwellings'!F7))</f>
        <v>0.5094339622641509</v>
      </c>
      <c r="N7" s="12">
        <f t="shared" si="4"/>
        <v>0.664999113043516</v>
      </c>
      <c r="O7" s="15">
        <f>IF('[1]1996CensusModeofTransportation'!G7=0,0,('[1]1996CensusModeofTransportation'!K7+'[1]1996CensusModeofTransportation'!L7)/'[1]1996CensusModeofTransportation'!G7)</f>
        <v>0.09895833333333333</v>
      </c>
      <c r="P7" s="12">
        <f t="shared" si="5"/>
        <v>1.4107043850381362</v>
      </c>
      <c r="Q7" s="15">
        <f>IF('[1]1996CensusModeofTransportation'!G7=0,0,'[1]1996CensusModeofTransportation'!K7/'[1]1996CensusModeofTransportation'!G7)</f>
        <v>0.08854166666666667</v>
      </c>
      <c r="R7" s="15">
        <f>IF('[1]1996CensusModeofTransportation'!G7=0,0,'[1]1996CensusModeofTransportation'!L7/'[1]1996CensusModeofTransportation'!G7)</f>
        <v>0.010416666666666666</v>
      </c>
      <c r="S7" s="15">
        <f>IF('[1]1996CensusModeofTransportation'!G7=0,0,'[1]1996CensusModeofTransportation'!J7/'[1]1996CensusModeofTransportation'!G7)</f>
        <v>0.020833333333333332</v>
      </c>
      <c r="T7" s="12">
        <f t="shared" si="6"/>
        <v>1.0180787069181712</v>
      </c>
      <c r="U7" s="14">
        <f>IF('[1]1996CensusModeofTransportation'!G7=0,0,('[1]1996CensusModeofTransportation'!H7+'[1]1996CensusModeofTransportation'!I7+'[1]1996CensusModeofTransportation'!M7+'[1]1996CensusModeofTransportation'!N7)/'[1]1996CensusModeofTransportation'!G7)</f>
        <v>0.8802083333333334</v>
      </c>
      <c r="V7" s="12">
        <f t="shared" si="7"/>
        <v>0.9769522085596328</v>
      </c>
      <c r="W7" s="11" t="str">
        <f t="shared" si="8"/>
        <v>Auto Suburb</v>
      </c>
    </row>
    <row r="8" spans="1:23" ht="12.75">
      <c r="A8" s="11" t="str">
        <f>'[1]1996_Census_Population_by_Age'!A8</f>
        <v>5390007.01</v>
      </c>
      <c r="B8" s="12">
        <v>2.428873</v>
      </c>
      <c r="C8" s="13">
        <f>'[1]1996_Census_Population_by_Age'!F8</f>
        <v>4505</v>
      </c>
      <c r="D8" s="12">
        <f t="shared" si="0"/>
        <v>1854.7696812472288</v>
      </c>
      <c r="E8" s="13">
        <f>'[1]1996_Census_Dwellings'!F8</f>
        <v>1700</v>
      </c>
      <c r="F8" s="12">
        <f t="shared" si="1"/>
        <v>6.999130872631052</v>
      </c>
      <c r="G8" s="14">
        <f>IF('[1]1996_Census_Dwellings'!F8=0,0,'[1]1996_Census_Dwellings'!G8/'[1]1996_Census_Dwellings'!F8)</f>
        <v>0.6823529411764706</v>
      </c>
      <c r="H8" s="14">
        <f>IF('[1]1996_Census_Dwellings'!F8=0,0,('[1]1996_Census_Dwellings'!G8+'[1]1996_Census_Dwellings'!H8+'[1]1996_Census_Dwellings'!I8+'[1]1996_Census_Dwellings'!M8+'[1]1996_Census_Dwellings'!N8+'[1]1996_Census_Dwellings'!J8)/'[1]1996_Census_Dwellings'!F8)</f>
        <v>0.8352941176470589</v>
      </c>
      <c r="I8" s="14">
        <f>IF('[1]1996_Census_Dwellings'!F8=0,0,('[1]1996_Census_Dwellings'!K8+'[1]1996_Census_Dwellings'!L8)/'[1]1996_Census_Dwellings'!F8)</f>
        <v>0.16470588235294117</v>
      </c>
      <c r="J8" s="12">
        <f t="shared" si="2"/>
        <v>1.000869183816942</v>
      </c>
      <c r="K8" s="14">
        <f>IF('[1]1996_Census_Dwellings'!F8=0,0,'[1]1996_Census_Dwellings'!T8/'[1]1996_Census_Dwellings'!F8)</f>
        <v>0.7</v>
      </c>
      <c r="L8" s="12">
        <f t="shared" si="3"/>
        <v>0.9777439713040447</v>
      </c>
      <c r="M8" s="14">
        <f>IF('[1]1996_Census_Dwellings'!F8=0,0,1-('[1]1996_Census_Dwellings'!AA8/'[1]1996_Census_Dwellings'!F8))</f>
        <v>0.8058823529411765</v>
      </c>
      <c r="N8" s="12">
        <f t="shared" si="4"/>
        <v>1.0519735424420413</v>
      </c>
      <c r="O8" s="15">
        <f>IF('[1]1996CensusModeofTransportation'!G8=0,0,('[1]1996CensusModeofTransportation'!K8+'[1]1996CensusModeofTransportation'!L8)/'[1]1996CensusModeofTransportation'!G8)</f>
        <v>0.055865921787709494</v>
      </c>
      <c r="P8" s="12">
        <f t="shared" si="5"/>
        <v>0.7963988295422586</v>
      </c>
      <c r="Q8" s="15">
        <f>IF('[1]1996CensusModeofTransportation'!G8=0,0,'[1]1996CensusModeofTransportation'!K8/'[1]1996CensusModeofTransportation'!G8)</f>
        <v>0.05027932960893855</v>
      </c>
      <c r="R8" s="15">
        <f>IF('[1]1996CensusModeofTransportation'!G8=0,0,'[1]1996CensusModeofTransportation'!L8/'[1]1996CensusModeofTransportation'!G8)</f>
        <v>0.00558659217877095</v>
      </c>
      <c r="S8" s="15">
        <f>IF('[1]1996CensusModeofTransportation'!G8=0,0,'[1]1996CensusModeofTransportation'!J8/'[1]1996CensusModeofTransportation'!G8)</f>
        <v>0.06983240223463687</v>
      </c>
      <c r="T8" s="12">
        <f t="shared" si="6"/>
        <v>3.4125543248653782</v>
      </c>
      <c r="U8" s="14">
        <f>IF('[1]1996CensusModeofTransportation'!G8=0,0,('[1]1996CensusModeofTransportation'!H8+'[1]1996CensusModeofTransportation'!I8+'[1]1996CensusModeofTransportation'!M8+'[1]1996CensusModeofTransportation'!N8)/'[1]1996CensusModeofTransportation'!G8)</f>
        <v>0.8631284916201117</v>
      </c>
      <c r="V8" s="12">
        <f t="shared" si="7"/>
        <v>0.9579951180031386</v>
      </c>
      <c r="W8" s="11" t="str">
        <f t="shared" si="8"/>
        <v>Auto Suburb</v>
      </c>
    </row>
    <row r="9" spans="1:23" ht="12.75">
      <c r="A9" s="11" t="str">
        <f>'[1]1996_Census_Population_by_Age'!A9</f>
        <v>5390007.02</v>
      </c>
      <c r="B9" s="12">
        <v>4.303249</v>
      </c>
      <c r="C9" s="13">
        <f>'[1]1996_Census_Population_by_Age'!F9</f>
        <v>5365</v>
      </c>
      <c r="D9" s="12">
        <f t="shared" si="0"/>
        <v>1246.7324107900797</v>
      </c>
      <c r="E9" s="13">
        <f>'[1]1996_Census_Dwellings'!F9</f>
        <v>1880</v>
      </c>
      <c r="F9" s="12">
        <f t="shared" si="1"/>
        <v>4.368792045266263</v>
      </c>
      <c r="G9" s="14">
        <f>IF('[1]1996_Census_Dwellings'!F9=0,0,'[1]1996_Census_Dwellings'!G9/'[1]1996_Census_Dwellings'!F9)</f>
        <v>0.4973404255319149</v>
      </c>
      <c r="H9" s="14">
        <f>IF('[1]1996_Census_Dwellings'!F9=0,0,('[1]1996_Census_Dwellings'!G9+'[1]1996_Census_Dwellings'!H9+'[1]1996_Census_Dwellings'!I9+'[1]1996_Census_Dwellings'!M9+'[1]1996_Census_Dwellings'!N9+'[1]1996_Census_Dwellings'!J9)/'[1]1996_Census_Dwellings'!F9)</f>
        <v>0.7952127659574468</v>
      </c>
      <c r="I9" s="14">
        <f>IF('[1]1996_Census_Dwellings'!F9=0,0,('[1]1996_Census_Dwellings'!K9+'[1]1996_Census_Dwellings'!L9)/'[1]1996_Census_Dwellings'!F9)</f>
        <v>0.2074468085106383</v>
      </c>
      <c r="J9" s="12">
        <f t="shared" si="2"/>
        <v>0.9528427594661215</v>
      </c>
      <c r="K9" s="14">
        <f>IF('[1]1996_Census_Dwellings'!F9=0,0,'[1]1996_Census_Dwellings'!T9/'[1]1996_Census_Dwellings'!F9)</f>
        <v>0.6675531914893617</v>
      </c>
      <c r="L9" s="12">
        <f t="shared" si="3"/>
        <v>0.9324230121478542</v>
      </c>
      <c r="M9" s="14">
        <f>IF('[1]1996_Census_Dwellings'!F9=0,0,1-('[1]1996_Census_Dwellings'!AA9/'[1]1996_Census_Dwellings'!F9))</f>
        <v>0.9414893617021276</v>
      </c>
      <c r="N9" s="12">
        <f t="shared" si="4"/>
        <v>1.2289906775928336</v>
      </c>
      <c r="O9" s="15">
        <f>IF('[1]1996CensusModeofTransportation'!G9=0,0,('[1]1996CensusModeofTransportation'!K9+'[1]1996CensusModeofTransportation'!L9)/'[1]1996CensusModeofTransportation'!G9)</f>
        <v>0.03232323232323232</v>
      </c>
      <c r="P9" s="12">
        <f t="shared" si="5"/>
        <v>0.4607851005674805</v>
      </c>
      <c r="Q9" s="15">
        <f>IF('[1]1996CensusModeofTransportation'!G9=0,0,'[1]1996CensusModeofTransportation'!K9/'[1]1996CensusModeofTransportation'!G9)</f>
        <v>0.028282828282828285</v>
      </c>
      <c r="R9" s="15">
        <f>IF('[1]1996CensusModeofTransportation'!G9=0,0,'[1]1996CensusModeofTransportation'!L9/'[1]1996CensusModeofTransportation'!G9)</f>
        <v>0.00404040404040404</v>
      </c>
      <c r="S9" s="15">
        <f>IF('[1]1996CensusModeofTransportation'!G9=0,0,'[1]1996CensusModeofTransportation'!J9/'[1]1996CensusModeofTransportation'!G9)</f>
        <v>0.030303030303030304</v>
      </c>
      <c r="T9" s="12">
        <f t="shared" si="6"/>
        <v>1.48084175551734</v>
      </c>
      <c r="U9" s="14">
        <f>IF('[1]1996CensusModeofTransportation'!G9=0,0,('[1]1996CensusModeofTransportation'!H9+'[1]1996CensusModeofTransportation'!I9+'[1]1996CensusModeofTransportation'!M9+'[1]1996CensusModeofTransportation'!N9)/'[1]1996CensusModeofTransportation'!G9)</f>
        <v>0.9333333333333333</v>
      </c>
      <c r="V9" s="12">
        <f t="shared" si="7"/>
        <v>1.035916188011161</v>
      </c>
      <c r="W9" s="11" t="str">
        <f t="shared" si="8"/>
        <v>Auto Suburb</v>
      </c>
    </row>
    <row r="10" spans="1:23" ht="12.75">
      <c r="A10" s="11" t="str">
        <f>'[1]1996_Census_Population_by_Age'!A10</f>
        <v>5390008.00</v>
      </c>
      <c r="B10" s="12">
        <v>2.325965</v>
      </c>
      <c r="C10" s="13">
        <f>'[1]1996_Census_Population_by_Age'!F10</f>
        <v>2460</v>
      </c>
      <c r="D10" s="12">
        <f t="shared" si="0"/>
        <v>1057.6255446664072</v>
      </c>
      <c r="E10" s="13">
        <f>'[1]1996_Census_Dwellings'!F10</f>
        <v>1105</v>
      </c>
      <c r="F10" s="12">
        <f t="shared" si="1"/>
        <v>4.750716369334878</v>
      </c>
      <c r="G10" s="14">
        <f>IF('[1]1996_Census_Dwellings'!F10=0,0,'[1]1996_Census_Dwellings'!G10/'[1]1996_Census_Dwellings'!F10)</f>
        <v>0.7104072398190046</v>
      </c>
      <c r="H10" s="14">
        <f>IF('[1]1996_Census_Dwellings'!F10=0,0,('[1]1996_Census_Dwellings'!G10+'[1]1996_Census_Dwellings'!H10+'[1]1996_Census_Dwellings'!I10+'[1]1996_Census_Dwellings'!M10+'[1]1996_Census_Dwellings'!N10+'[1]1996_Census_Dwellings'!J10)/'[1]1996_Census_Dwellings'!F10)</f>
        <v>0.8959276018099548</v>
      </c>
      <c r="I10" s="14">
        <f>IF('[1]1996_Census_Dwellings'!F10=0,0,('[1]1996_Census_Dwellings'!K10+'[1]1996_Census_Dwellings'!L10)/'[1]1996_Census_Dwellings'!F10)</f>
        <v>0.09954751131221719</v>
      </c>
      <c r="J10" s="12">
        <f t="shared" si="2"/>
        <v>1.0735216597819854</v>
      </c>
      <c r="K10" s="14">
        <f>IF('[1]1996_Census_Dwellings'!F10=0,0,'[1]1996_Census_Dwellings'!T10/'[1]1996_Census_Dwellings'!F10)</f>
        <v>0.7375565610859729</v>
      </c>
      <c r="L10" s="12">
        <f t="shared" si="3"/>
        <v>1.0302021158536478</v>
      </c>
      <c r="M10" s="14">
        <f>IF('[1]1996_Census_Dwellings'!F10=0,0,1-('[1]1996_Census_Dwellings'!AA10/'[1]1996_Census_Dwellings'!F10))</f>
        <v>0.6832579185520362</v>
      </c>
      <c r="N10" s="12">
        <f t="shared" si="4"/>
        <v>0.8919034526038644</v>
      </c>
      <c r="O10" s="15">
        <f>IF('[1]1996CensusModeofTransportation'!G10=0,0,('[1]1996CensusModeofTransportation'!K10+'[1]1996CensusModeofTransportation'!L10)/'[1]1996CensusModeofTransportation'!G10)</f>
        <v>0.05555555555555555</v>
      </c>
      <c r="P10" s="12">
        <f t="shared" si="5"/>
        <v>0.7919743916003571</v>
      </c>
      <c r="Q10" s="15">
        <f>IF('[1]1996CensusModeofTransportation'!G10=0,0,'[1]1996CensusModeofTransportation'!K10/'[1]1996CensusModeofTransportation'!G10)</f>
        <v>0.045454545454545456</v>
      </c>
      <c r="R10" s="15">
        <f>IF('[1]1996CensusModeofTransportation'!G10=0,0,'[1]1996CensusModeofTransportation'!L10/'[1]1996CensusModeofTransportation'!G10)</f>
        <v>0.010101010101010102</v>
      </c>
      <c r="S10" s="15">
        <f>IF('[1]1996CensusModeofTransportation'!G10=0,0,'[1]1996CensusModeofTransportation'!J10/'[1]1996CensusModeofTransportation'!G10)</f>
        <v>0.045454545454545456</v>
      </c>
      <c r="T10" s="12">
        <f t="shared" si="6"/>
        <v>2.22126263327601</v>
      </c>
      <c r="U10" s="14">
        <f>IF('[1]1996CensusModeofTransportation'!G10=0,0,('[1]1996CensusModeofTransportation'!H10+'[1]1996CensusModeofTransportation'!I10+'[1]1996CensusModeofTransportation'!M10+'[1]1996CensusModeofTransportation'!N10)/'[1]1996CensusModeofTransportation'!G10)</f>
        <v>0.898989898989899</v>
      </c>
      <c r="V10" s="12">
        <f t="shared" si="7"/>
        <v>0.9977980598808801</v>
      </c>
      <c r="W10" s="11" t="str">
        <f t="shared" si="8"/>
        <v>Auto Suburb</v>
      </c>
    </row>
    <row r="11" spans="1:23" ht="12.75">
      <c r="A11" s="16" t="str">
        <f>'[1]1996_Census_Population_by_Age'!A11</f>
        <v>5390009.00</v>
      </c>
      <c r="B11" s="17">
        <v>2.186113</v>
      </c>
      <c r="C11" s="18">
        <f>'[1]1996_Census_Population_by_Age'!F11</f>
        <v>6220</v>
      </c>
      <c r="D11" s="17">
        <f t="shared" si="0"/>
        <v>2845.2326114889756</v>
      </c>
      <c r="E11" s="18">
        <f>'[1]1996_Census_Dwellings'!F11</f>
        <v>2985</v>
      </c>
      <c r="F11" s="17">
        <f t="shared" si="1"/>
        <v>13.654371937772659</v>
      </c>
      <c r="G11" s="19">
        <f>IF('[1]1996_Census_Dwellings'!F11=0,0,'[1]1996_Census_Dwellings'!G11/'[1]1996_Census_Dwellings'!F11)</f>
        <v>0.44221105527638194</v>
      </c>
      <c r="H11" s="19">
        <f>IF('[1]1996_Census_Dwellings'!F11=0,0,('[1]1996_Census_Dwellings'!G11+'[1]1996_Census_Dwellings'!H11+'[1]1996_Census_Dwellings'!I11+'[1]1996_Census_Dwellings'!M11+'[1]1996_Census_Dwellings'!N11+'[1]1996_Census_Dwellings'!J11)/'[1]1996_Census_Dwellings'!F11)</f>
        <v>0.5460636515912898</v>
      </c>
      <c r="I11" s="19">
        <f>IF('[1]1996_Census_Dwellings'!F11=0,0,('[1]1996_Census_Dwellings'!K11+'[1]1996_Census_Dwellings'!L11)/'[1]1996_Census_Dwellings'!F11)</f>
        <v>0.4539363484087102</v>
      </c>
      <c r="J11" s="17">
        <f t="shared" si="2"/>
        <v>0.6543063930820171</v>
      </c>
      <c r="K11" s="19">
        <f>IF('[1]1996_Census_Dwellings'!F11=0,0,'[1]1996_Census_Dwellings'!T11/'[1]1996_Census_Dwellings'!F11)</f>
        <v>0.4489112227805695</v>
      </c>
      <c r="L11" s="17">
        <f t="shared" si="3"/>
        <v>0.627028916749184</v>
      </c>
      <c r="M11" s="19">
        <f>IF('[1]1996_Census_Dwellings'!F11=0,0,1-('[1]1996_Census_Dwellings'!AA11/'[1]1996_Census_Dwellings'!F11))</f>
        <v>0.5309882747068677</v>
      </c>
      <c r="N11" s="17">
        <f t="shared" si="4"/>
        <v>0.6931354363325339</v>
      </c>
      <c r="O11" s="20">
        <f>IF('[1]1996CensusModeofTransportation'!G11=0,0,('[1]1996CensusModeofTransportation'!K11+'[1]1996CensusModeofTransportation'!L11)/'[1]1996CensusModeofTransportation'!G11)</f>
        <v>0.1271551724137931</v>
      </c>
      <c r="P11" s="17">
        <f t="shared" si="5"/>
        <v>1.8126655256025415</v>
      </c>
      <c r="Q11" s="20">
        <f>IF('[1]1996CensusModeofTransportation'!G11=0,0,'[1]1996CensusModeofTransportation'!K11/'[1]1996CensusModeofTransportation'!G11)</f>
        <v>0.10775862068965517</v>
      </c>
      <c r="R11" s="20">
        <f>IF('[1]1996CensusModeofTransportation'!G11=0,0,'[1]1996CensusModeofTransportation'!L11/'[1]1996CensusModeofTransportation'!G11)</f>
        <v>0.01939655172413793</v>
      </c>
      <c r="S11" s="20">
        <f>IF('[1]1996CensusModeofTransportation'!G11=0,0,'[1]1996CensusModeofTransportation'!J11/'[1]1996CensusModeofTransportation'!G11)</f>
        <v>0.03879310344827586</v>
      </c>
      <c r="T11" s="17">
        <f t="shared" si="6"/>
        <v>1.89573276460625</v>
      </c>
      <c r="U11" s="19">
        <f>IF('[1]1996CensusModeofTransportation'!G11=0,0,('[1]1996CensusModeofTransportation'!H11+'[1]1996CensusModeofTransportation'!I11+'[1]1996CensusModeofTransportation'!M11+'[1]1996CensusModeofTransportation'!N11)/'[1]1996CensusModeofTransportation'!G11)</f>
        <v>0.8297413793103449</v>
      </c>
      <c r="V11" s="17">
        <f t="shared" si="7"/>
        <v>0.9209384214538877</v>
      </c>
      <c r="W11" s="16" t="str">
        <f t="shared" si="8"/>
        <v>Active Core</v>
      </c>
    </row>
    <row r="12" spans="1:23" ht="12.75">
      <c r="A12" s="16" t="str">
        <f>'[1]1996_Census_Population_by_Age'!A12</f>
        <v>5390010.00</v>
      </c>
      <c r="B12" s="17">
        <v>1.143881</v>
      </c>
      <c r="C12" s="18">
        <f>'[1]1996_Census_Population_by_Age'!F12</f>
        <v>3860</v>
      </c>
      <c r="D12" s="17">
        <f t="shared" si="0"/>
        <v>3374.4768905157093</v>
      </c>
      <c r="E12" s="18">
        <f>'[1]1996_Census_Dwellings'!F12</f>
        <v>1870</v>
      </c>
      <c r="F12" s="17">
        <f t="shared" si="1"/>
        <v>16.347854365969887</v>
      </c>
      <c r="G12" s="19">
        <f>IF('[1]1996_Census_Dwellings'!F12=0,0,'[1]1996_Census_Dwellings'!G12/'[1]1996_Census_Dwellings'!F12)</f>
        <v>0.5454545454545454</v>
      </c>
      <c r="H12" s="19">
        <f>IF('[1]1996_Census_Dwellings'!F12=0,0,('[1]1996_Census_Dwellings'!G12+'[1]1996_Census_Dwellings'!H12+'[1]1996_Census_Dwellings'!I12+'[1]1996_Census_Dwellings'!M12+'[1]1996_Census_Dwellings'!N12+'[1]1996_Census_Dwellings'!J12)/'[1]1996_Census_Dwellings'!F12)</f>
        <v>0.6470588235294118</v>
      </c>
      <c r="I12" s="19">
        <f>IF('[1]1996_Census_Dwellings'!F12=0,0,('[1]1996_Census_Dwellings'!K12+'[1]1996_Census_Dwellings'!L12)/'[1]1996_Census_Dwellings'!F12)</f>
        <v>0.3502673796791444</v>
      </c>
      <c r="J12" s="17">
        <f t="shared" si="2"/>
        <v>0.7753211987314339</v>
      </c>
      <c r="K12" s="19">
        <f>IF('[1]1996_Census_Dwellings'!F12=0,0,'[1]1996_Census_Dwellings'!T12/'[1]1996_Census_Dwellings'!F12)</f>
        <v>0.5106951871657754</v>
      </c>
      <c r="L12" s="17">
        <f t="shared" si="3"/>
        <v>0.7133273434647539</v>
      </c>
      <c r="M12" s="19">
        <f>IF('[1]1996_Census_Dwellings'!F12=0,0,1-('[1]1996_Census_Dwellings'!AA12/'[1]1996_Census_Dwellings'!F12))</f>
        <v>0.4197860962566845</v>
      </c>
      <c r="N12" s="17">
        <f t="shared" si="4"/>
        <v>0.5479756010729944</v>
      </c>
      <c r="O12" s="20">
        <f>IF('[1]1996CensusModeofTransportation'!G12=0,0,('[1]1996CensusModeofTransportation'!K12+'[1]1996CensusModeofTransportation'!L12)/'[1]1996CensusModeofTransportation'!G12)</f>
        <v>0.1509433962264151</v>
      </c>
      <c r="P12" s="17">
        <f t="shared" si="5"/>
        <v>2.1517794790651212</v>
      </c>
      <c r="Q12" s="20">
        <f>IF('[1]1996CensusModeofTransportation'!G12=0,0,'[1]1996CensusModeofTransportation'!K12/'[1]1996CensusModeofTransportation'!G12)</f>
        <v>0.1289308176100629</v>
      </c>
      <c r="R12" s="20">
        <f>IF('[1]1996CensusModeofTransportation'!G12=0,0,'[1]1996CensusModeofTransportation'!L12/'[1]1996CensusModeofTransportation'!G12)</f>
        <v>0.0220125786163522</v>
      </c>
      <c r="S12" s="20">
        <f>IF('[1]1996CensusModeofTransportation'!G12=0,0,'[1]1996CensusModeofTransportation'!J12/'[1]1996CensusModeofTransportation'!G12)</f>
        <v>0.031446540880503145</v>
      </c>
      <c r="T12" s="17">
        <f t="shared" si="6"/>
        <v>1.5367225764802586</v>
      </c>
      <c r="U12" s="19">
        <f>IF('[1]1996CensusModeofTransportation'!G12=0,0,('[1]1996CensusModeofTransportation'!H12+'[1]1996CensusModeofTransportation'!I12+'[1]1996CensusModeofTransportation'!M12+'[1]1996CensusModeofTransportation'!N12)/'[1]1996CensusModeofTransportation'!G12)</f>
        <v>0.8081761006289309</v>
      </c>
      <c r="V12" s="17">
        <f t="shared" si="7"/>
        <v>0.8970028986484784</v>
      </c>
      <c r="W12" s="16" t="str">
        <f t="shared" si="8"/>
        <v>Active Core</v>
      </c>
    </row>
    <row r="13" spans="1:23" ht="12.75">
      <c r="A13" s="16" t="str">
        <f>'[1]1996_Census_Population_by_Age'!A13</f>
        <v>5390011.00</v>
      </c>
      <c r="B13" s="17">
        <v>2.573614</v>
      </c>
      <c r="C13" s="18">
        <f>'[1]1996_Census_Population_by_Age'!F13</f>
        <v>7295</v>
      </c>
      <c r="D13" s="17">
        <f t="shared" si="0"/>
        <v>2834.5354042991685</v>
      </c>
      <c r="E13" s="18">
        <f>'[1]1996_Census_Dwellings'!F13</f>
        <v>2985</v>
      </c>
      <c r="F13" s="17">
        <f t="shared" si="1"/>
        <v>11.598475917522986</v>
      </c>
      <c r="G13" s="19">
        <f>IF('[1]1996_Census_Dwellings'!F13=0,0,'[1]1996_Census_Dwellings'!G13/'[1]1996_Census_Dwellings'!F13)</f>
        <v>0.6365159128978225</v>
      </c>
      <c r="H13" s="19">
        <f>IF('[1]1996_Census_Dwellings'!F13=0,0,('[1]1996_Census_Dwellings'!G13+'[1]1996_Census_Dwellings'!H13+'[1]1996_Census_Dwellings'!I13+'[1]1996_Census_Dwellings'!M13+'[1]1996_Census_Dwellings'!N13+'[1]1996_Census_Dwellings'!J13)/'[1]1996_Census_Dwellings'!F13)</f>
        <v>0.8576214405360134</v>
      </c>
      <c r="I13" s="19">
        <f>IF('[1]1996_Census_Dwellings'!F13=0,0,('[1]1996_Census_Dwellings'!K13+'[1]1996_Census_Dwellings'!L13)/'[1]1996_Census_Dwellings'!F13)</f>
        <v>0.1407035175879397</v>
      </c>
      <c r="J13" s="17">
        <f t="shared" si="2"/>
        <v>1.0276223106073399</v>
      </c>
      <c r="K13" s="19">
        <f>IF('[1]1996_Census_Dwellings'!F13=0,0,'[1]1996_Census_Dwellings'!T13/'[1]1996_Census_Dwellings'!F13)</f>
        <v>0.628140703517588</v>
      </c>
      <c r="L13" s="17">
        <f t="shared" si="3"/>
        <v>0.8773725514214329</v>
      </c>
      <c r="M13" s="19">
        <f>IF('[1]1996_Census_Dwellings'!F13=0,0,1-('[1]1996_Census_Dwellings'!AA13/'[1]1996_Census_Dwellings'!F13))</f>
        <v>0.4941373534338358</v>
      </c>
      <c r="N13" s="17">
        <f t="shared" si="4"/>
        <v>0.6450313997416324</v>
      </c>
      <c r="O13" s="20">
        <f>IF('[1]1996CensusModeofTransportation'!G13=0,0,('[1]1996CensusModeofTransportation'!K13+'[1]1996CensusModeofTransportation'!L13)/'[1]1996CensusModeofTransportation'!G13)</f>
        <v>0.15625</v>
      </c>
      <c r="P13" s="17">
        <f t="shared" si="5"/>
        <v>2.2274279763760045</v>
      </c>
      <c r="Q13" s="20">
        <f>IF('[1]1996CensusModeofTransportation'!G13=0,0,'[1]1996CensusModeofTransportation'!K13/'[1]1996CensusModeofTransportation'!G13)</f>
        <v>0.13322368421052633</v>
      </c>
      <c r="R13" s="20">
        <f>IF('[1]1996CensusModeofTransportation'!G13=0,0,'[1]1996CensusModeofTransportation'!L13/'[1]1996CensusModeofTransportation'!G13)</f>
        <v>0.023026315789473683</v>
      </c>
      <c r="S13" s="20">
        <f>IF('[1]1996CensusModeofTransportation'!G13=0,0,'[1]1996CensusModeofTransportation'!J13/'[1]1996CensusModeofTransportation'!G13)</f>
        <v>0.03618421052631579</v>
      </c>
      <c r="T13" s="17">
        <f t="shared" si="6"/>
        <v>1.7682419646473502</v>
      </c>
      <c r="U13" s="19">
        <f>IF('[1]1996CensusModeofTransportation'!G13=0,0,('[1]1996CensusModeofTransportation'!H13+'[1]1996CensusModeofTransportation'!I13+'[1]1996CensusModeofTransportation'!M13+'[1]1996CensusModeofTransportation'!N13)/'[1]1996CensusModeofTransportation'!G13)</f>
        <v>0.7993421052631579</v>
      </c>
      <c r="V13" s="17">
        <f t="shared" si="7"/>
        <v>0.8871979570725285</v>
      </c>
      <c r="W13" s="16" t="str">
        <f t="shared" si="8"/>
        <v>Active Core</v>
      </c>
    </row>
    <row r="14" spans="1:23" ht="12.75">
      <c r="A14" s="11" t="str">
        <f>'[1]1996_Census_Population_by_Age'!A14</f>
        <v>5390012.01</v>
      </c>
      <c r="B14" s="12">
        <v>1.504508</v>
      </c>
      <c r="C14" s="13">
        <f>'[1]1996_Census_Population_by_Age'!F14</f>
        <v>4775</v>
      </c>
      <c r="D14" s="12">
        <f t="shared" si="0"/>
        <v>3173.7950213624654</v>
      </c>
      <c r="E14" s="13">
        <f>'[1]1996_Census_Dwellings'!F14</f>
        <v>2040</v>
      </c>
      <c r="F14" s="12">
        <f t="shared" si="1"/>
        <v>13.559249934197757</v>
      </c>
      <c r="G14" s="14">
        <f>IF('[1]1996_Census_Dwellings'!F14=0,0,'[1]1996_Census_Dwellings'!G14/'[1]1996_Census_Dwellings'!F14)</f>
        <v>0.28431372549019607</v>
      </c>
      <c r="H14" s="14">
        <f>IF('[1]1996_Census_Dwellings'!F14=0,0,('[1]1996_Census_Dwellings'!G14+'[1]1996_Census_Dwellings'!H14+'[1]1996_Census_Dwellings'!I14+'[1]1996_Census_Dwellings'!M14+'[1]1996_Census_Dwellings'!N14+'[1]1996_Census_Dwellings'!J14)/'[1]1996_Census_Dwellings'!F14)</f>
        <v>0.44362745098039214</v>
      </c>
      <c r="I14" s="14">
        <f>IF('[1]1996_Census_Dwellings'!F14=0,0,('[1]1996_Census_Dwellings'!K14+'[1]1996_Census_Dwellings'!L14)/'[1]1996_Census_Dwellings'!F14)</f>
        <v>0.553921568627451</v>
      </c>
      <c r="J14" s="12">
        <f t="shared" si="2"/>
        <v>0.531564912766627</v>
      </c>
      <c r="K14" s="14">
        <f>IF('[1]1996_Census_Dwellings'!F14=0,0,'[1]1996_Census_Dwellings'!T14/'[1]1996_Census_Dwellings'!F14)</f>
        <v>0.4950980392156863</v>
      </c>
      <c r="L14" s="12">
        <f t="shared" si="3"/>
        <v>0.6915416043537012</v>
      </c>
      <c r="M14" s="14">
        <f>IF('[1]1996_Census_Dwellings'!F14=0,0,1-('[1]1996_Census_Dwellings'!AA14/'[1]1996_Census_Dwellings'!F14))</f>
        <v>0.9877450980392157</v>
      </c>
      <c r="N14" s="12">
        <f t="shared" si="4"/>
        <v>1.289371464732794</v>
      </c>
      <c r="O14" s="15">
        <f>IF('[1]1996CensusModeofTransportation'!G14=0,0,('[1]1996CensusModeofTransportation'!K14+'[1]1996CensusModeofTransportation'!L14)/'[1]1996CensusModeofTransportation'!G14)</f>
        <v>0.06557377049180328</v>
      </c>
      <c r="P14" s="12">
        <f t="shared" si="5"/>
        <v>0.9347894458233724</v>
      </c>
      <c r="Q14" s="15">
        <f>IF('[1]1996CensusModeofTransportation'!G14=0,0,'[1]1996CensusModeofTransportation'!K14/'[1]1996CensusModeofTransportation'!G14)</f>
        <v>0.060109289617486336</v>
      </c>
      <c r="R14" s="15">
        <f>IF('[1]1996CensusModeofTransportation'!G14=0,0,'[1]1996CensusModeofTransportation'!L14/'[1]1996CensusModeofTransportation'!G14)</f>
        <v>0.00546448087431694</v>
      </c>
      <c r="S14" s="15">
        <f>IF('[1]1996CensusModeofTransportation'!G14=0,0,'[1]1996CensusModeofTransportation'!J14/'[1]1996CensusModeofTransportation'!G14)</f>
        <v>0.030054644808743168</v>
      </c>
      <c r="T14" s="12">
        <f t="shared" si="6"/>
        <v>1.4687037083409682</v>
      </c>
      <c r="U14" s="14">
        <f>IF('[1]1996CensusModeofTransportation'!G14=0,0,('[1]1996CensusModeofTransportation'!H14+'[1]1996CensusModeofTransportation'!I14+'[1]1996CensusModeofTransportation'!M14+'[1]1996CensusModeofTransportation'!N14)/'[1]1996CensusModeofTransportation'!G14)</f>
        <v>0.8852459016393442</v>
      </c>
      <c r="V14" s="12">
        <f t="shared" si="7"/>
        <v>0.9825434570129278</v>
      </c>
      <c r="W14" s="11" t="str">
        <f t="shared" si="8"/>
        <v>Auto Suburb</v>
      </c>
    </row>
    <row r="15" spans="1:23" ht="12.75">
      <c r="A15" s="11" t="str">
        <f>'[1]1996_Census_Population_by_Age'!A15</f>
        <v>5390012.02</v>
      </c>
      <c r="B15" s="12">
        <v>2.041915</v>
      </c>
      <c r="C15" s="13">
        <f>'[1]1996_Census_Population_by_Age'!F15</f>
        <v>6135</v>
      </c>
      <c r="D15" s="12">
        <f t="shared" si="0"/>
        <v>3004.5325099232828</v>
      </c>
      <c r="E15" s="13">
        <f>'[1]1996_Census_Dwellings'!F15</f>
        <v>2485</v>
      </c>
      <c r="F15" s="12">
        <f t="shared" si="1"/>
        <v>12.169948308328213</v>
      </c>
      <c r="G15" s="14">
        <f>IF('[1]1996_Census_Dwellings'!F15=0,0,'[1]1996_Census_Dwellings'!G15/'[1]1996_Census_Dwellings'!F15)</f>
        <v>0.5492957746478874</v>
      </c>
      <c r="H15" s="14">
        <f>IF('[1]1996_Census_Dwellings'!F15=0,0,('[1]1996_Census_Dwellings'!G15+'[1]1996_Census_Dwellings'!H15+'[1]1996_Census_Dwellings'!I15+'[1]1996_Census_Dwellings'!M15+'[1]1996_Census_Dwellings'!N15+'[1]1996_Census_Dwellings'!J15)/'[1]1996_Census_Dwellings'!F15)</f>
        <v>0.8048289738430584</v>
      </c>
      <c r="I15" s="14">
        <f>IF('[1]1996_Census_Dwellings'!F15=0,0,('[1]1996_Census_Dwellings'!K15+'[1]1996_Census_Dwellings'!L15)/'[1]1996_Census_Dwellings'!F15)</f>
        <v>0.19718309859154928</v>
      </c>
      <c r="J15" s="12">
        <f t="shared" si="2"/>
        <v>0.9643651273776752</v>
      </c>
      <c r="K15" s="14">
        <f>IF('[1]1996_Census_Dwellings'!F15=0,0,'[1]1996_Census_Dwellings'!T15/'[1]1996_Census_Dwellings'!F15)</f>
        <v>0.7022132796780685</v>
      </c>
      <c r="L15" s="12">
        <f t="shared" si="3"/>
        <v>0.9808354296783893</v>
      </c>
      <c r="M15" s="14">
        <f>IF('[1]1996_Census_Dwellings'!F15=0,0,1-('[1]1996_Census_Dwellings'!AA15/'[1]1996_Census_Dwellings'!F15))</f>
        <v>0.9255533199195171</v>
      </c>
      <c r="N15" s="12">
        <f t="shared" si="4"/>
        <v>1.208188268574478</v>
      </c>
      <c r="O15" s="15">
        <f>IF('[1]1996CensusModeofTransportation'!G15=0,0,('[1]1996CensusModeofTransportation'!K15+'[1]1996CensusModeofTransportation'!L15)/'[1]1996CensusModeofTransportation'!G15)</f>
        <v>0.049886621315192746</v>
      </c>
      <c r="P15" s="12">
        <f t="shared" si="5"/>
        <v>0.7111606781717493</v>
      </c>
      <c r="Q15" s="15">
        <f>IF('[1]1996CensusModeofTransportation'!G15=0,0,'[1]1996CensusModeofTransportation'!K15/'[1]1996CensusModeofTransportation'!G15)</f>
        <v>0.045351473922902494</v>
      </c>
      <c r="R15" s="15">
        <f>IF('[1]1996CensusModeofTransportation'!G15=0,0,'[1]1996CensusModeofTransportation'!L15/'[1]1996CensusModeofTransportation'!G15)</f>
        <v>0.0045351473922902496</v>
      </c>
      <c r="S15" s="15">
        <f>IF('[1]1996CensusModeofTransportation'!G15=0,0,'[1]1996CensusModeofTransportation'!J15/'[1]1996CensusModeofTransportation'!G15)</f>
        <v>0.015873015873015872</v>
      </c>
      <c r="T15" s="12">
        <f t="shared" si="6"/>
        <v>0.7756790147947971</v>
      </c>
      <c r="U15" s="14">
        <f>IF('[1]1996CensusModeofTransportation'!G15=0,0,('[1]1996CensusModeofTransportation'!H15+'[1]1996CensusModeofTransportation'!I15+'[1]1996CensusModeofTransportation'!M15+'[1]1996CensusModeofTransportation'!N15)/'[1]1996CensusModeofTransportation'!G15)</f>
        <v>0.9342403628117913</v>
      </c>
      <c r="V15" s="12">
        <f t="shared" si="7"/>
        <v>1.0369229092823087</v>
      </c>
      <c r="W15" s="11" t="str">
        <f t="shared" si="8"/>
        <v>Auto Suburb</v>
      </c>
    </row>
    <row r="16" spans="1:23" ht="12.75">
      <c r="A16" s="11" t="str">
        <f>'[1]1996_Census_Population_by_Age'!A16</f>
        <v>5390013.01</v>
      </c>
      <c r="B16" s="12">
        <v>1.396353</v>
      </c>
      <c r="C16" s="13">
        <f>'[1]1996_Census_Population_by_Age'!F16</f>
        <v>4625</v>
      </c>
      <c r="D16" s="12">
        <f t="shared" si="0"/>
        <v>3312.1997088128865</v>
      </c>
      <c r="E16" s="13">
        <f>'[1]1996_Census_Dwellings'!F16</f>
        <v>2050</v>
      </c>
      <c r="F16" s="12">
        <f t="shared" si="1"/>
        <v>14.681101412035495</v>
      </c>
      <c r="G16" s="14">
        <f>IF('[1]1996_Census_Dwellings'!F16=0,0,'[1]1996_Census_Dwellings'!G16/'[1]1996_Census_Dwellings'!F16)</f>
        <v>0.6146341463414634</v>
      </c>
      <c r="H16" s="14">
        <f>IF('[1]1996_Census_Dwellings'!F16=0,0,('[1]1996_Census_Dwellings'!G16+'[1]1996_Census_Dwellings'!H16+'[1]1996_Census_Dwellings'!I16+'[1]1996_Census_Dwellings'!M16+'[1]1996_Census_Dwellings'!N16+'[1]1996_Census_Dwellings'!J16)/'[1]1996_Census_Dwellings'!F16)</f>
        <v>0.7804878048780488</v>
      </c>
      <c r="I16" s="14">
        <f>IF('[1]1996_Census_Dwellings'!F16=0,0,('[1]1996_Census_Dwellings'!K16+'[1]1996_Census_Dwellings'!L16)/'[1]1996_Census_Dwellings'!F16)</f>
        <v>0.22195121951219512</v>
      </c>
      <c r="J16" s="12">
        <f t="shared" si="2"/>
        <v>0.9351989625496675</v>
      </c>
      <c r="K16" s="14">
        <f>IF('[1]1996_Census_Dwellings'!F16=0,0,'[1]1996_Census_Dwellings'!T16/'[1]1996_Census_Dwellings'!F16)</f>
        <v>0.573170731707317</v>
      </c>
      <c r="L16" s="12">
        <f t="shared" si="3"/>
        <v>0.8005917535067962</v>
      </c>
      <c r="M16" s="14">
        <f>IF('[1]1996_Census_Dwellings'!F16=0,0,1-('[1]1996_Census_Dwellings'!AA16/'[1]1996_Census_Dwellings'!F16))</f>
        <v>0.7365853658536585</v>
      </c>
      <c r="N16" s="12">
        <f t="shared" si="4"/>
        <v>0.9615154293924587</v>
      </c>
      <c r="O16" s="15">
        <f>IF('[1]1996CensusModeofTransportation'!G16=0,0,('[1]1996CensusModeofTransportation'!K16+'[1]1996CensusModeofTransportation'!L16)/'[1]1996CensusModeofTransportation'!G16)</f>
        <v>0.03867403314917127</v>
      </c>
      <c r="P16" s="12">
        <f t="shared" si="5"/>
        <v>0.5513191897328453</v>
      </c>
      <c r="Q16" s="15">
        <f>IF('[1]1996CensusModeofTransportation'!G16=0,0,'[1]1996CensusModeofTransportation'!K16/'[1]1996CensusModeofTransportation'!G16)</f>
        <v>0.027624309392265192</v>
      </c>
      <c r="R16" s="15">
        <f>IF('[1]1996CensusModeofTransportation'!G16=0,0,'[1]1996CensusModeofTransportation'!L16/'[1]1996CensusModeofTransportation'!G16)</f>
        <v>0.011049723756906077</v>
      </c>
      <c r="S16" s="15">
        <f>IF('[1]1996CensusModeofTransportation'!G16=0,0,'[1]1996CensusModeofTransportation'!J16/'[1]1996CensusModeofTransportation'!G16)</f>
        <v>0.04696132596685083</v>
      </c>
      <c r="T16" s="12">
        <f t="shared" si="6"/>
        <v>2.294895648743723</v>
      </c>
      <c r="U16" s="14">
        <f>IF('[1]1996CensusModeofTransportation'!G16=0,0,('[1]1996CensusModeofTransportation'!H16+'[1]1996CensusModeofTransportation'!I16+'[1]1996CensusModeofTransportation'!M16+'[1]1996CensusModeofTransportation'!N16)/'[1]1996CensusModeofTransportation'!G16)</f>
        <v>0.8950276243093923</v>
      </c>
      <c r="V16" s="12">
        <f t="shared" si="7"/>
        <v>0.9934002907920763</v>
      </c>
      <c r="W16" s="11" t="str">
        <f t="shared" si="8"/>
        <v>Auto Suburb</v>
      </c>
    </row>
    <row r="17" spans="1:23" ht="12.75">
      <c r="A17" s="11" t="str">
        <f>'[1]1996_Census_Population_by_Age'!A17</f>
        <v>5390013.02</v>
      </c>
      <c r="B17" s="12">
        <v>3.176553</v>
      </c>
      <c r="C17" s="13">
        <f>'[1]1996_Census_Population_by_Age'!F17</f>
        <v>4760</v>
      </c>
      <c r="D17" s="12">
        <f t="shared" si="0"/>
        <v>1498.4796412967137</v>
      </c>
      <c r="E17" s="13">
        <f>'[1]1996_Census_Dwellings'!F17</f>
        <v>1825</v>
      </c>
      <c r="F17" s="12">
        <f t="shared" si="1"/>
        <v>5.745221313795173</v>
      </c>
      <c r="G17" s="14">
        <f>IF('[1]1996_Census_Dwellings'!F17=0,0,'[1]1996_Census_Dwellings'!G17/'[1]1996_Census_Dwellings'!F17)</f>
        <v>0.336986301369863</v>
      </c>
      <c r="H17" s="14">
        <f>IF('[1]1996_Census_Dwellings'!F17=0,0,('[1]1996_Census_Dwellings'!G17+'[1]1996_Census_Dwellings'!H17+'[1]1996_Census_Dwellings'!I17+'[1]1996_Census_Dwellings'!M17+'[1]1996_Census_Dwellings'!N17+'[1]1996_Census_Dwellings'!J17)/'[1]1996_Census_Dwellings'!F17)</f>
        <v>0.7452054794520548</v>
      </c>
      <c r="I17" s="14">
        <f>IF('[1]1996_Census_Dwellings'!F17=0,0,('[1]1996_Census_Dwellings'!K17+'[1]1996_Census_Dwellings'!L17)/'[1]1996_Census_Dwellings'!F17)</f>
        <v>0.25205479452054796</v>
      </c>
      <c r="J17" s="12">
        <f t="shared" si="2"/>
        <v>0.8929228450645456</v>
      </c>
      <c r="K17" s="14">
        <f>IF('[1]1996_Census_Dwellings'!F17=0,0,'[1]1996_Census_Dwellings'!T17/'[1]1996_Census_Dwellings'!F17)</f>
        <v>0.43561643835616437</v>
      </c>
      <c r="L17" s="12">
        <f t="shared" si="3"/>
        <v>0.6084590662909711</v>
      </c>
      <c r="M17" s="14">
        <f>IF('[1]1996_Census_Dwellings'!F17=0,0,1-('[1]1996_Census_Dwellings'!AA17/'[1]1996_Census_Dwellings'!F17))</f>
        <v>0.9945205479452055</v>
      </c>
      <c r="N17" s="12">
        <f t="shared" si="4"/>
        <v>1.2982159244895186</v>
      </c>
      <c r="O17" s="15">
        <f>IF('[1]1996CensusModeofTransportation'!G17=0,0,('[1]1996CensusModeofTransportation'!K17+'[1]1996CensusModeofTransportation'!L17)/'[1]1996CensusModeofTransportation'!G17)</f>
        <v>0.06806282722513089</v>
      </c>
      <c r="P17" s="12">
        <f t="shared" si="5"/>
        <v>0.9702722912800188</v>
      </c>
      <c r="Q17" s="15">
        <f>IF('[1]1996CensusModeofTransportation'!G17=0,0,'[1]1996CensusModeofTransportation'!K17/'[1]1996CensusModeofTransportation'!G17)</f>
        <v>0.05759162303664921</v>
      </c>
      <c r="R17" s="15">
        <f>IF('[1]1996CensusModeofTransportation'!G17=0,0,'[1]1996CensusModeofTransportation'!L17/'[1]1996CensusModeofTransportation'!G17)</f>
        <v>0.010471204188481676</v>
      </c>
      <c r="S17" s="15">
        <f>IF('[1]1996CensusModeofTransportation'!G17=0,0,'[1]1996CensusModeofTransportation'!J17/'[1]1996CensusModeofTransportation'!G17)</f>
        <v>0.03664921465968586</v>
      </c>
      <c r="T17" s="12">
        <f t="shared" si="6"/>
        <v>1.7909656833743743</v>
      </c>
      <c r="U17" s="14">
        <f>IF('[1]1996CensusModeofTransportation'!G17=0,0,('[1]1996CensusModeofTransportation'!H17+'[1]1996CensusModeofTransportation'!I17+'[1]1996CensusModeofTransportation'!M17+'[1]1996CensusModeofTransportation'!N17)/'[1]1996CensusModeofTransportation'!G17)</f>
        <v>0.9031413612565445</v>
      </c>
      <c r="V17" s="12">
        <f t="shared" si="7"/>
        <v>1.0024058102015254</v>
      </c>
      <c r="W17" s="11" t="str">
        <f t="shared" si="8"/>
        <v>Auto Suburb</v>
      </c>
    </row>
    <row r="18" spans="1:23" ht="12.75">
      <c r="A18" s="11" t="str">
        <f>'[1]1996_Census_Population_by_Age'!A18</f>
        <v>5390014.01</v>
      </c>
      <c r="B18" s="12">
        <v>1.285302</v>
      </c>
      <c r="C18" s="13">
        <f>'[1]1996_Census_Population_by_Age'!F18</f>
        <v>3850</v>
      </c>
      <c r="D18" s="12">
        <f t="shared" si="0"/>
        <v>2995.404970971803</v>
      </c>
      <c r="E18" s="13">
        <f>'[1]1996_Census_Dwellings'!F18</f>
        <v>1655</v>
      </c>
      <c r="F18" s="12">
        <f t="shared" si="1"/>
        <v>12.876351238852816</v>
      </c>
      <c r="G18" s="14">
        <f>IF('[1]1996_Census_Dwellings'!F18=0,0,'[1]1996_Census_Dwellings'!G18/'[1]1996_Census_Dwellings'!F18)</f>
        <v>0.45317220543806647</v>
      </c>
      <c r="H18" s="14">
        <f>IF('[1]1996_Census_Dwellings'!F18=0,0,('[1]1996_Census_Dwellings'!G18+'[1]1996_Census_Dwellings'!H18+'[1]1996_Census_Dwellings'!I18+'[1]1996_Census_Dwellings'!M18+'[1]1996_Census_Dwellings'!N18+'[1]1996_Census_Dwellings'!J18)/'[1]1996_Census_Dwellings'!F18)</f>
        <v>0.6404833836858006</v>
      </c>
      <c r="I18" s="14">
        <f>IF('[1]1996_Census_Dwellings'!F18=0,0,('[1]1996_Census_Dwellings'!K18+'[1]1996_Census_Dwellings'!L18)/'[1]1996_Census_Dwellings'!F18)</f>
        <v>0.3504531722054381</v>
      </c>
      <c r="J18" s="12">
        <f t="shared" si="2"/>
        <v>0.767442351065116</v>
      </c>
      <c r="K18" s="14">
        <f>IF('[1]1996_Census_Dwellings'!F18=0,0,'[1]1996_Census_Dwellings'!T18/'[1]1996_Census_Dwellings'!F18)</f>
        <v>0.4501510574018127</v>
      </c>
      <c r="L18" s="12">
        <f t="shared" si="3"/>
        <v>0.6287606893582334</v>
      </c>
      <c r="M18" s="14">
        <f>IF('[1]1996_Census_Dwellings'!F18=0,0,1-('[1]1996_Census_Dwellings'!AA18/'[1]1996_Census_Dwellings'!F18))</f>
        <v>0.9516616314199395</v>
      </c>
      <c r="N18" s="12">
        <f t="shared" si="4"/>
        <v>1.2422692393713215</v>
      </c>
      <c r="O18" s="15">
        <f>IF('[1]1996CensusModeofTransportation'!G18=0,0,('[1]1996CensusModeofTransportation'!K18+'[1]1996CensusModeofTransportation'!L18)/'[1]1996CensusModeofTransportation'!G18)</f>
        <v>0.051470588235294115</v>
      </c>
      <c r="P18" s="12">
        <f t="shared" si="5"/>
        <v>0.7337409804532721</v>
      </c>
      <c r="Q18" s="15">
        <f>IF('[1]1996CensusModeofTransportation'!G18=0,0,'[1]1996CensusModeofTransportation'!K18/'[1]1996CensusModeofTransportation'!G18)</f>
        <v>0.051470588235294115</v>
      </c>
      <c r="R18" s="15">
        <f>IF('[1]1996CensusModeofTransportation'!G18=0,0,'[1]1996CensusModeofTransportation'!L18/'[1]1996CensusModeofTransportation'!G18)</f>
        <v>0</v>
      </c>
      <c r="S18" s="15">
        <f>IF('[1]1996CensusModeofTransportation'!G18=0,0,'[1]1996CensusModeofTransportation'!J18/'[1]1996CensusModeofTransportation'!G18)</f>
        <v>0.051470588235294115</v>
      </c>
      <c r="T18" s="12">
        <f t="shared" si="6"/>
        <v>2.515253275915482</v>
      </c>
      <c r="U18" s="14">
        <f>IF('[1]1996CensusModeofTransportation'!G18=0,0,('[1]1996CensusModeofTransportation'!H18+'[1]1996CensusModeofTransportation'!I18+'[1]1996CensusModeofTransportation'!M18+'[1]1996CensusModeofTransportation'!N18)/'[1]1996CensusModeofTransportation'!G18)</f>
        <v>0.8860294117647058</v>
      </c>
      <c r="V18" s="12">
        <f t="shared" si="7"/>
        <v>0.9834130828939985</v>
      </c>
      <c r="W18" s="11" t="str">
        <f t="shared" si="8"/>
        <v>Auto Suburb</v>
      </c>
    </row>
    <row r="19" spans="1:23" ht="12.75">
      <c r="A19" s="11" t="str">
        <f>'[1]1996_Census_Population_by_Age'!A19</f>
        <v>5390014.02</v>
      </c>
      <c r="B19" s="12">
        <v>2.057615</v>
      </c>
      <c r="C19" s="13">
        <f>'[1]1996_Census_Population_by_Age'!F19</f>
        <v>5400</v>
      </c>
      <c r="D19" s="12">
        <f t="shared" si="0"/>
        <v>2624.3976642860785</v>
      </c>
      <c r="E19" s="13">
        <f>'[1]1996_Census_Dwellings'!F19</f>
        <v>2080</v>
      </c>
      <c r="F19" s="12">
        <f t="shared" si="1"/>
        <v>10.108791003176007</v>
      </c>
      <c r="G19" s="14">
        <f>IF('[1]1996_Census_Dwellings'!F19=0,0,'[1]1996_Census_Dwellings'!G19/'[1]1996_Census_Dwellings'!F19)</f>
        <v>0.8293269230769231</v>
      </c>
      <c r="H19" s="14">
        <f>IF('[1]1996_Census_Dwellings'!F19=0,0,('[1]1996_Census_Dwellings'!G19+'[1]1996_Census_Dwellings'!H19+'[1]1996_Census_Dwellings'!I19+'[1]1996_Census_Dwellings'!M19+'[1]1996_Census_Dwellings'!N19+'[1]1996_Census_Dwellings'!J19)/'[1]1996_Census_Dwellings'!F19)</f>
        <v>0.8581730769230769</v>
      </c>
      <c r="I19" s="14">
        <f>IF('[1]1996_Census_Dwellings'!F19=0,0,('[1]1996_Census_Dwellings'!K19+'[1]1996_Census_Dwellings'!L19)/'[1]1996_Census_Dwellings'!F19)</f>
        <v>0.1466346153846154</v>
      </c>
      <c r="J19" s="12">
        <f t="shared" si="2"/>
        <v>1.0282832943839755</v>
      </c>
      <c r="K19" s="14">
        <f>IF('[1]1996_Census_Dwellings'!F19=0,0,'[1]1996_Census_Dwellings'!T19/'[1]1996_Census_Dwellings'!F19)</f>
        <v>0.8125</v>
      </c>
      <c r="L19" s="12">
        <f t="shared" si="3"/>
        <v>1.1348813952636234</v>
      </c>
      <c r="M19" s="14">
        <f>IF('[1]1996_Census_Dwellings'!F19=0,0,1-('[1]1996_Census_Dwellings'!AA19/'[1]1996_Census_Dwellings'!F19))</f>
        <v>0.9735576923076923</v>
      </c>
      <c r="N19" s="12">
        <f t="shared" si="4"/>
        <v>1.270851670359604</v>
      </c>
      <c r="O19" s="15">
        <f>IF('[1]1996CensusModeofTransportation'!G19=0,0,('[1]1996CensusModeofTransportation'!K19+'[1]1996CensusModeofTransportation'!L19)/'[1]1996CensusModeofTransportation'!G19)</f>
        <v>0.024282560706401765</v>
      </c>
      <c r="P19" s="12">
        <f t="shared" si="5"/>
        <v>0.346160992355123</v>
      </c>
      <c r="Q19" s="15">
        <f>IF('[1]1996CensusModeofTransportation'!G19=0,0,'[1]1996CensusModeofTransportation'!K19/'[1]1996CensusModeofTransportation'!G19)</f>
        <v>0.017660044150110375</v>
      </c>
      <c r="R19" s="15">
        <f>IF('[1]1996CensusModeofTransportation'!G19=0,0,'[1]1996CensusModeofTransportation'!L19/'[1]1996CensusModeofTransportation'!G19)</f>
        <v>0.006622516556291391</v>
      </c>
      <c r="S19" s="15">
        <f>IF('[1]1996CensusModeofTransportation'!G19=0,0,'[1]1996CensusModeofTransportation'!J19/'[1]1996CensusModeofTransportation'!G19)</f>
        <v>0.026490066225165563</v>
      </c>
      <c r="T19" s="12">
        <f t="shared" si="6"/>
        <v>1.2945106736972773</v>
      </c>
      <c r="U19" s="14">
        <f>IF('[1]1996CensusModeofTransportation'!G19=0,0,('[1]1996CensusModeofTransportation'!H19+'[1]1996CensusModeofTransportation'!I19+'[1]1996CensusModeofTransportation'!M19+'[1]1996CensusModeofTransportation'!N19)/'[1]1996CensusModeofTransportation'!G19)</f>
        <v>0.9448123620309051</v>
      </c>
      <c r="V19" s="12">
        <f t="shared" si="7"/>
        <v>1.0486568790652244</v>
      </c>
      <c r="W19" s="11" t="str">
        <f t="shared" si="8"/>
        <v>Auto Suburb</v>
      </c>
    </row>
    <row r="20" spans="1:23" ht="12.75">
      <c r="A20" s="11" t="str">
        <f>'[1]1996_Census_Population_by_Age'!A20</f>
        <v>5390014.03</v>
      </c>
      <c r="B20" s="12">
        <v>1.155472</v>
      </c>
      <c r="C20" s="13">
        <f>'[1]1996_Census_Population_by_Age'!F20</f>
        <v>3210</v>
      </c>
      <c r="D20" s="12">
        <f t="shared" si="0"/>
        <v>2778.0854923355996</v>
      </c>
      <c r="E20" s="13">
        <f>'[1]1996_Census_Dwellings'!F20</f>
        <v>1405</v>
      </c>
      <c r="F20" s="12">
        <f t="shared" si="1"/>
        <v>12.15953307392996</v>
      </c>
      <c r="G20" s="14">
        <f>IF('[1]1996_Census_Dwellings'!F20=0,0,'[1]1996_Census_Dwellings'!G20/'[1]1996_Census_Dwellings'!F20)</f>
        <v>0.6120996441281139</v>
      </c>
      <c r="H20" s="14">
        <f>IF('[1]1996_Census_Dwellings'!F20=0,0,('[1]1996_Census_Dwellings'!G20+'[1]1996_Census_Dwellings'!H20+'[1]1996_Census_Dwellings'!I20+'[1]1996_Census_Dwellings'!M20+'[1]1996_Census_Dwellings'!N20+'[1]1996_Census_Dwellings'!J20)/'[1]1996_Census_Dwellings'!F20)</f>
        <v>0.6512455516014235</v>
      </c>
      <c r="I20" s="14">
        <f>IF('[1]1996_Census_Dwellings'!F20=0,0,('[1]1996_Census_Dwellings'!K20+'[1]1996_Census_Dwellings'!L20)/'[1]1996_Census_Dwellings'!F20)</f>
        <v>0.3416370106761566</v>
      </c>
      <c r="J20" s="12">
        <f t="shared" si="2"/>
        <v>0.780337835410382</v>
      </c>
      <c r="K20" s="14">
        <f>IF('[1]1996_Census_Dwellings'!F20=0,0,'[1]1996_Census_Dwellings'!T20/'[1]1996_Census_Dwellings'!F20)</f>
        <v>0.6120996441281139</v>
      </c>
      <c r="L20" s="12">
        <f t="shared" si="3"/>
        <v>0.8549667669765924</v>
      </c>
      <c r="M20" s="14">
        <f>IF('[1]1996_Census_Dwellings'!F20=0,0,1-('[1]1996_Census_Dwellings'!AA20/'[1]1996_Census_Dwellings'!F20))</f>
        <v>0.9893238434163701</v>
      </c>
      <c r="N20" s="12">
        <f t="shared" si="4"/>
        <v>1.2914323094217959</v>
      </c>
      <c r="O20" s="15">
        <f>IF('[1]1996CensusModeofTransportation'!G20=0,0,('[1]1996CensusModeofTransportation'!K20+'[1]1996CensusModeofTransportation'!L20)/'[1]1996CensusModeofTransportation'!G20)</f>
        <v>0.025925925925925925</v>
      </c>
      <c r="P20" s="12">
        <f t="shared" si="5"/>
        <v>0.3695880494135</v>
      </c>
      <c r="Q20" s="15">
        <f>IF('[1]1996CensusModeofTransportation'!G20=0,0,'[1]1996CensusModeofTransportation'!K20/'[1]1996CensusModeofTransportation'!G20)</f>
        <v>0.018518518518518517</v>
      </c>
      <c r="R20" s="15">
        <f>IF('[1]1996CensusModeofTransportation'!G20=0,0,'[1]1996CensusModeofTransportation'!L20/'[1]1996CensusModeofTransportation'!G20)</f>
        <v>0.007407407407407408</v>
      </c>
      <c r="S20" s="15">
        <f>IF('[1]1996CensusModeofTransportation'!G20=0,0,'[1]1996CensusModeofTransportation'!J20/'[1]1996CensusModeofTransportation'!G20)</f>
        <v>0.022222222222222223</v>
      </c>
      <c r="T20" s="12">
        <f t="shared" si="6"/>
        <v>1.085950620712716</v>
      </c>
      <c r="U20" s="14">
        <f>IF('[1]1996CensusModeofTransportation'!G20=0,0,('[1]1996CensusModeofTransportation'!H20+'[1]1996CensusModeofTransportation'!I20+'[1]1996CensusModeofTransportation'!M20+'[1]1996CensusModeofTransportation'!N20)/'[1]1996CensusModeofTransportation'!G20)</f>
        <v>0.9481481481481482</v>
      </c>
      <c r="V20" s="12">
        <f t="shared" si="7"/>
        <v>1.0523593021065762</v>
      </c>
      <c r="W20" s="11" t="str">
        <f t="shared" si="8"/>
        <v>Auto Suburb</v>
      </c>
    </row>
    <row r="21" spans="1:23" ht="12.75">
      <c r="A21" s="11" t="str">
        <f>'[1]1996_Census_Population_by_Age'!A21</f>
        <v>5390015.00</v>
      </c>
      <c r="B21" s="12">
        <v>2.480545</v>
      </c>
      <c r="C21" s="13">
        <f>'[1]1996_Census_Population_by_Age'!F21</f>
        <v>650</v>
      </c>
      <c r="D21" s="12">
        <f t="shared" si="0"/>
        <v>262.0391889685533</v>
      </c>
      <c r="E21" s="13">
        <f>'[1]1996_Census_Dwellings'!F21</f>
        <v>230</v>
      </c>
      <c r="F21" s="12">
        <f t="shared" si="1"/>
        <v>0.9272155917348807</v>
      </c>
      <c r="G21" s="14">
        <f>IF('[1]1996_Census_Dwellings'!F21=0,0,'[1]1996_Census_Dwellings'!G21/'[1]1996_Census_Dwellings'!F21)</f>
        <v>0.782608695652174</v>
      </c>
      <c r="H21" s="14">
        <f>IF('[1]1996_Census_Dwellings'!F21=0,0,('[1]1996_Census_Dwellings'!G21+'[1]1996_Census_Dwellings'!H21+'[1]1996_Census_Dwellings'!I21+'[1]1996_Census_Dwellings'!M21+'[1]1996_Census_Dwellings'!N21+'[1]1996_Census_Dwellings'!J21)/'[1]1996_Census_Dwellings'!F21)</f>
        <v>1.0217391304347827</v>
      </c>
      <c r="I21" s="14">
        <f>IF('[1]1996_Census_Dwellings'!F21=0,0,('[1]1996_Census_Dwellings'!K21+'[1]1996_Census_Dwellings'!L21)/'[1]1996_Census_Dwellings'!F21)</f>
        <v>0</v>
      </c>
      <c r="J21" s="12">
        <f t="shared" si="2"/>
        <v>1.2242720114356043</v>
      </c>
      <c r="K21" s="14">
        <f>IF('[1]1996_Census_Dwellings'!F21=0,0,'[1]1996_Census_Dwellings'!T21/'[1]1996_Census_Dwellings'!F21)</f>
        <v>0.8695652173913043</v>
      </c>
      <c r="L21" s="12">
        <f t="shared" si="3"/>
        <v>1.214588784228627</v>
      </c>
      <c r="M21" s="14">
        <f>IF('[1]1996_Census_Dwellings'!F21=0,0,1-('[1]1996_Census_Dwellings'!AA21/'[1]1996_Census_Dwellings'!F21))</f>
        <v>0.8478260869565217</v>
      </c>
      <c r="N21" s="12">
        <f t="shared" si="4"/>
        <v>1.106725577021697</v>
      </c>
      <c r="O21" s="15">
        <f>IF('[1]1996CensusModeofTransportation'!G21=0,0,('[1]1996CensusModeofTransportation'!K21+'[1]1996CensusModeofTransportation'!L21)/'[1]1996CensusModeofTransportation'!G21)</f>
        <v>0.09090909090909091</v>
      </c>
      <c r="P21" s="12">
        <f t="shared" si="5"/>
        <v>1.295958095346039</v>
      </c>
      <c r="Q21" s="15">
        <f>IF('[1]1996CensusModeofTransportation'!G21=0,0,'[1]1996CensusModeofTransportation'!K21/'[1]1996CensusModeofTransportation'!G21)</f>
        <v>0.05454545454545454</v>
      </c>
      <c r="R21" s="15">
        <f>IF('[1]1996CensusModeofTransportation'!G21=0,0,'[1]1996CensusModeofTransportation'!L21/'[1]1996CensusModeofTransportation'!G21)</f>
        <v>0.03636363636363636</v>
      </c>
      <c r="S21" s="15">
        <f>IF('[1]1996CensusModeofTransportation'!G21=0,0,'[1]1996CensusModeofTransportation'!J21/'[1]1996CensusModeofTransportation'!G21)</f>
        <v>0</v>
      </c>
      <c r="T21" s="12">
        <f t="shared" si="6"/>
        <v>0</v>
      </c>
      <c r="U21" s="14">
        <f>IF('[1]1996CensusModeofTransportation'!G21=0,0,('[1]1996CensusModeofTransportation'!H21+'[1]1996CensusModeofTransportation'!I21+'[1]1996CensusModeofTransportation'!M21+'[1]1996CensusModeofTransportation'!N21)/'[1]1996CensusModeofTransportation'!G21)</f>
        <v>0.8545454545454545</v>
      </c>
      <c r="V21" s="12">
        <f t="shared" si="7"/>
        <v>0.9484687175946342</v>
      </c>
      <c r="W21" s="11" t="str">
        <f t="shared" si="8"/>
        <v>Auto Suburb</v>
      </c>
    </row>
    <row r="22" spans="1:23" ht="12.75">
      <c r="A22" s="11" t="str">
        <f>'[1]1996_Census_Population_by_Age'!A22</f>
        <v>5390016.01</v>
      </c>
      <c r="B22" s="12">
        <v>1.889772</v>
      </c>
      <c r="C22" s="13">
        <f>'[1]1996_Census_Population_by_Age'!F22</f>
        <v>5075</v>
      </c>
      <c r="D22" s="12">
        <f t="shared" si="0"/>
        <v>2685.5091513685247</v>
      </c>
      <c r="E22" s="13">
        <f>'[1]1996_Census_Dwellings'!F22</f>
        <v>2030</v>
      </c>
      <c r="F22" s="12">
        <f t="shared" si="1"/>
        <v>10.7420366054741</v>
      </c>
      <c r="G22" s="14">
        <f>IF('[1]1996_Census_Dwellings'!F22=0,0,'[1]1996_Census_Dwellings'!G22/'[1]1996_Census_Dwellings'!F22)</f>
        <v>0.6330049261083743</v>
      </c>
      <c r="H22" s="14">
        <f>IF('[1]1996_Census_Dwellings'!F22=0,0,('[1]1996_Census_Dwellings'!G22+'[1]1996_Census_Dwellings'!H22+'[1]1996_Census_Dwellings'!I22+'[1]1996_Census_Dwellings'!M22+'[1]1996_Census_Dwellings'!N22+'[1]1996_Census_Dwellings'!J22)/'[1]1996_Census_Dwellings'!F22)</f>
        <v>0.7561576354679803</v>
      </c>
      <c r="I22" s="14">
        <f>IF('[1]1996_Census_Dwellings'!F22=0,0,('[1]1996_Census_Dwellings'!K22+'[1]1996_Census_Dwellings'!L22)/'[1]1996_Census_Dwellings'!F22)</f>
        <v>0.2438423645320197</v>
      </c>
      <c r="J22" s="12">
        <f t="shared" si="2"/>
        <v>0.906045977648758</v>
      </c>
      <c r="K22" s="14">
        <f>IF('[1]1996_Census_Dwellings'!F22=0,0,'[1]1996_Census_Dwellings'!T22/'[1]1996_Census_Dwellings'!F22)</f>
        <v>0.7413793103448276</v>
      </c>
      <c r="L22" s="12">
        <f t="shared" si="3"/>
        <v>1.0355416444845795</v>
      </c>
      <c r="M22" s="14">
        <f>IF('[1]1996_Census_Dwellings'!F22=0,0,1-('[1]1996_Census_Dwellings'!AA22/'[1]1996_Census_Dwellings'!F22))</f>
        <v>0.9630541871921182</v>
      </c>
      <c r="N22" s="12">
        <f t="shared" si="4"/>
        <v>1.2571407242839612</v>
      </c>
      <c r="O22" s="15">
        <f>IF('[1]1996CensusModeofTransportation'!G22=0,0,('[1]1996CensusModeofTransportation'!K22+'[1]1996CensusModeofTransportation'!L22)/'[1]1996CensusModeofTransportation'!G22)</f>
        <v>0.026252983293556086</v>
      </c>
      <c r="P22" s="12">
        <f t="shared" si="5"/>
        <v>0.3742504284889516</v>
      </c>
      <c r="Q22" s="15">
        <f>IF('[1]1996CensusModeofTransportation'!G22=0,0,'[1]1996CensusModeofTransportation'!K22/'[1]1996CensusModeofTransportation'!G22)</f>
        <v>0.011933174224343675</v>
      </c>
      <c r="R22" s="15">
        <f>IF('[1]1996CensusModeofTransportation'!G22=0,0,'[1]1996CensusModeofTransportation'!L22/'[1]1996CensusModeofTransportation'!G22)</f>
        <v>0.014319809069212411</v>
      </c>
      <c r="S22" s="15">
        <f>IF('[1]1996CensusModeofTransportation'!G22=0,0,'[1]1996CensusModeofTransportation'!J22/'[1]1996CensusModeofTransportation'!G22)</f>
        <v>0.06682577565632458</v>
      </c>
      <c r="T22" s="12">
        <f t="shared" si="6"/>
        <v>3.265627164911747</v>
      </c>
      <c r="U22" s="14">
        <f>IF('[1]1996CensusModeofTransportation'!G22=0,0,('[1]1996CensusModeofTransportation'!H22+'[1]1996CensusModeofTransportation'!I22+'[1]1996CensusModeofTransportation'!M22+'[1]1996CensusModeofTransportation'!N22)/'[1]1996CensusModeofTransportation'!G22)</f>
        <v>0.9069212410501193</v>
      </c>
      <c r="V22" s="12">
        <f t="shared" si="7"/>
        <v>1.0066011373446329</v>
      </c>
      <c r="W22" s="11" t="str">
        <f t="shared" si="8"/>
        <v>Auto Suburb</v>
      </c>
    </row>
    <row r="23" spans="1:23" ht="12.75">
      <c r="A23" s="11" t="str">
        <f>'[1]1996_Census_Population_by_Age'!A23</f>
        <v>5390016.02</v>
      </c>
      <c r="B23" s="12">
        <v>2.182936</v>
      </c>
      <c r="C23" s="13">
        <f>'[1]1996_Census_Population_by_Age'!F23</f>
        <v>4635</v>
      </c>
      <c r="D23" s="12">
        <f t="shared" si="0"/>
        <v>2123.287169206976</v>
      </c>
      <c r="E23" s="13">
        <f>'[1]1996_Census_Dwellings'!F23</f>
        <v>1675</v>
      </c>
      <c r="F23" s="12">
        <f t="shared" si="1"/>
        <v>7.6731521217296335</v>
      </c>
      <c r="G23" s="14">
        <f>IF('[1]1996_Census_Dwellings'!F23=0,0,'[1]1996_Census_Dwellings'!G23/'[1]1996_Census_Dwellings'!F23)</f>
        <v>0.8</v>
      </c>
      <c r="H23" s="14">
        <f>IF('[1]1996_Census_Dwellings'!F23=0,0,('[1]1996_Census_Dwellings'!G23+'[1]1996_Census_Dwellings'!H23+'[1]1996_Census_Dwellings'!I23+'[1]1996_Census_Dwellings'!M23+'[1]1996_Census_Dwellings'!N23+'[1]1996_Census_Dwellings'!J23)/'[1]1996_Census_Dwellings'!F23)</f>
        <v>0.8746268656716418</v>
      </c>
      <c r="I23" s="14">
        <f>IF('[1]1996_Census_Dwellings'!F23=0,0,('[1]1996_Census_Dwellings'!K23+'[1]1996_Census_Dwellings'!L23)/'[1]1996_Census_Dwellings'!F23)</f>
        <v>0.12238805970149254</v>
      </c>
      <c r="J23" s="12">
        <f t="shared" si="2"/>
        <v>1.0479986135363017</v>
      </c>
      <c r="K23" s="14">
        <f>IF('[1]1996_Census_Dwellings'!F23=0,0,'[1]1996_Census_Dwellings'!T23/'[1]1996_Census_Dwellings'!F23)</f>
        <v>0.7970149253731343</v>
      </c>
      <c r="L23" s="12">
        <f t="shared" si="3"/>
        <v>1.113252197604179</v>
      </c>
      <c r="M23" s="14">
        <f>IF('[1]1996_Census_Dwellings'!F23=0,0,1-('[1]1996_Census_Dwellings'!AA23/'[1]1996_Census_Dwellings'!F23))</f>
        <v>0.9522388059701492</v>
      </c>
      <c r="N23" s="12">
        <f t="shared" si="4"/>
        <v>1.2430226649228</v>
      </c>
      <c r="O23" s="15">
        <f>IF('[1]1996CensusModeofTransportation'!G23=0,0,('[1]1996CensusModeofTransportation'!K23+'[1]1996CensusModeofTransportation'!L23)/'[1]1996CensusModeofTransportation'!G23)</f>
        <v>0.026200873362445413</v>
      </c>
      <c r="P23" s="12">
        <f t="shared" si="5"/>
        <v>0.3735075733311728</v>
      </c>
      <c r="Q23" s="15">
        <f>IF('[1]1996CensusModeofTransportation'!G23=0,0,'[1]1996CensusModeofTransportation'!K23/'[1]1996CensusModeofTransportation'!G23)</f>
        <v>0.019650655021834062</v>
      </c>
      <c r="R23" s="15">
        <f>IF('[1]1996CensusModeofTransportation'!G23=0,0,'[1]1996CensusModeofTransportation'!L23/'[1]1996CensusModeofTransportation'!G23)</f>
        <v>0.006550218340611353</v>
      </c>
      <c r="S23" s="15">
        <f>IF('[1]1996CensusModeofTransportation'!G23=0,0,'[1]1996CensusModeofTransportation'!J23/'[1]1996CensusModeofTransportation'!G23)</f>
        <v>0.04148471615720524</v>
      </c>
      <c r="T23" s="12">
        <f t="shared" si="6"/>
        <v>2.0272658967453543</v>
      </c>
      <c r="U23" s="14">
        <f>IF('[1]1996CensusModeofTransportation'!G23=0,0,('[1]1996CensusModeofTransportation'!H23+'[1]1996CensusModeofTransportation'!I23+'[1]1996CensusModeofTransportation'!M23+'[1]1996CensusModeofTransportation'!N23)/'[1]1996CensusModeofTransportation'!G23)</f>
        <v>0.9235807860262009</v>
      </c>
      <c r="V23" s="12">
        <f t="shared" si="7"/>
        <v>1.0250917362649432</v>
      </c>
      <c r="W23" s="11" t="str">
        <f t="shared" si="8"/>
        <v>Auto Suburb</v>
      </c>
    </row>
    <row r="24" spans="1:23" ht="12.75">
      <c r="A24" s="11" t="str">
        <f>'[1]1996_Census_Population_by_Age'!A24</f>
        <v>5390017.01</v>
      </c>
      <c r="B24" s="12">
        <v>1.898747</v>
      </c>
      <c r="C24" s="13">
        <f>'[1]1996_Census_Population_by_Age'!F24</f>
        <v>3870</v>
      </c>
      <c r="D24" s="12">
        <f t="shared" si="0"/>
        <v>2038.1862354489567</v>
      </c>
      <c r="E24" s="13">
        <f>'[1]1996_Census_Dwellings'!F24</f>
        <v>1450</v>
      </c>
      <c r="F24" s="12">
        <f t="shared" si="1"/>
        <v>7.636615094059398</v>
      </c>
      <c r="G24" s="14">
        <f>IF('[1]1996_Census_Dwellings'!F24=0,0,'[1]1996_Census_Dwellings'!G24/'[1]1996_Census_Dwellings'!F24)</f>
        <v>0.9620689655172414</v>
      </c>
      <c r="H24" s="14">
        <f>IF('[1]1996_Census_Dwellings'!F24=0,0,('[1]1996_Census_Dwellings'!G24+'[1]1996_Census_Dwellings'!H24+'[1]1996_Census_Dwellings'!I24+'[1]1996_Census_Dwellings'!M24+'[1]1996_Census_Dwellings'!N24+'[1]1996_Census_Dwellings'!J24)/'[1]1996_Census_Dwellings'!F24)</f>
        <v>0.9827586206896551</v>
      </c>
      <c r="I24" s="14">
        <f>IF('[1]1996_Census_Dwellings'!F24=0,0,('[1]1996_Census_Dwellings'!K24+'[1]1996_Census_Dwellings'!L24)/'[1]1996_Census_Dwellings'!F24)</f>
        <v>0.020689655172413793</v>
      </c>
      <c r="J24" s="12">
        <f t="shared" si="2"/>
        <v>1.177564641960438</v>
      </c>
      <c r="K24" s="14">
        <f>IF('[1]1996_Census_Dwellings'!F24=0,0,'[1]1996_Census_Dwellings'!T24/'[1]1996_Census_Dwellings'!F24)</f>
        <v>0.9344827586206896</v>
      </c>
      <c r="L24" s="12">
        <f t="shared" si="3"/>
        <v>1.3052641193270744</v>
      </c>
      <c r="M24" s="14">
        <f>IF('[1]1996_Census_Dwellings'!F24=0,0,1-('[1]1996_Census_Dwellings'!AA24/'[1]1996_Census_Dwellings'!F24))</f>
        <v>0.9724137931034482</v>
      </c>
      <c r="N24" s="12">
        <f t="shared" si="4"/>
        <v>1.2693584602232937</v>
      </c>
      <c r="O24" s="15">
        <f>IF('[1]1996CensusModeofTransportation'!G24=0,0,('[1]1996CensusModeofTransportation'!K24+'[1]1996CensusModeofTransportation'!L24)/'[1]1996CensusModeofTransportation'!G24)</f>
        <v>0.024691358024691357</v>
      </c>
      <c r="P24" s="12">
        <f t="shared" si="5"/>
        <v>0.3519886184890476</v>
      </c>
      <c r="Q24" s="15">
        <f>IF('[1]1996CensusModeofTransportation'!G24=0,0,'[1]1996CensusModeofTransportation'!K24/'[1]1996CensusModeofTransportation'!G24)</f>
        <v>0.018518518518518517</v>
      </c>
      <c r="R24" s="15">
        <f>IF('[1]1996CensusModeofTransportation'!G24=0,0,'[1]1996CensusModeofTransportation'!L24/'[1]1996CensusModeofTransportation'!G24)</f>
        <v>0.006172839506172839</v>
      </c>
      <c r="S24" s="15">
        <f>IF('[1]1996CensusModeofTransportation'!G24=0,0,'[1]1996CensusModeofTransportation'!J24/'[1]1996CensusModeofTransportation'!G24)</f>
        <v>0.018518518518518517</v>
      </c>
      <c r="T24" s="12">
        <f t="shared" si="6"/>
        <v>0.90495885059393</v>
      </c>
      <c r="U24" s="14">
        <f>IF('[1]1996CensusModeofTransportation'!G24=0,0,('[1]1996CensusModeofTransportation'!H24+'[1]1996CensusModeofTransportation'!I24+'[1]1996CensusModeofTransportation'!M24+'[1]1996CensusModeofTransportation'!N24)/'[1]1996CensusModeofTransportation'!G24)</f>
        <v>0.9475308641975309</v>
      </c>
      <c r="V24" s="12">
        <f t="shared" si="7"/>
        <v>1.0516741723526006</v>
      </c>
      <c r="W24" s="11" t="str">
        <f t="shared" si="8"/>
        <v>Auto Suburb</v>
      </c>
    </row>
    <row r="25" spans="1:23" ht="12.75">
      <c r="A25" s="11" t="str">
        <f>'[1]1996_Census_Population_by_Age'!A25</f>
        <v>5390017.02</v>
      </c>
      <c r="B25" s="12">
        <v>1.667738</v>
      </c>
      <c r="C25" s="13">
        <f>'[1]1996_Census_Population_by_Age'!F25</f>
        <v>4890</v>
      </c>
      <c r="D25" s="12">
        <f t="shared" si="0"/>
        <v>2932.11523632609</v>
      </c>
      <c r="E25" s="13">
        <f>'[1]1996_Census_Dwellings'!F25</f>
        <v>1775</v>
      </c>
      <c r="F25" s="12">
        <f t="shared" si="1"/>
        <v>10.643158577666277</v>
      </c>
      <c r="G25" s="14">
        <f>IF('[1]1996_Census_Dwellings'!F25=0,0,'[1]1996_Census_Dwellings'!G25/'[1]1996_Census_Dwellings'!F25)</f>
        <v>0.6732394366197183</v>
      </c>
      <c r="H25" s="14">
        <f>IF('[1]1996_Census_Dwellings'!F25=0,0,('[1]1996_Census_Dwellings'!G25+'[1]1996_Census_Dwellings'!H25+'[1]1996_Census_Dwellings'!I25+'[1]1996_Census_Dwellings'!M25+'[1]1996_Census_Dwellings'!N25+'[1]1996_Census_Dwellings'!J25)/'[1]1996_Census_Dwellings'!F25)</f>
        <v>0.7661971830985915</v>
      </c>
      <c r="I25" s="14">
        <f>IF('[1]1996_Census_Dwellings'!F25=0,0,('[1]1996_Census_Dwellings'!K25+'[1]1996_Census_Dwellings'!L25)/'[1]1996_Census_Dwellings'!F25)</f>
        <v>0.23380281690140844</v>
      </c>
      <c r="J25" s="12">
        <f t="shared" si="2"/>
        <v>0.9180756012635467</v>
      </c>
      <c r="K25" s="14">
        <f>IF('[1]1996_Census_Dwellings'!F25=0,0,'[1]1996_Census_Dwellings'!T25/'[1]1996_Census_Dwellings'!F25)</f>
        <v>0.7577464788732394</v>
      </c>
      <c r="L25" s="12">
        <f t="shared" si="3"/>
        <v>1.0584029307073965</v>
      </c>
      <c r="M25" s="14">
        <f>IF('[1]1996_Census_Dwellings'!F25=0,0,1-('[1]1996_Census_Dwellings'!AA25/'[1]1996_Census_Dwellings'!F25))</f>
        <v>1</v>
      </c>
      <c r="N25" s="12">
        <f t="shared" si="4"/>
        <v>1.3053686293076425</v>
      </c>
      <c r="O25" s="15">
        <f>IF('[1]1996CensusModeofTransportation'!G25=0,0,('[1]1996CensusModeofTransportation'!K25+'[1]1996CensusModeofTransportation'!L25)/'[1]1996CensusModeofTransportation'!G25)</f>
        <v>0.062360801781737196</v>
      </c>
      <c r="P25" s="12">
        <f t="shared" si="5"/>
        <v>0.8889868449144321</v>
      </c>
      <c r="Q25" s="15">
        <f>IF('[1]1996CensusModeofTransportation'!G25=0,0,'[1]1996CensusModeofTransportation'!K25/'[1]1996CensusModeofTransportation'!G25)</f>
        <v>0.051224944320712694</v>
      </c>
      <c r="R25" s="15">
        <f>IF('[1]1996CensusModeofTransportation'!G25=0,0,'[1]1996CensusModeofTransportation'!L25/'[1]1996CensusModeofTransportation'!G25)</f>
        <v>0.011135857461024499</v>
      </c>
      <c r="S25" s="15">
        <f>IF('[1]1996CensusModeofTransportation'!G25=0,0,'[1]1996CensusModeofTransportation'!J25/'[1]1996CensusModeofTransportation'!G25)</f>
        <v>0.022271714922048998</v>
      </c>
      <c r="T25" s="12">
        <f t="shared" si="6"/>
        <v>1.0883692189771095</v>
      </c>
      <c r="U25" s="14">
        <f>IF('[1]1996CensusModeofTransportation'!G25=0,0,('[1]1996CensusModeofTransportation'!H25+'[1]1996CensusModeofTransportation'!I25+'[1]1996CensusModeofTransportation'!M25+'[1]1996CensusModeofTransportation'!N25)/'[1]1996CensusModeofTransportation'!G25)</f>
        <v>0.9020044543429844</v>
      </c>
      <c r="V25" s="12">
        <f t="shared" si="7"/>
        <v>1.0011439456200768</v>
      </c>
      <c r="W25" s="11" t="str">
        <f t="shared" si="8"/>
        <v>Auto Suburb</v>
      </c>
    </row>
    <row r="26" spans="1:23" ht="12.75">
      <c r="A26" s="11" t="str">
        <f>'[1]1996_Census_Population_by_Age'!A26</f>
        <v>5390018.01</v>
      </c>
      <c r="B26" s="12">
        <v>1.68571</v>
      </c>
      <c r="C26" s="13">
        <f>'[1]1996_Census_Population_by_Age'!F26</f>
        <v>4820</v>
      </c>
      <c r="D26" s="12">
        <f t="shared" si="0"/>
        <v>2859.329303379585</v>
      </c>
      <c r="E26" s="13">
        <f>'[1]1996_Census_Dwellings'!F26</f>
        <v>1745</v>
      </c>
      <c r="F26" s="12">
        <f t="shared" si="1"/>
        <v>10.351721233189576</v>
      </c>
      <c r="G26" s="14">
        <f>IF('[1]1996_Census_Dwellings'!F26=0,0,'[1]1996_Census_Dwellings'!G26/'[1]1996_Census_Dwellings'!F26)</f>
        <v>0.46418338108882523</v>
      </c>
      <c r="H26" s="14">
        <f>IF('[1]1996_Census_Dwellings'!F26=0,0,('[1]1996_Census_Dwellings'!G26+'[1]1996_Census_Dwellings'!H26+'[1]1996_Census_Dwellings'!I26+'[1]1996_Census_Dwellings'!M26+'[1]1996_Census_Dwellings'!N26+'[1]1996_Census_Dwellings'!J26)/'[1]1996_Census_Dwellings'!F26)</f>
        <v>0.839541547277937</v>
      </c>
      <c r="I26" s="14">
        <f>IF('[1]1996_Census_Dwellings'!F26=0,0,('[1]1996_Census_Dwellings'!K26+'[1]1996_Census_Dwellings'!L26)/'[1]1996_Census_Dwellings'!F26)</f>
        <v>0.15759312320916904</v>
      </c>
      <c r="J26" s="12">
        <f t="shared" si="2"/>
        <v>1.0059585545405763</v>
      </c>
      <c r="K26" s="14">
        <f>IF('[1]1996_Census_Dwellings'!F26=0,0,'[1]1996_Census_Dwellings'!T26/'[1]1996_Census_Dwellings'!F26)</f>
        <v>0.7535816618911175</v>
      </c>
      <c r="L26" s="12">
        <f t="shared" si="3"/>
        <v>1.0525856097133188</v>
      </c>
      <c r="M26" s="14">
        <f>IF('[1]1996_Census_Dwellings'!F26=0,0,1-('[1]1996_Census_Dwellings'!AA26/'[1]1996_Census_Dwellings'!F26))</f>
        <v>0.9799426934097422</v>
      </c>
      <c r="N26" s="12">
        <f t="shared" si="4"/>
        <v>1.2791864504963146</v>
      </c>
      <c r="O26" s="15">
        <f>IF('[1]1996CensusModeofTransportation'!G26=0,0,('[1]1996CensusModeofTransportation'!K26+'[1]1996CensusModeofTransportation'!L26)/'[1]1996CensusModeofTransportation'!G26)</f>
        <v>0.03773584905660377</v>
      </c>
      <c r="P26" s="12">
        <f t="shared" si="5"/>
        <v>0.5379448697662803</v>
      </c>
      <c r="Q26" s="15">
        <f>IF('[1]1996CensusModeofTransportation'!G26=0,0,'[1]1996CensusModeofTransportation'!K26/'[1]1996CensusModeofTransportation'!G26)</f>
        <v>0.033542976939203356</v>
      </c>
      <c r="R26" s="15">
        <f>IF('[1]1996CensusModeofTransportation'!G26=0,0,'[1]1996CensusModeofTransportation'!L26/'[1]1996CensusModeofTransportation'!G26)</f>
        <v>0.0041928721174004195</v>
      </c>
      <c r="S26" s="15">
        <f>IF('[1]1996CensusModeofTransportation'!G26=0,0,'[1]1996CensusModeofTransportation'!J26/'[1]1996CensusModeofTransportation'!G26)</f>
        <v>0.05241090146750524</v>
      </c>
      <c r="T26" s="12">
        <f t="shared" si="6"/>
        <v>2.561204294133764</v>
      </c>
      <c r="U26" s="14">
        <f>IF('[1]1996CensusModeofTransportation'!G26=0,0,('[1]1996CensusModeofTransportation'!H26+'[1]1996CensusModeofTransportation'!I26+'[1]1996CensusModeofTransportation'!M26+'[1]1996CensusModeofTransportation'!N26)/'[1]1996CensusModeofTransportation'!G26)</f>
        <v>0.9077568134171907</v>
      </c>
      <c r="V26" s="12">
        <f t="shared" si="7"/>
        <v>1.0075285476388873</v>
      </c>
      <c r="W26" s="11" t="str">
        <f t="shared" si="8"/>
        <v>Auto Suburb</v>
      </c>
    </row>
    <row r="27" spans="1:23" ht="12.75">
      <c r="A27" s="11" t="str">
        <f>'[1]1996_Census_Population_by_Age'!A27</f>
        <v>5390018.02</v>
      </c>
      <c r="B27" s="12">
        <v>2.108058</v>
      </c>
      <c r="C27" s="13">
        <f>'[1]1996_Census_Population_by_Age'!F27</f>
        <v>4805</v>
      </c>
      <c r="D27" s="12">
        <f t="shared" si="0"/>
        <v>2279.3490501684487</v>
      </c>
      <c r="E27" s="13">
        <f>'[1]1996_Census_Dwellings'!F27</f>
        <v>1705</v>
      </c>
      <c r="F27" s="12">
        <f t="shared" si="1"/>
        <v>8.088012758662238</v>
      </c>
      <c r="G27" s="14">
        <f>IF('[1]1996_Census_Dwellings'!F27=0,0,'[1]1996_Census_Dwellings'!G27/'[1]1996_Census_Dwellings'!F27)</f>
        <v>0.5806451612903226</v>
      </c>
      <c r="H27" s="14">
        <f>IF('[1]1996_Census_Dwellings'!F27=0,0,('[1]1996_Census_Dwellings'!G27+'[1]1996_Census_Dwellings'!H27+'[1]1996_Census_Dwellings'!I27+'[1]1996_Census_Dwellings'!M27+'[1]1996_Census_Dwellings'!N27+'[1]1996_Census_Dwellings'!J27)/'[1]1996_Census_Dwellings'!F27)</f>
        <v>0.8299120234604106</v>
      </c>
      <c r="I27" s="14">
        <f>IF('[1]1996_Census_Dwellings'!F27=0,0,('[1]1996_Census_Dwellings'!K27+'[1]1996_Census_Dwellings'!L27)/'[1]1996_Census_Dwellings'!F27)</f>
        <v>0.17595307917888564</v>
      </c>
      <c r="J27" s="12">
        <f t="shared" si="2"/>
        <v>0.9944202311642039</v>
      </c>
      <c r="K27" s="14">
        <f>IF('[1]1996_Census_Dwellings'!F27=0,0,'[1]1996_Census_Dwellings'!T27/'[1]1996_Census_Dwellings'!F27)</f>
        <v>0.7741935483870968</v>
      </c>
      <c r="L27" s="12">
        <f t="shared" si="3"/>
        <v>1.0813758207971003</v>
      </c>
      <c r="M27" s="14">
        <f>IF('[1]1996_Census_Dwellings'!F27=0,0,1-('[1]1996_Census_Dwellings'!AA27/'[1]1996_Census_Dwellings'!F27))</f>
        <v>0.9618768328445748</v>
      </c>
      <c r="N27" s="12">
        <f t="shared" si="4"/>
        <v>1.2556038428530991</v>
      </c>
      <c r="O27" s="15">
        <f>IF('[1]1996CensusModeofTransportation'!G27=0,0,('[1]1996CensusModeofTransportation'!K27+'[1]1996CensusModeofTransportation'!L27)/'[1]1996CensusModeofTransportation'!G27)</f>
        <v>0.05707196029776675</v>
      </c>
      <c r="P27" s="12">
        <f t="shared" si="5"/>
        <v>0.813591558616744</v>
      </c>
      <c r="Q27" s="15">
        <f>IF('[1]1996CensusModeofTransportation'!G27=0,0,'[1]1996CensusModeofTransportation'!K27/'[1]1996CensusModeofTransportation'!G27)</f>
        <v>0.04962779156327544</v>
      </c>
      <c r="R27" s="15">
        <f>IF('[1]1996CensusModeofTransportation'!G27=0,0,'[1]1996CensusModeofTransportation'!L27/'[1]1996CensusModeofTransportation'!G27)</f>
        <v>0.007444168734491315</v>
      </c>
      <c r="S27" s="15">
        <f>IF('[1]1996CensusModeofTransportation'!G27=0,0,'[1]1996CensusModeofTransportation'!J27/'[1]1996CensusModeofTransportation'!G27)</f>
        <v>0.007444168734491315</v>
      </c>
      <c r="T27" s="12">
        <f t="shared" si="6"/>
        <v>0.3637799846059967</v>
      </c>
      <c r="U27" s="14">
        <f>IF('[1]1996CensusModeofTransportation'!G27=0,0,('[1]1996CensusModeofTransportation'!H27+'[1]1996CensusModeofTransportation'!I27+'[1]1996CensusModeofTransportation'!M27+'[1]1996CensusModeofTransportation'!N27)/'[1]1996CensusModeofTransportation'!G27)</f>
        <v>0.9330024813895782</v>
      </c>
      <c r="V27" s="12">
        <f t="shared" si="7"/>
        <v>1.0355489720636206</v>
      </c>
      <c r="W27" s="11" t="str">
        <f t="shared" si="8"/>
        <v>Auto Suburb</v>
      </c>
    </row>
    <row r="28" spans="1:23" ht="12.75">
      <c r="A28" s="11" t="str">
        <f>'[1]1996_Census_Population_by_Age'!A28</f>
        <v>5390018.03</v>
      </c>
      <c r="B28" s="12">
        <v>2.01663</v>
      </c>
      <c r="C28" s="13">
        <f>'[1]1996_Census_Population_by_Age'!F28</f>
        <v>4070</v>
      </c>
      <c r="D28" s="12">
        <f t="shared" si="0"/>
        <v>2018.2185130638738</v>
      </c>
      <c r="E28" s="13">
        <f>'[1]1996_Census_Dwellings'!F28</f>
        <v>1515</v>
      </c>
      <c r="F28" s="12">
        <f t="shared" si="1"/>
        <v>7.512533285729162</v>
      </c>
      <c r="G28" s="14">
        <f>IF('[1]1996_Census_Dwellings'!F28=0,0,'[1]1996_Census_Dwellings'!G28/'[1]1996_Census_Dwellings'!F28)</f>
        <v>0.8481848184818482</v>
      </c>
      <c r="H28" s="14">
        <f>IF('[1]1996_Census_Dwellings'!F28=0,0,('[1]1996_Census_Dwellings'!G28+'[1]1996_Census_Dwellings'!H28+'[1]1996_Census_Dwellings'!I28+'[1]1996_Census_Dwellings'!M28+'[1]1996_Census_Dwellings'!N28+'[1]1996_Census_Dwellings'!J28)/'[1]1996_Census_Dwellings'!F28)</f>
        <v>0.8943894389438944</v>
      </c>
      <c r="I28" s="14">
        <f>IF('[1]1996_Census_Dwellings'!F28=0,0,('[1]1996_Census_Dwellings'!K28+'[1]1996_Census_Dwellings'!L28)/'[1]1996_Census_Dwellings'!F28)</f>
        <v>0.10891089108910891</v>
      </c>
      <c r="J28" s="12">
        <f t="shared" si="2"/>
        <v>1.0716785966263775</v>
      </c>
      <c r="K28" s="14">
        <f>IF('[1]1996_Census_Dwellings'!F28=0,0,'[1]1996_Census_Dwellings'!T28/'[1]1996_Census_Dwellings'!F28)</f>
        <v>0.8052805280528053</v>
      </c>
      <c r="L28" s="12">
        <f t="shared" si="3"/>
        <v>1.12479740216024</v>
      </c>
      <c r="M28" s="14">
        <f>IF('[1]1996_Census_Dwellings'!F28=0,0,1-('[1]1996_Census_Dwellings'!AA28/'[1]1996_Census_Dwellings'!F28))</f>
        <v>0.6963696369636964</v>
      </c>
      <c r="N28" s="12">
        <f t="shared" si="4"/>
        <v>0.909019078494761</v>
      </c>
      <c r="O28" s="15">
        <f>IF('[1]1996CensusModeofTransportation'!G28=0,0,('[1]1996CensusModeofTransportation'!K28+'[1]1996CensusModeofTransportation'!L28)/'[1]1996CensusModeofTransportation'!G28)</f>
        <v>0.0475</v>
      </c>
      <c r="P28" s="12">
        <f t="shared" si="5"/>
        <v>0.6771381048183054</v>
      </c>
      <c r="Q28" s="15">
        <f>IF('[1]1996CensusModeofTransportation'!G28=0,0,'[1]1996CensusModeofTransportation'!K28/'[1]1996CensusModeofTransportation'!G28)</f>
        <v>0.035</v>
      </c>
      <c r="R28" s="15">
        <f>IF('[1]1996CensusModeofTransportation'!G28=0,0,'[1]1996CensusModeofTransportation'!L28/'[1]1996CensusModeofTransportation'!G28)</f>
        <v>0.0125</v>
      </c>
      <c r="S28" s="15">
        <f>IF('[1]1996CensusModeofTransportation'!G28=0,0,'[1]1996CensusModeofTransportation'!J28/'[1]1996CensusModeofTransportation'!G28)</f>
        <v>0.025</v>
      </c>
      <c r="T28" s="12">
        <f t="shared" si="6"/>
        <v>1.2216944483018055</v>
      </c>
      <c r="U28" s="14">
        <f>IF('[1]1996CensusModeofTransportation'!G28=0,0,('[1]1996CensusModeofTransportation'!H28+'[1]1996CensusModeofTransportation'!I28+'[1]1996CensusModeofTransportation'!M28+'[1]1996CensusModeofTransportation'!N28)/'[1]1996CensusModeofTransportation'!G28)</f>
        <v>0.93</v>
      </c>
      <c r="V28" s="12">
        <f t="shared" si="7"/>
        <v>1.0322164873396926</v>
      </c>
      <c r="W28" s="11" t="str">
        <f t="shared" si="8"/>
        <v>Auto Suburb</v>
      </c>
    </row>
    <row r="29" spans="1:23" ht="12.75">
      <c r="A29" s="2" t="str">
        <f>'[1]1996_Census_Population_by_Age'!A29</f>
        <v>5390019.00</v>
      </c>
      <c r="B29" s="3">
        <v>11.405766</v>
      </c>
      <c r="C29" s="21">
        <f>'[1]1996_Census_Population_by_Age'!F29</f>
        <v>1265</v>
      </c>
      <c r="D29" s="3">
        <f t="shared" si="0"/>
        <v>110.90881576914694</v>
      </c>
      <c r="E29" s="21">
        <f>'[1]1996_Census_Dwellings'!F29</f>
        <v>425</v>
      </c>
      <c r="F29" s="3">
        <f t="shared" si="1"/>
        <v>0.37261855100306285</v>
      </c>
      <c r="G29" s="10">
        <f>IF('[1]1996_Census_Dwellings'!F29=0,0,'[1]1996_Census_Dwellings'!G29/'[1]1996_Census_Dwellings'!F29)</f>
        <v>0.9529411764705882</v>
      </c>
      <c r="H29" s="10">
        <f>IF('[1]1996_Census_Dwellings'!F29=0,0,('[1]1996_Census_Dwellings'!G29+'[1]1996_Census_Dwellings'!H29+'[1]1996_Census_Dwellings'!I29+'[1]1996_Census_Dwellings'!M29+'[1]1996_Census_Dwellings'!N29+'[1]1996_Census_Dwellings'!J29)/'[1]1996_Census_Dwellings'!F29)</f>
        <v>1.011764705882353</v>
      </c>
      <c r="I29" s="10">
        <f>IF('[1]1996_Census_Dwellings'!F29=0,0,('[1]1996_Census_Dwellings'!K29+'[1]1996_Census_Dwellings'!L29)/'[1]1996_Census_Dwellings'!F29)</f>
        <v>0</v>
      </c>
      <c r="J29" s="3">
        <f t="shared" si="2"/>
        <v>1.2123204198346056</v>
      </c>
      <c r="K29" s="10">
        <f>IF('[1]1996_Census_Dwellings'!F29=0,0,'[1]1996_Census_Dwellings'!T29/'[1]1996_Census_Dwellings'!F29)</f>
        <v>0.8352941176470589</v>
      </c>
      <c r="L29" s="3">
        <f t="shared" si="3"/>
        <v>1.1667196968502047</v>
      </c>
      <c r="M29" s="10">
        <f>IF('[1]1996_Census_Dwellings'!F29=0,0,1-('[1]1996_Census_Dwellings'!AA29/'[1]1996_Census_Dwellings'!F29))</f>
        <v>0.7058823529411764</v>
      </c>
      <c r="N29" s="3">
        <f t="shared" si="4"/>
        <v>0.9214366795112771</v>
      </c>
      <c r="O29" s="22">
        <f>IF('[1]1996CensusModeofTransportation'!G29=0,0,('[1]1996CensusModeofTransportation'!K29+'[1]1996CensusModeofTransportation'!L29)/'[1]1996CensusModeofTransportation'!G29)</f>
        <v>0.0891089108910891</v>
      </c>
      <c r="P29" s="3">
        <f t="shared" si="5"/>
        <v>1.2702955588045333</v>
      </c>
      <c r="Q29" s="22">
        <f>IF('[1]1996CensusModeofTransportation'!G29=0,0,'[1]1996CensusModeofTransportation'!K29/'[1]1996CensusModeofTransportation'!G29)</f>
        <v>0.039603960396039604</v>
      </c>
      <c r="R29" s="22">
        <f>IF('[1]1996CensusModeofTransportation'!G29=0,0,'[1]1996CensusModeofTransportation'!L29/'[1]1996CensusModeofTransportation'!G29)</f>
        <v>0.04950495049504951</v>
      </c>
      <c r="S29" s="22">
        <f>IF('[1]1996CensusModeofTransportation'!G29=0,0,'[1]1996CensusModeofTransportation'!J29/'[1]1996CensusModeofTransportation'!G29)</f>
        <v>0.019801980198019802</v>
      </c>
      <c r="T29" s="3">
        <f t="shared" si="6"/>
        <v>0.9676787709321232</v>
      </c>
      <c r="U29" s="10">
        <f>IF('[1]1996CensusModeofTransportation'!G29=0,0,('[1]1996CensusModeofTransportation'!H29+'[1]1996CensusModeofTransportation'!I29+'[1]1996CensusModeofTransportation'!M29+'[1]1996CensusModeofTransportation'!N29)/'[1]1996CensusModeofTransportation'!G29)</f>
        <v>0.8712871287128713</v>
      </c>
      <c r="V29" s="3">
        <f t="shared" si="7"/>
        <v>0.9670504725422435</v>
      </c>
      <c r="W29" t="str">
        <f t="shared" si="8"/>
        <v>Exurban</v>
      </c>
    </row>
    <row r="30" spans="1:23" ht="12.75">
      <c r="A30" s="2" t="str">
        <f>'[1]1996_Census_Population_by_Age'!A30</f>
        <v>5390020.00</v>
      </c>
      <c r="B30" s="3">
        <v>15.152106</v>
      </c>
      <c r="C30" s="21">
        <f>'[1]1996_Census_Population_by_Age'!F30</f>
        <v>720</v>
      </c>
      <c r="D30" s="3">
        <f t="shared" si="0"/>
        <v>47.51814698234028</v>
      </c>
      <c r="E30" s="21">
        <f>'[1]1996_Census_Dwellings'!F30</f>
        <v>240</v>
      </c>
      <c r="F30" s="3">
        <f t="shared" si="1"/>
        <v>0.15839382327446758</v>
      </c>
      <c r="G30" s="10">
        <f>IF('[1]1996_Census_Dwellings'!F30=0,0,'[1]1996_Census_Dwellings'!G30/'[1]1996_Census_Dwellings'!F30)</f>
        <v>0.8333333333333334</v>
      </c>
      <c r="H30" s="10">
        <f>IF('[1]1996_Census_Dwellings'!F30=0,0,('[1]1996_Census_Dwellings'!G30+'[1]1996_Census_Dwellings'!H30+'[1]1996_Census_Dwellings'!I30+'[1]1996_Census_Dwellings'!M30+'[1]1996_Census_Dwellings'!N30+'[1]1996_Census_Dwellings'!J30)/'[1]1996_Census_Dwellings'!F30)</f>
        <v>0.9791666666666666</v>
      </c>
      <c r="I30" s="10">
        <f>IF('[1]1996_Census_Dwellings'!F30=0,0,('[1]1996_Census_Dwellings'!K30+'[1]1996_Census_Dwellings'!L30)/'[1]1996_Census_Dwellings'!F30)</f>
        <v>0.041666666666666664</v>
      </c>
      <c r="J30" s="3">
        <f t="shared" si="2"/>
        <v>1.1732606776257872</v>
      </c>
      <c r="K30" s="10">
        <f>IF('[1]1996_Census_Dwellings'!F30=0,0,'[1]1996_Census_Dwellings'!T30/'[1]1996_Census_Dwellings'!F30)</f>
        <v>0.7083333333333334</v>
      </c>
      <c r="L30" s="3">
        <f t="shared" si="3"/>
        <v>0.9893837804862359</v>
      </c>
      <c r="M30" s="10">
        <f>IF('[1]1996_Census_Dwellings'!F30=0,0,1-('[1]1996_Census_Dwellings'!AA30/'[1]1996_Census_Dwellings'!F30))</f>
        <v>0.6875</v>
      </c>
      <c r="N30" s="3">
        <f t="shared" si="4"/>
        <v>0.8974409326490043</v>
      </c>
      <c r="O30" s="22">
        <f>IF('[1]1996CensusModeofTransportation'!G30=0,0,('[1]1996CensusModeofTransportation'!K30+'[1]1996CensusModeofTransportation'!L30)/'[1]1996CensusModeofTransportation'!G30)</f>
        <v>0.07272727272727272</v>
      </c>
      <c r="P30" s="3">
        <f t="shared" si="5"/>
        <v>1.0367664762768312</v>
      </c>
      <c r="Q30" s="22">
        <f>IF('[1]1996CensusModeofTransportation'!G30=0,0,'[1]1996CensusModeofTransportation'!K30/'[1]1996CensusModeofTransportation'!G30)</f>
        <v>0.07272727272727272</v>
      </c>
      <c r="R30" s="22">
        <f>IF('[1]1996CensusModeofTransportation'!G30=0,0,'[1]1996CensusModeofTransportation'!L30/'[1]1996CensusModeofTransportation'!G30)</f>
        <v>0</v>
      </c>
      <c r="S30" s="22">
        <f>IF('[1]1996CensusModeofTransportation'!G30=0,0,'[1]1996CensusModeofTransportation'!J30/'[1]1996CensusModeofTransportation'!G30)</f>
        <v>0.03636363636363636</v>
      </c>
      <c r="T30" s="3">
        <f t="shared" si="6"/>
        <v>1.777010106620808</v>
      </c>
      <c r="U30" s="10">
        <f>IF('[1]1996CensusModeofTransportation'!G30=0,0,('[1]1996CensusModeofTransportation'!H30+'[1]1996CensusModeofTransportation'!I30+'[1]1996CensusModeofTransportation'!M30+'[1]1996CensusModeofTransportation'!N30)/'[1]1996CensusModeofTransportation'!G30)</f>
        <v>0.8727272727272727</v>
      </c>
      <c r="V30" s="3">
        <f t="shared" si="7"/>
        <v>0.9686489030753712</v>
      </c>
      <c r="W30" t="str">
        <f t="shared" si="8"/>
        <v>Exurban</v>
      </c>
    </row>
    <row r="31" spans="1:23" ht="12.75">
      <c r="A31" s="16" t="str">
        <f>'[1]1996_Census_Population_by_Age'!A31</f>
        <v>5390100.00</v>
      </c>
      <c r="B31" s="17">
        <v>1.482556</v>
      </c>
      <c r="C31" s="18">
        <f>'[1]1996_Census_Population_by_Age'!F31</f>
        <v>2920</v>
      </c>
      <c r="D31" s="17">
        <f t="shared" si="0"/>
        <v>1969.5714698129448</v>
      </c>
      <c r="E31" s="18">
        <f>'[1]1996_Census_Dwellings'!F31</f>
        <v>1310</v>
      </c>
      <c r="F31" s="17">
        <f t="shared" si="1"/>
        <v>8.836091183064923</v>
      </c>
      <c r="G31" s="19">
        <f>IF('[1]1996_Census_Dwellings'!F31=0,0,'[1]1996_Census_Dwellings'!G31/'[1]1996_Census_Dwellings'!F31)</f>
        <v>0.5190839694656488</v>
      </c>
      <c r="H31" s="19">
        <f>IF('[1]1996_Census_Dwellings'!F31=0,0,('[1]1996_Census_Dwellings'!G31+'[1]1996_Census_Dwellings'!H31+'[1]1996_Census_Dwellings'!I31+'[1]1996_Census_Dwellings'!M31+'[1]1996_Census_Dwellings'!N31+'[1]1996_Census_Dwellings'!J31)/'[1]1996_Census_Dwellings'!F31)</f>
        <v>0.6259541984732825</v>
      </c>
      <c r="I31" s="19">
        <f>IF('[1]1996_Census_Dwellings'!F31=0,0,('[1]1996_Census_Dwellings'!K31+'[1]1996_Census_Dwellings'!L31)/'[1]1996_Census_Dwellings'!F31)</f>
        <v>0.37786259541984735</v>
      </c>
      <c r="J31" s="17">
        <f t="shared" si="2"/>
        <v>0.7500331374265224</v>
      </c>
      <c r="K31" s="19">
        <f>IF('[1]1996_Census_Dwellings'!F31=0,0,'[1]1996_Census_Dwellings'!T31/'[1]1996_Census_Dwellings'!F31)</f>
        <v>0.5305343511450382</v>
      </c>
      <c r="L31" s="17">
        <f t="shared" si="3"/>
        <v>0.7410382334310918</v>
      </c>
      <c r="M31" s="19">
        <f>IF('[1]1996_Census_Dwellings'!F31=0,0,1-('[1]1996_Census_Dwellings'!AA31/'[1]1996_Census_Dwellings'!F31))</f>
        <v>0.5267175572519084</v>
      </c>
      <c r="N31" s="17">
        <f t="shared" si="4"/>
        <v>0.6875605757421934</v>
      </c>
      <c r="O31" s="20">
        <f>IF('[1]1996CensusModeofTransportation'!G31=0,0,('[1]1996CensusModeofTransportation'!K31+'[1]1996CensusModeofTransportation'!L31)/'[1]1996CensusModeofTransportation'!G31)</f>
        <v>0.10714285714285714</v>
      </c>
      <c r="P31" s="17">
        <f t="shared" si="5"/>
        <v>1.5273791838006887</v>
      </c>
      <c r="Q31" s="20">
        <f>IF('[1]1996CensusModeofTransportation'!G31=0,0,'[1]1996CensusModeofTransportation'!K31/'[1]1996CensusModeofTransportation'!G31)</f>
        <v>0.10714285714285714</v>
      </c>
      <c r="R31" s="20">
        <f>IF('[1]1996CensusModeofTransportation'!G31=0,0,'[1]1996CensusModeofTransportation'!L31/'[1]1996CensusModeofTransportation'!G31)</f>
        <v>0</v>
      </c>
      <c r="S31" s="20">
        <f>IF('[1]1996CensusModeofTransportation'!G31=0,0,'[1]1996CensusModeofTransportation'!J31/'[1]1996CensusModeofTransportation'!G31)</f>
        <v>0.03571428571428571</v>
      </c>
      <c r="T31" s="17">
        <f t="shared" si="6"/>
        <v>1.7452777832882935</v>
      </c>
      <c r="U31" s="19">
        <f>IF('[1]1996CensusModeofTransportation'!G31=0,0,('[1]1996CensusModeofTransportation'!H31+'[1]1996CensusModeofTransportation'!I31+'[1]1996CensusModeofTransportation'!M31+'[1]1996CensusModeofTransportation'!N31)/'[1]1996CensusModeofTransportation'!G31)</f>
        <v>0.8303571428571429</v>
      </c>
      <c r="V31" s="17">
        <f t="shared" si="7"/>
        <v>0.9216218636961541</v>
      </c>
      <c r="W31" s="16" t="str">
        <f t="shared" si="8"/>
        <v>Active Core</v>
      </c>
    </row>
    <row r="32" spans="1:23" ht="12.75">
      <c r="A32" s="11" t="str">
        <f>'[1]1996_Census_Population_by_Age'!A32</f>
        <v>5390101.00</v>
      </c>
      <c r="B32" s="12">
        <v>2.498607</v>
      </c>
      <c r="C32" s="13">
        <f>'[1]1996_Census_Population_by_Age'!F32</f>
        <v>6235</v>
      </c>
      <c r="D32" s="12">
        <f t="shared" si="0"/>
        <v>2495.390431548459</v>
      </c>
      <c r="E32" s="13">
        <f>'[1]1996_Census_Dwellings'!F32</f>
        <v>2365</v>
      </c>
      <c r="F32" s="12">
        <f t="shared" si="1"/>
        <v>9.465274050701051</v>
      </c>
      <c r="G32" s="14">
        <f>IF('[1]1996_Census_Dwellings'!F32=0,0,'[1]1996_Census_Dwellings'!G32/'[1]1996_Census_Dwellings'!F32)</f>
        <v>0.7420718816067653</v>
      </c>
      <c r="H32" s="14">
        <f>IF('[1]1996_Census_Dwellings'!F32=0,0,('[1]1996_Census_Dwellings'!G32+'[1]1996_Census_Dwellings'!H32+'[1]1996_Census_Dwellings'!I32+'[1]1996_Census_Dwellings'!M32+'[1]1996_Census_Dwellings'!N32+'[1]1996_Census_Dwellings'!J32)/'[1]1996_Census_Dwellings'!F32)</f>
        <v>0.9133192389006343</v>
      </c>
      <c r="I32" s="14">
        <f>IF('[1]1996_Census_Dwellings'!F32=0,0,('[1]1996_Census_Dwellings'!K32+'[1]1996_Census_Dwellings'!L32)/'[1]1996_Census_Dwellings'!F32)</f>
        <v>0.08456659619450317</v>
      </c>
      <c r="J32" s="12">
        <f t="shared" si="2"/>
        <v>1.0943607310174228</v>
      </c>
      <c r="K32" s="14">
        <f>IF('[1]1996_Census_Dwellings'!F32=0,0,'[1]1996_Census_Dwellings'!T32/'[1]1996_Census_Dwellings'!F32)</f>
        <v>0.7822410147991543</v>
      </c>
      <c r="L32" s="12">
        <f t="shared" si="3"/>
        <v>1.092616337609473</v>
      </c>
      <c r="M32" s="14">
        <f>IF('[1]1996_Census_Dwellings'!F32=0,0,1-('[1]1996_Census_Dwellings'!AA32/'[1]1996_Census_Dwellings'!F32))</f>
        <v>0.8350951374207188</v>
      </c>
      <c r="N32" s="12">
        <f t="shared" si="4"/>
        <v>1.0901069948763613</v>
      </c>
      <c r="O32" s="15">
        <f>IF('[1]1996CensusModeofTransportation'!G32=0,0,('[1]1996CensusModeofTransportation'!K32+'[1]1996CensusModeofTransportation'!L32)/'[1]1996CensusModeofTransportation'!G32)</f>
        <v>0.05426356589147287</v>
      </c>
      <c r="P32" s="12">
        <f t="shared" si="5"/>
        <v>0.7735563824933721</v>
      </c>
      <c r="Q32" s="15">
        <f>IF('[1]1996CensusModeofTransportation'!G32=0,0,'[1]1996CensusModeofTransportation'!K32/'[1]1996CensusModeofTransportation'!G32)</f>
        <v>0.044573643410852716</v>
      </c>
      <c r="R32" s="15">
        <f>IF('[1]1996CensusModeofTransportation'!G32=0,0,'[1]1996CensusModeofTransportation'!L32/'[1]1996CensusModeofTransportation'!G32)</f>
        <v>0.009689922480620155</v>
      </c>
      <c r="S32" s="15">
        <f>IF('[1]1996CensusModeofTransportation'!G32=0,0,'[1]1996CensusModeofTransportation'!J32/'[1]1996CensusModeofTransportation'!G32)</f>
        <v>0.005813953488372093</v>
      </c>
      <c r="T32" s="12">
        <f t="shared" si="6"/>
        <v>0.28411498797716406</v>
      </c>
      <c r="U32" s="14">
        <f>IF('[1]1996CensusModeofTransportation'!G32=0,0,('[1]1996CensusModeofTransportation'!H32+'[1]1996CensusModeofTransportation'!I32+'[1]1996CensusModeofTransportation'!M32+'[1]1996CensusModeofTransportation'!N32)/'[1]1996CensusModeofTransportation'!G32)</f>
        <v>0.9282945736434108</v>
      </c>
      <c r="V32" s="12">
        <f t="shared" si="7"/>
        <v>1.0303236172287087</v>
      </c>
      <c r="W32" s="11" t="str">
        <f t="shared" si="8"/>
        <v>Auto Suburb</v>
      </c>
    </row>
    <row r="33" spans="1:23" ht="12.75">
      <c r="A33" s="2" t="str">
        <f>'[1]1996_Census_Population_by_Age'!A33</f>
        <v>5390102.00</v>
      </c>
      <c r="B33" s="3">
        <v>79.810027</v>
      </c>
      <c r="C33" s="21">
        <f>'[1]1996_Census_Population_by_Age'!F33</f>
        <v>8730</v>
      </c>
      <c r="D33" s="3">
        <f t="shared" si="0"/>
        <v>109.38475186833352</v>
      </c>
      <c r="E33" s="21">
        <f>'[1]1996_Census_Dwellings'!F33</f>
        <v>2930</v>
      </c>
      <c r="F33" s="3">
        <f t="shared" si="1"/>
        <v>0.36712179034847336</v>
      </c>
      <c r="G33" s="10">
        <f>IF('[1]1996_Census_Dwellings'!F33=0,0,'[1]1996_Census_Dwellings'!G33/'[1]1996_Census_Dwellings'!F33)</f>
        <v>0.8344709897610921</v>
      </c>
      <c r="H33" s="10">
        <f>IF('[1]1996_Census_Dwellings'!F33=0,0,('[1]1996_Census_Dwellings'!G33+'[1]1996_Census_Dwellings'!H33+'[1]1996_Census_Dwellings'!I33+'[1]1996_Census_Dwellings'!M33+'[1]1996_Census_Dwellings'!N33+'[1]1996_Census_Dwellings'!J33)/'[1]1996_Census_Dwellings'!F33)</f>
        <v>0.984641638225256</v>
      </c>
      <c r="I33" s="10">
        <f>IF('[1]1996_Census_Dwellings'!F33=0,0,('[1]1996_Census_Dwellings'!K33+'[1]1996_Census_Dwellings'!L33)/'[1]1996_Census_Dwellings'!F33)</f>
        <v>0.015358361774744027</v>
      </c>
      <c r="J33" s="3">
        <f t="shared" si="2"/>
        <v>1.1798209181440638</v>
      </c>
      <c r="K33" s="10">
        <f>IF('[1]1996_Census_Dwellings'!F33=0,0,'[1]1996_Census_Dwellings'!T33/'[1]1996_Census_Dwellings'!F33)</f>
        <v>0.8754266211604096</v>
      </c>
      <c r="L33" s="3">
        <f t="shared" si="3"/>
        <v>1.2227758587980864</v>
      </c>
      <c r="M33" s="10">
        <f>IF('[1]1996_Census_Dwellings'!F33=0,0,1-('[1]1996_Census_Dwellings'!AA33/'[1]1996_Census_Dwellings'!F33))</f>
        <v>0.7764505119453925</v>
      </c>
      <c r="N33" s="3">
        <f t="shared" si="4"/>
        <v>1.0135541405033743</v>
      </c>
      <c r="O33" s="22">
        <f>IF('[1]1996CensusModeofTransportation'!G33=0,0,('[1]1996CensusModeofTransportation'!K33+'[1]1996CensusModeofTransportation'!L33)/'[1]1996CensusModeofTransportation'!G33)</f>
        <v>0.029411764705882353</v>
      </c>
      <c r="P33" s="3">
        <f t="shared" si="5"/>
        <v>0.4192805602590126</v>
      </c>
      <c r="Q33" s="22">
        <f>IF('[1]1996CensusModeofTransportation'!G33=0,0,'[1]1996CensusModeofTransportation'!K33/'[1]1996CensusModeofTransportation'!G33)</f>
        <v>0.023017902813299233</v>
      </c>
      <c r="R33" s="22">
        <f>IF('[1]1996CensusModeofTransportation'!G33=0,0,'[1]1996CensusModeofTransportation'!L33/'[1]1996CensusModeofTransportation'!G33)</f>
        <v>0.00639386189258312</v>
      </c>
      <c r="S33" s="22">
        <f>IF('[1]1996CensusModeofTransportation'!G33=0,0,'[1]1996CensusModeofTransportation'!J33/'[1]1996CensusModeofTransportation'!G33)</f>
        <v>0.010230179028132993</v>
      </c>
      <c r="T33" s="3">
        <f t="shared" si="6"/>
        <v>0.4999261169521455</v>
      </c>
      <c r="U33" s="10">
        <f>IF('[1]1996CensusModeofTransportation'!G33=0,0,('[1]1996CensusModeofTransportation'!H33+'[1]1996CensusModeofTransportation'!I33+'[1]1996CensusModeofTransportation'!M33+'[1]1996CensusModeofTransportation'!N33)/'[1]1996CensusModeofTransportation'!G33)</f>
        <v>0.9578005115089514</v>
      </c>
      <c r="V33" s="3">
        <f t="shared" si="7"/>
        <v>1.0630725586687424</v>
      </c>
      <c r="W33" t="str">
        <f t="shared" si="8"/>
        <v>Exurban</v>
      </c>
    </row>
    <row r="34" spans="1:23" ht="12.75">
      <c r="A34" s="16" t="str">
        <f>'[1]1996_Census_Population_by_Age'!A34</f>
        <v>5390110.00</v>
      </c>
      <c r="B34" s="17">
        <v>7.357118</v>
      </c>
      <c r="C34" s="18">
        <f>'[1]1996_Census_Population_by_Age'!F34</f>
        <v>3510</v>
      </c>
      <c r="D34" s="17">
        <f t="shared" si="0"/>
        <v>477.08899055309433</v>
      </c>
      <c r="E34" s="18">
        <f>'[1]1996_Census_Dwellings'!F34</f>
        <v>1490</v>
      </c>
      <c r="F34" s="17">
        <f t="shared" si="1"/>
        <v>2.0252495610373518</v>
      </c>
      <c r="G34" s="19">
        <f>IF('[1]1996_Census_Dwellings'!F34=0,0,'[1]1996_Census_Dwellings'!G34/'[1]1996_Census_Dwellings'!F34)</f>
        <v>0.9093959731543624</v>
      </c>
      <c r="H34" s="19">
        <f>IF('[1]1996_Census_Dwellings'!F34=0,0,('[1]1996_Census_Dwellings'!G34+'[1]1996_Census_Dwellings'!H34+'[1]1996_Census_Dwellings'!I34+'[1]1996_Census_Dwellings'!M34+'[1]1996_Census_Dwellings'!N34+'[1]1996_Census_Dwellings'!J34)/'[1]1996_Census_Dwellings'!F34)</f>
        <v>0.9563758389261745</v>
      </c>
      <c r="I34" s="19">
        <f>IF('[1]1996_Census_Dwellings'!F34=0,0,('[1]1996_Census_Dwellings'!K34+'[1]1996_Census_Dwellings'!L34)/'[1]1996_Census_Dwellings'!F34)</f>
        <v>0.0436241610738255</v>
      </c>
      <c r="J34" s="17">
        <f t="shared" si="2"/>
        <v>1.1459521683507619</v>
      </c>
      <c r="K34" s="19">
        <f>IF('[1]1996_Census_Dwellings'!F34=0,0,'[1]1996_Census_Dwellings'!T34/'[1]1996_Census_Dwellings'!F34)</f>
        <v>0.8355704697986577</v>
      </c>
      <c r="L34" s="17">
        <f t="shared" si="3"/>
        <v>1.1671056992076085</v>
      </c>
      <c r="M34" s="19">
        <f>IF('[1]1996_Census_Dwellings'!F34=0,0,1-('[1]1996_Census_Dwellings'!AA34/'[1]1996_Census_Dwellings'!F34))</f>
        <v>0.738255033557047</v>
      </c>
      <c r="N34" s="17">
        <f t="shared" si="4"/>
        <v>0.9636949612338301</v>
      </c>
      <c r="O34" s="20">
        <f>IF('[1]1996CensusModeofTransportation'!G34=0,0,('[1]1996CensusModeofTransportation'!K34+'[1]1996CensusModeofTransportation'!L34)/'[1]1996CensusModeofTransportation'!G34)</f>
        <v>0.16356877323420074</v>
      </c>
      <c r="P34" s="17">
        <f t="shared" si="5"/>
        <v>2.3317610340055124</v>
      </c>
      <c r="Q34" s="20">
        <f>IF('[1]1996CensusModeofTransportation'!G34=0,0,'[1]1996CensusModeofTransportation'!K34/'[1]1996CensusModeofTransportation'!G34)</f>
        <v>0.10408921933085502</v>
      </c>
      <c r="R34" s="20">
        <f>IF('[1]1996CensusModeofTransportation'!G34=0,0,'[1]1996CensusModeofTransportation'!L34/'[1]1996CensusModeofTransportation'!G34)</f>
        <v>0.05947955390334572</v>
      </c>
      <c r="S34" s="20">
        <f>IF('[1]1996CensusModeofTransportation'!G34=0,0,'[1]1996CensusModeofTransportation'!J34/'[1]1996CensusModeofTransportation'!G34)</f>
        <v>0.007434944237918215</v>
      </c>
      <c r="T34" s="17">
        <f t="shared" si="6"/>
        <v>0.36332920395592727</v>
      </c>
      <c r="U34" s="19">
        <f>IF('[1]1996CensusModeofTransportation'!G34=0,0,('[1]1996CensusModeofTransportation'!H34+'[1]1996CensusModeofTransportation'!I34+'[1]1996CensusModeofTransportation'!M34+'[1]1996CensusModeofTransportation'!N34)/'[1]1996CensusModeofTransportation'!G34)</f>
        <v>0.8178438661710037</v>
      </c>
      <c r="V34" s="17">
        <f t="shared" si="7"/>
        <v>0.9077332502487602</v>
      </c>
      <c r="W34" s="16" t="str">
        <f t="shared" si="8"/>
        <v>Active Core</v>
      </c>
    </row>
    <row r="35" spans="1:23" ht="12.75">
      <c r="A35" s="2" t="str">
        <f>'[1]1996_Census_Population_by_Age'!A35</f>
        <v>5390111.00</v>
      </c>
      <c r="B35" s="3">
        <v>50.045827</v>
      </c>
      <c r="C35" s="21">
        <f>'[1]1996_Census_Population_by_Age'!F35</f>
        <v>5595</v>
      </c>
      <c r="D35" s="3">
        <f t="shared" si="0"/>
        <v>111.79753308902258</v>
      </c>
      <c r="E35" s="21">
        <f>'[1]1996_Census_Dwellings'!F35</f>
        <v>1760</v>
      </c>
      <c r="F35" s="3">
        <f t="shared" si="1"/>
        <v>0.3516776733452721</v>
      </c>
      <c r="G35" s="10">
        <f>IF('[1]1996_Census_Dwellings'!F35=0,0,'[1]1996_Census_Dwellings'!G35/'[1]1996_Census_Dwellings'!F35)</f>
        <v>0.9829545454545454</v>
      </c>
      <c r="H35" s="10">
        <f>IF('[1]1996_Census_Dwellings'!F35=0,0,('[1]1996_Census_Dwellings'!G35+'[1]1996_Census_Dwellings'!H35+'[1]1996_Census_Dwellings'!I35+'[1]1996_Census_Dwellings'!M35+'[1]1996_Census_Dwellings'!N35+'[1]1996_Census_Dwellings'!J35)/'[1]1996_Census_Dwellings'!F35)</f>
        <v>0.9971590909090909</v>
      </c>
      <c r="I35" s="10">
        <f>IF('[1]1996_Census_Dwellings'!F35=0,0,('[1]1996_Census_Dwellings'!K35+'[1]1996_Census_Dwellings'!L35)/'[1]1996_Census_Dwellings'!F35)</f>
        <v>0</v>
      </c>
      <c r="J35" s="3">
        <f t="shared" si="2"/>
        <v>1.1948196262475377</v>
      </c>
      <c r="K35" s="10">
        <f>IF('[1]1996_Census_Dwellings'!F35=0,0,'[1]1996_Census_Dwellings'!T35/'[1]1996_Census_Dwellings'!F35)</f>
        <v>0.8721590909090909</v>
      </c>
      <c r="L35" s="3">
        <f t="shared" si="3"/>
        <v>1.2182118473634</v>
      </c>
      <c r="M35" s="10">
        <f>IF('[1]1996_Census_Dwellings'!F35=0,0,1-('[1]1996_Census_Dwellings'!AA35/'[1]1996_Census_Dwellings'!F35))</f>
        <v>0.8465909090909091</v>
      </c>
      <c r="N35" s="3">
        <f t="shared" si="4"/>
        <v>1.105113214584311</v>
      </c>
      <c r="O35" s="22">
        <f>IF('[1]1996CensusModeofTransportation'!G35=0,0,('[1]1996CensusModeofTransportation'!K35+'[1]1996CensusModeofTransportation'!L35)/'[1]1996CensusModeofTransportation'!G35)</f>
        <v>0.09843400447427293</v>
      </c>
      <c r="P35" s="3">
        <f t="shared" si="5"/>
        <v>1.4032297945133845</v>
      </c>
      <c r="Q35" s="22">
        <f>IF('[1]1996CensusModeofTransportation'!G35=0,0,'[1]1996CensusModeofTransportation'!K35/'[1]1996CensusModeofTransportation'!G35)</f>
        <v>0.08501118568232663</v>
      </c>
      <c r="R35" s="22">
        <f>IF('[1]1996CensusModeofTransportation'!G35=0,0,'[1]1996CensusModeofTransportation'!L35/'[1]1996CensusModeofTransportation'!G35)</f>
        <v>0.013422818791946308</v>
      </c>
      <c r="S35" s="22">
        <f>IF('[1]1996CensusModeofTransportation'!G35=0,0,'[1]1996CensusModeofTransportation'!J35/'[1]1996CensusModeofTransportation'!G35)</f>
        <v>0</v>
      </c>
      <c r="T35" s="3">
        <f t="shared" si="6"/>
        <v>0</v>
      </c>
      <c r="U35" s="10">
        <f>IF('[1]1996CensusModeofTransportation'!G35=0,0,('[1]1996CensusModeofTransportation'!H35+'[1]1996CensusModeofTransportation'!I35+'[1]1996CensusModeofTransportation'!M35+'[1]1996CensusModeofTransportation'!N35)/'[1]1996CensusModeofTransportation'!G35)</f>
        <v>0.8881431767337807</v>
      </c>
      <c r="V35" s="3">
        <f t="shared" si="7"/>
        <v>0.9857591721966225</v>
      </c>
      <c r="W35" t="str">
        <f t="shared" si="8"/>
        <v>Exurban</v>
      </c>
    </row>
    <row r="36" spans="1:23" ht="12.75">
      <c r="A36" s="2" t="str">
        <f>'[1]1996_Census_Population_by_Age'!A36</f>
        <v>5390112.00</v>
      </c>
      <c r="B36" s="3">
        <v>74.470131</v>
      </c>
      <c r="C36" s="21">
        <f>'[1]1996_Census_Population_by_Age'!F36</f>
        <v>4135</v>
      </c>
      <c r="D36" s="3">
        <f t="shared" si="0"/>
        <v>55.52561737805994</v>
      </c>
      <c r="E36" s="21">
        <f>'[1]1996_Census_Dwellings'!F36</f>
        <v>1445</v>
      </c>
      <c r="F36" s="3">
        <f t="shared" si="1"/>
        <v>0.1940375262667391</v>
      </c>
      <c r="G36" s="10">
        <f>IF('[1]1996_Census_Dwellings'!F36=0,0,'[1]1996_Census_Dwellings'!G36/'[1]1996_Census_Dwellings'!F36)</f>
        <v>0.9307958477508651</v>
      </c>
      <c r="H36" s="10">
        <f>IF('[1]1996_Census_Dwellings'!F36=0,0,('[1]1996_Census_Dwellings'!G36+'[1]1996_Census_Dwellings'!H36+'[1]1996_Census_Dwellings'!I36+'[1]1996_Census_Dwellings'!M36+'[1]1996_Census_Dwellings'!N36+'[1]1996_Census_Dwellings'!J36)/'[1]1996_Census_Dwellings'!F36)</f>
        <v>0.9965397923875432</v>
      </c>
      <c r="I36" s="10">
        <f>IF('[1]1996_Census_Dwellings'!F36=0,0,('[1]1996_Census_Dwellings'!K36+'[1]1996_Census_Dwellings'!L36)/'[1]1996_Census_Dwellings'!F36)</f>
        <v>0.006920415224913495</v>
      </c>
      <c r="J36" s="3">
        <f t="shared" si="2"/>
        <v>1.1940775680997484</v>
      </c>
      <c r="K36" s="10">
        <f>IF('[1]1996_Census_Dwellings'!F36=0,0,'[1]1996_Census_Dwellings'!T36/'[1]1996_Census_Dwellings'!F36)</f>
        <v>0.889273356401384</v>
      </c>
      <c r="L36" s="3">
        <f t="shared" si="3"/>
        <v>1.2421166615182377</v>
      </c>
      <c r="M36" s="10">
        <f>IF('[1]1996_Census_Dwellings'!F36=0,0,1-('[1]1996_Census_Dwellings'!AA36/'[1]1996_Census_Dwellings'!F36))</f>
        <v>0.7681660899653979</v>
      </c>
      <c r="N36" s="3">
        <f t="shared" si="4"/>
        <v>1.0027399159387427</v>
      </c>
      <c r="O36" s="22">
        <f>IF('[1]1996CensusModeofTransportation'!G36=0,0,('[1]1996CensusModeofTransportation'!K36+'[1]1996CensusModeofTransportation'!L36)/'[1]1996CensusModeofTransportation'!G36)</f>
        <v>0.030303030303030304</v>
      </c>
      <c r="P36" s="3">
        <f t="shared" si="5"/>
        <v>0.431986031782013</v>
      </c>
      <c r="Q36" s="22">
        <f>IF('[1]1996CensusModeofTransportation'!G36=0,0,'[1]1996CensusModeofTransportation'!K36/'[1]1996CensusModeofTransportation'!G36)</f>
        <v>0.02356902356902357</v>
      </c>
      <c r="R36" s="22">
        <f>IF('[1]1996CensusModeofTransportation'!G36=0,0,'[1]1996CensusModeofTransportation'!L36/'[1]1996CensusModeofTransportation'!G36)</f>
        <v>0.006734006734006734</v>
      </c>
      <c r="S36" s="22">
        <f>IF('[1]1996CensusModeofTransportation'!G36=0,0,'[1]1996CensusModeofTransportation'!J36/'[1]1996CensusModeofTransportation'!G36)</f>
        <v>0</v>
      </c>
      <c r="T36" s="3">
        <f t="shared" si="6"/>
        <v>0</v>
      </c>
      <c r="U36" s="10">
        <f>IF('[1]1996CensusModeofTransportation'!G36=0,0,('[1]1996CensusModeofTransportation'!H36+'[1]1996CensusModeofTransportation'!I36+'[1]1996CensusModeofTransportation'!M36+'[1]1996CensusModeofTransportation'!N36)/'[1]1996CensusModeofTransportation'!G36)</f>
        <v>0.9562289562289562</v>
      </c>
      <c r="V36" s="3">
        <f t="shared" si="7"/>
        <v>1.061328273431348</v>
      </c>
      <c r="W36" t="str">
        <f t="shared" si="8"/>
        <v>Exurban</v>
      </c>
    </row>
    <row r="37" spans="1:23" ht="12.75">
      <c r="A37" s="2" t="str">
        <f>'[1]1996_Census_Population_by_Age'!A37</f>
        <v>5390200.00</v>
      </c>
      <c r="B37" s="3">
        <v>108.179897</v>
      </c>
      <c r="C37" s="21">
        <f>'[1]1996_Census_Population_by_Age'!F37</f>
        <v>2280</v>
      </c>
      <c r="D37" s="3">
        <f t="shared" si="0"/>
        <v>21.076004537146122</v>
      </c>
      <c r="E37" s="21">
        <f>'[1]1996_Census_Dwellings'!F37</f>
        <v>810</v>
      </c>
      <c r="F37" s="3">
        <f t="shared" si="1"/>
        <v>0.07487527927670332</v>
      </c>
      <c r="G37" s="10">
        <f>IF('[1]1996_Census_Dwellings'!F37=0,0,'[1]1996_Census_Dwellings'!G37/'[1]1996_Census_Dwellings'!F37)</f>
        <v>0.9691358024691358</v>
      </c>
      <c r="H37" s="10">
        <f>IF('[1]1996_Census_Dwellings'!F37=0,0,('[1]1996_Census_Dwellings'!G37+'[1]1996_Census_Dwellings'!H37+'[1]1996_Census_Dwellings'!I37+'[1]1996_Census_Dwellings'!M37+'[1]1996_Census_Dwellings'!N37+'[1]1996_Census_Dwellings'!J37)/'[1]1996_Census_Dwellings'!F37)</f>
        <v>0.9938271604938271</v>
      </c>
      <c r="I37" s="10">
        <f>IF('[1]1996_Census_Dwellings'!F37=0,0,('[1]1996_Census_Dwellings'!K37+'[1]1996_Census_Dwellings'!L37)/'[1]1996_Census_Dwellings'!F37)</f>
        <v>0</v>
      </c>
      <c r="J37" s="3">
        <f t="shared" si="2"/>
        <v>1.1908272283546208</v>
      </c>
      <c r="K37" s="10">
        <f>IF('[1]1996_Census_Dwellings'!F37=0,0,'[1]1996_Census_Dwellings'!T37/'[1]1996_Census_Dwellings'!F37)</f>
        <v>0.8888888888888888</v>
      </c>
      <c r="L37" s="3">
        <f t="shared" si="3"/>
        <v>1.2415796461003743</v>
      </c>
      <c r="M37" s="10">
        <f>IF('[1]1996_Census_Dwellings'!F37=0,0,1-('[1]1996_Census_Dwellings'!AA37/'[1]1996_Census_Dwellings'!F37))</f>
        <v>0.7160493827160495</v>
      </c>
      <c r="N37" s="3">
        <f t="shared" si="4"/>
        <v>0.9347084012326331</v>
      </c>
      <c r="O37" s="22">
        <f>IF('[1]1996CensusModeofTransportation'!G37=0,0,('[1]1996CensusModeofTransportation'!K37+'[1]1996CensusModeofTransportation'!L37)/'[1]1996CensusModeofTransportation'!G37)</f>
        <v>0.016574585635359115</v>
      </c>
      <c r="P37" s="3">
        <f t="shared" si="5"/>
        <v>0.23627965274264798</v>
      </c>
      <c r="Q37" s="22">
        <f>IF('[1]1996CensusModeofTransportation'!G37=0,0,'[1]1996CensusModeofTransportation'!K37/'[1]1996CensusModeofTransportation'!G37)</f>
        <v>0.016574585635359115</v>
      </c>
      <c r="R37" s="22">
        <f>IF('[1]1996CensusModeofTransportation'!G37=0,0,'[1]1996CensusModeofTransportation'!L37/'[1]1996CensusModeofTransportation'!G37)</f>
        <v>0</v>
      </c>
      <c r="S37" s="22">
        <f>IF('[1]1996CensusModeofTransportation'!G37=0,0,'[1]1996CensusModeofTransportation'!J37/'[1]1996CensusModeofTransportation'!G37)</f>
        <v>0</v>
      </c>
      <c r="T37" s="3">
        <f t="shared" si="6"/>
        <v>0</v>
      </c>
      <c r="U37" s="10">
        <f>IF('[1]1996CensusModeofTransportation'!G37=0,0,('[1]1996CensusModeofTransportation'!H37+'[1]1996CensusModeofTransportation'!I37+'[1]1996CensusModeofTransportation'!M37+'[1]1996CensusModeofTransportation'!N37)/'[1]1996CensusModeofTransportation'!G37)</f>
        <v>0.9558011049723757</v>
      </c>
      <c r="V37" s="3">
        <f t="shared" si="7"/>
        <v>1.0608533969569702</v>
      </c>
      <c r="W37" t="str">
        <f t="shared" si="8"/>
        <v>Exurban</v>
      </c>
    </row>
    <row r="38" spans="1:23" ht="12.75">
      <c r="A38" s="11" t="str">
        <f>'[1]1996_Census_Population_by_Age'!A38</f>
        <v>5390201.00</v>
      </c>
      <c r="B38" s="12">
        <v>7.268704</v>
      </c>
      <c r="C38" s="13">
        <f>'[1]1996_Census_Population_by_Age'!F38</f>
        <v>4890</v>
      </c>
      <c r="D38" s="12">
        <f t="shared" si="0"/>
        <v>672.747163730976</v>
      </c>
      <c r="E38" s="13">
        <f>'[1]1996_Census_Dwellings'!F38</f>
        <v>1840</v>
      </c>
      <c r="F38" s="12">
        <f t="shared" si="1"/>
        <v>2.5314003706850627</v>
      </c>
      <c r="G38" s="14">
        <f>IF('[1]1996_Census_Dwellings'!F38=0,0,'[1]1996_Census_Dwellings'!G38/'[1]1996_Census_Dwellings'!F38)</f>
        <v>0.7092391304347826</v>
      </c>
      <c r="H38" s="14">
        <f>IF('[1]1996_Census_Dwellings'!F38=0,0,('[1]1996_Census_Dwellings'!G38+'[1]1996_Census_Dwellings'!H38+'[1]1996_Census_Dwellings'!I38+'[1]1996_Census_Dwellings'!M38+'[1]1996_Census_Dwellings'!N38+'[1]1996_Census_Dwellings'!J38)/'[1]1996_Census_Dwellings'!F38)</f>
        <v>0.8967391304347826</v>
      </c>
      <c r="I38" s="14">
        <f>IF('[1]1996_Census_Dwellings'!F38=0,0,('[1]1996_Census_Dwellings'!K38+'[1]1996_Census_Dwellings'!L38)/'[1]1996_Census_Dwellings'!F38)</f>
        <v>0.10597826086956522</v>
      </c>
      <c r="J38" s="12">
        <f t="shared" si="2"/>
        <v>1.0744940525897588</v>
      </c>
      <c r="K38" s="14">
        <f>IF('[1]1996_Census_Dwellings'!F38=0,0,'[1]1996_Census_Dwellings'!T38/'[1]1996_Census_Dwellings'!F38)</f>
        <v>0.779891304347826</v>
      </c>
      <c r="L38" s="12">
        <f t="shared" si="3"/>
        <v>1.08933431585505</v>
      </c>
      <c r="M38" s="14">
        <f>IF('[1]1996_Census_Dwellings'!F38=0,0,1-('[1]1996_Census_Dwellings'!AA38/'[1]1996_Census_Dwellings'!F38))</f>
        <v>0.8125</v>
      </c>
      <c r="N38" s="12">
        <f t="shared" si="4"/>
        <v>1.0606120113124595</v>
      </c>
      <c r="O38" s="15">
        <f>IF('[1]1996CensusModeofTransportation'!G38=0,0,('[1]1996CensusModeofTransportation'!K38+'[1]1996CensusModeofTransportation'!L38)/'[1]1996CensusModeofTransportation'!G38)</f>
        <v>0.02558139534883721</v>
      </c>
      <c r="P38" s="12">
        <f t="shared" si="5"/>
        <v>0.36467658031830397</v>
      </c>
      <c r="Q38" s="15">
        <f>IF('[1]1996CensusModeofTransportation'!G38=0,0,'[1]1996CensusModeofTransportation'!K38/'[1]1996CensusModeofTransportation'!G38)</f>
        <v>0.02558139534883721</v>
      </c>
      <c r="R38" s="15">
        <f>IF('[1]1996CensusModeofTransportation'!G38=0,0,'[1]1996CensusModeofTransportation'!L38/'[1]1996CensusModeofTransportation'!G38)</f>
        <v>0</v>
      </c>
      <c r="S38" s="15">
        <f>IF('[1]1996CensusModeofTransportation'!G38=0,0,'[1]1996CensusModeofTransportation'!J38/'[1]1996CensusModeofTransportation'!G38)</f>
        <v>0.020930232558139535</v>
      </c>
      <c r="T38" s="12">
        <f t="shared" si="6"/>
        <v>1.0228139567177907</v>
      </c>
      <c r="U38" s="14">
        <f>IF('[1]1996CensusModeofTransportation'!G38=0,0,('[1]1996CensusModeofTransportation'!H38+'[1]1996CensusModeofTransportation'!I38+'[1]1996CensusModeofTransportation'!M38+'[1]1996CensusModeofTransportation'!N38)/'[1]1996CensusModeofTransportation'!G38)</f>
        <v>0.9348837209302325</v>
      </c>
      <c r="V38" s="12">
        <f t="shared" si="7"/>
        <v>1.0376369790211462</v>
      </c>
      <c r="W38" s="11" t="str">
        <f t="shared" si="8"/>
        <v>Auto Suburb</v>
      </c>
    </row>
    <row r="39" spans="1:23" ht="12.75">
      <c r="A39" s="2" t="str">
        <f>'[1]1996_Census_Population_by_Age'!A39</f>
        <v>5390202.00</v>
      </c>
      <c r="B39" s="3">
        <v>17.029719</v>
      </c>
      <c r="C39" s="21">
        <f>'[1]1996_Census_Population_by_Age'!F39</f>
        <v>425</v>
      </c>
      <c r="D39" s="3">
        <f t="shared" si="0"/>
        <v>24.956371857926722</v>
      </c>
      <c r="E39" s="21">
        <f>'[1]1996_Census_Dwellings'!F39</f>
        <v>220</v>
      </c>
      <c r="F39" s="3">
        <f t="shared" si="1"/>
        <v>0.12918592491162068</v>
      </c>
      <c r="G39" s="10">
        <f>IF('[1]1996_Census_Dwellings'!F39=0,0,'[1]1996_Census_Dwellings'!G39/'[1]1996_Census_Dwellings'!F39)</f>
        <v>0.6136363636363636</v>
      </c>
      <c r="H39" s="10">
        <f>IF('[1]1996_Census_Dwellings'!F39=0,0,('[1]1996_Census_Dwellings'!G39+'[1]1996_Census_Dwellings'!H39+'[1]1996_Census_Dwellings'!I39+'[1]1996_Census_Dwellings'!M39+'[1]1996_Census_Dwellings'!N39+'[1]1996_Census_Dwellings'!J39)/'[1]1996_Census_Dwellings'!F39)</f>
        <v>0.7727272727272727</v>
      </c>
      <c r="I39" s="10">
        <f>IF('[1]1996_Census_Dwellings'!F39=0,0,('[1]1996_Census_Dwellings'!K39+'[1]1996_Census_Dwellings'!L39)/'[1]1996_Census_Dwellings'!F39)</f>
        <v>0.1590909090909091</v>
      </c>
      <c r="J39" s="3">
        <f t="shared" si="2"/>
        <v>0.9259001092288611</v>
      </c>
      <c r="K39" s="10">
        <f>IF('[1]1996_Census_Dwellings'!F39=0,0,'[1]1996_Census_Dwellings'!T39/'[1]1996_Census_Dwellings'!F39)</f>
        <v>0.7272727272727273</v>
      </c>
      <c r="L39" s="3">
        <f t="shared" si="3"/>
        <v>1.0158378922639426</v>
      </c>
      <c r="M39" s="10">
        <f>IF('[1]1996_Census_Dwellings'!F39=0,0,1-('[1]1996_Census_Dwellings'!AA39/'[1]1996_Census_Dwellings'!F39))</f>
        <v>0.7272727272727273</v>
      </c>
      <c r="N39" s="3">
        <f t="shared" si="4"/>
        <v>0.9493590031328311</v>
      </c>
      <c r="O39" s="22">
        <f>IF('[1]1996CensusModeofTransportation'!G39=0,0,('[1]1996CensusModeofTransportation'!K39+'[1]1996CensusModeofTransportation'!L39)/'[1]1996CensusModeofTransportation'!G39)</f>
        <v>0.23529411764705882</v>
      </c>
      <c r="P39" s="3">
        <f t="shared" si="5"/>
        <v>3.354244482072101</v>
      </c>
      <c r="Q39" s="22">
        <f>IF('[1]1996CensusModeofTransportation'!G39=0,0,'[1]1996CensusModeofTransportation'!K39/'[1]1996CensusModeofTransportation'!G39)</f>
        <v>0.23529411764705882</v>
      </c>
      <c r="R39" s="22">
        <f>IF('[1]1996CensusModeofTransportation'!G39=0,0,'[1]1996CensusModeofTransportation'!L39/'[1]1996CensusModeofTransportation'!G39)</f>
        <v>0</v>
      </c>
      <c r="S39" s="22">
        <f>IF('[1]1996CensusModeofTransportation'!G39=0,0,'[1]1996CensusModeofTransportation'!J39/'[1]1996CensusModeofTransportation'!G39)</f>
        <v>0</v>
      </c>
      <c r="T39" s="3">
        <f t="shared" si="6"/>
        <v>0</v>
      </c>
      <c r="U39" s="10">
        <f>IF('[1]1996CensusModeofTransportation'!G39=0,0,('[1]1996CensusModeofTransportation'!H39+'[1]1996CensusModeofTransportation'!I39+'[1]1996CensusModeofTransportation'!M39+'[1]1996CensusModeofTransportation'!N39)/'[1]1996CensusModeofTransportation'!G39)</f>
        <v>0.7352941176470589</v>
      </c>
      <c r="V39" s="3">
        <f t="shared" si="7"/>
        <v>0.8161104422356835</v>
      </c>
      <c r="W39" t="str">
        <f t="shared" si="8"/>
        <v>Exurban</v>
      </c>
    </row>
    <row r="40" spans="1:23" ht="12.75">
      <c r="A40" s="11" t="str">
        <f>'[1]1996_Census_Population_by_Age'!A40</f>
        <v>5390203.01</v>
      </c>
      <c r="B40" s="12">
        <v>2.726455</v>
      </c>
      <c r="C40" s="13">
        <f>'[1]1996_Census_Population_by_Age'!F40</f>
        <v>5635</v>
      </c>
      <c r="D40" s="12">
        <f t="shared" si="0"/>
        <v>2066.7863581097067</v>
      </c>
      <c r="E40" s="13">
        <f>'[1]1996_Census_Dwellings'!F40</f>
        <v>2215</v>
      </c>
      <c r="F40" s="12">
        <f t="shared" si="1"/>
        <v>8.124102543412599</v>
      </c>
      <c r="G40" s="14">
        <f>IF('[1]1996_Census_Dwellings'!F40=0,0,'[1]1996_Census_Dwellings'!G40/'[1]1996_Census_Dwellings'!F40)</f>
        <v>0.6568848758465011</v>
      </c>
      <c r="H40" s="14">
        <f>IF('[1]1996_Census_Dwellings'!F40=0,0,('[1]1996_Census_Dwellings'!G40+'[1]1996_Census_Dwellings'!H40+'[1]1996_Census_Dwellings'!I40+'[1]1996_Census_Dwellings'!M40+'[1]1996_Census_Dwellings'!N40+'[1]1996_Census_Dwellings'!J40)/'[1]1996_Census_Dwellings'!F40)</f>
        <v>0.8487584650112867</v>
      </c>
      <c r="I40" s="14">
        <f>IF('[1]1996_Census_Dwellings'!F40=0,0,('[1]1996_Census_Dwellings'!K40+'[1]1996_Census_Dwellings'!L40)/'[1]1996_Census_Dwellings'!F40)</f>
        <v>0.15124153498871332</v>
      </c>
      <c r="J40" s="12">
        <f t="shared" si="2"/>
        <v>1.0170024835401859</v>
      </c>
      <c r="K40" s="14">
        <f>IF('[1]1996_Census_Dwellings'!F40=0,0,'[1]1996_Census_Dwellings'!T40/'[1]1996_Census_Dwellings'!F40)</f>
        <v>0.6230248306997742</v>
      </c>
      <c r="L40" s="12">
        <f t="shared" si="3"/>
        <v>0.8702268174134677</v>
      </c>
      <c r="M40" s="14">
        <f>IF('[1]1996_Census_Dwellings'!F40=0,0,1-('[1]1996_Census_Dwellings'!AA40/'[1]1996_Census_Dwellings'!F40))</f>
        <v>0.8668171557562077</v>
      </c>
      <c r="N40" s="12">
        <f t="shared" si="4"/>
        <v>1.1315159224698301</v>
      </c>
      <c r="O40" s="15">
        <f>IF('[1]1996CensusModeofTransportation'!G40=0,0,('[1]1996CensusModeofTransportation'!K40+'[1]1996CensusModeofTransportation'!L40)/'[1]1996CensusModeofTransportation'!G40)</f>
        <v>0.054502369668246446</v>
      </c>
      <c r="P40" s="12">
        <f t="shared" si="5"/>
        <v>0.7769606590581704</v>
      </c>
      <c r="Q40" s="15">
        <f>IF('[1]1996CensusModeofTransportation'!G40=0,0,'[1]1996CensusModeofTransportation'!K40/'[1]1996CensusModeofTransportation'!G40)</f>
        <v>0.045023696682464455</v>
      </c>
      <c r="R40" s="15">
        <f>IF('[1]1996CensusModeofTransportation'!G40=0,0,'[1]1996CensusModeofTransportation'!L40/'[1]1996CensusModeofTransportation'!G40)</f>
        <v>0.009478672985781991</v>
      </c>
      <c r="S40" s="15">
        <f>IF('[1]1996CensusModeofTransportation'!G40=0,0,'[1]1996CensusModeofTransportation'!J40/'[1]1996CensusModeofTransportation'!G40)</f>
        <v>0.030805687203791468</v>
      </c>
      <c r="T40" s="12">
        <f t="shared" si="6"/>
        <v>1.5054054813197604</v>
      </c>
      <c r="U40" s="14">
        <f>IF('[1]1996CensusModeofTransportation'!G40=0,0,('[1]1996CensusModeofTransportation'!H40+'[1]1996CensusModeofTransportation'!I40+'[1]1996CensusModeofTransportation'!M40+'[1]1996CensusModeofTransportation'!N40)/'[1]1996CensusModeofTransportation'!G40)</f>
        <v>0.9123222748815166</v>
      </c>
      <c r="V40" s="12">
        <f t="shared" si="7"/>
        <v>1.0125957998924262</v>
      </c>
      <c r="W40" s="11" t="str">
        <f t="shared" si="8"/>
        <v>Auto Suburb</v>
      </c>
    </row>
    <row r="41" spans="1:23" ht="12.75">
      <c r="A41" s="11" t="str">
        <f>'[1]1996_Census_Population_by_Age'!A41</f>
        <v>5390203.02</v>
      </c>
      <c r="B41" s="12">
        <v>2.041989</v>
      </c>
      <c r="C41" s="13">
        <f>'[1]1996_Census_Population_by_Age'!F41</f>
        <v>3820</v>
      </c>
      <c r="D41" s="12">
        <f t="shared" si="0"/>
        <v>1870.7250626717382</v>
      </c>
      <c r="E41" s="13">
        <f>'[1]1996_Census_Dwellings'!F41</f>
        <v>1295</v>
      </c>
      <c r="F41" s="12">
        <f t="shared" si="1"/>
        <v>6.34185590617775</v>
      </c>
      <c r="G41" s="14">
        <f>IF('[1]1996_Census_Dwellings'!F41=0,0,'[1]1996_Census_Dwellings'!G41/'[1]1996_Census_Dwellings'!F41)</f>
        <v>0.7567567567567568</v>
      </c>
      <c r="H41" s="14">
        <f>IF('[1]1996_Census_Dwellings'!F41=0,0,('[1]1996_Census_Dwellings'!G41+'[1]1996_Census_Dwellings'!H41+'[1]1996_Census_Dwellings'!I41+'[1]1996_Census_Dwellings'!M41+'[1]1996_Census_Dwellings'!N41+'[1]1996_Census_Dwellings'!J41)/'[1]1996_Census_Dwellings'!F41)</f>
        <v>0.9382239382239382</v>
      </c>
      <c r="I41" s="14">
        <f>IF('[1]1996_Census_Dwellings'!F41=0,0,('[1]1996_Census_Dwellings'!K41+'[1]1996_Census_Dwellings'!L41)/'[1]1996_Census_Dwellings'!F41)</f>
        <v>0.05791505791505792</v>
      </c>
      <c r="J41" s="12">
        <f t="shared" si="2"/>
        <v>1.1242021312599344</v>
      </c>
      <c r="K41" s="14">
        <f>IF('[1]1996_Census_Dwellings'!F41=0,0,'[1]1996_Census_Dwellings'!T41/'[1]1996_Census_Dwellings'!F41)</f>
        <v>0.8494208494208494</v>
      </c>
      <c r="L41" s="12">
        <f t="shared" si="3"/>
        <v>1.1864515923159946</v>
      </c>
      <c r="M41" s="14">
        <f>IF('[1]1996_Census_Dwellings'!F41=0,0,1-('[1]1996_Census_Dwellings'!AA41/'[1]1996_Census_Dwellings'!F41))</f>
        <v>0.9884169884169884</v>
      </c>
      <c r="N41" s="12">
        <f t="shared" si="4"/>
        <v>1.2902485293542723</v>
      </c>
      <c r="O41" s="15">
        <f>IF('[1]1996CensusModeofTransportation'!G41=0,0,('[1]1996CensusModeofTransportation'!K41+'[1]1996CensusModeofTransportation'!L41)/'[1]1996CensusModeofTransportation'!G41)</f>
        <v>0.02023121387283237</v>
      </c>
      <c r="P41" s="12">
        <f t="shared" si="5"/>
        <v>0.2884068593689162</v>
      </c>
      <c r="Q41" s="15">
        <f>IF('[1]1996CensusModeofTransportation'!G41=0,0,'[1]1996CensusModeofTransportation'!K41/'[1]1996CensusModeofTransportation'!G41)</f>
        <v>0.014450867052023121</v>
      </c>
      <c r="R41" s="15">
        <f>IF('[1]1996CensusModeofTransportation'!G41=0,0,'[1]1996CensusModeofTransportation'!L41/'[1]1996CensusModeofTransportation'!G41)</f>
        <v>0.005780346820809248</v>
      </c>
      <c r="S41" s="15">
        <f>IF('[1]1996CensusModeofTransportation'!G41=0,0,'[1]1996CensusModeofTransportation'!J41/'[1]1996CensusModeofTransportation'!G41)</f>
        <v>0.017341040462427744</v>
      </c>
      <c r="T41" s="12">
        <f t="shared" si="6"/>
        <v>0.847418114428998</v>
      </c>
      <c r="U41" s="14">
        <f>IF('[1]1996CensusModeofTransportation'!G41=0,0,('[1]1996CensusModeofTransportation'!H41+'[1]1996CensusModeofTransportation'!I41+'[1]1996CensusModeofTransportation'!M41+'[1]1996CensusModeofTransportation'!N41)/'[1]1996CensusModeofTransportation'!G41)</f>
        <v>0.9566473988439307</v>
      </c>
      <c r="V41" s="12">
        <f t="shared" si="7"/>
        <v>1.0617927071584257</v>
      </c>
      <c r="W41" s="11" t="str">
        <f t="shared" si="8"/>
        <v>Auto Suburb</v>
      </c>
    </row>
    <row r="42" spans="1:23" ht="12.75">
      <c r="A42" s="11" t="str">
        <f>'[1]1996_Census_Population_by_Age'!A42</f>
        <v>5390204.00</v>
      </c>
      <c r="B42" s="12">
        <v>3.085841</v>
      </c>
      <c r="C42" s="13">
        <f>'[1]1996_Census_Population_by_Age'!F42</f>
        <v>6695</v>
      </c>
      <c r="D42" s="12">
        <f t="shared" si="0"/>
        <v>2169.5868322444353</v>
      </c>
      <c r="E42" s="13">
        <f>'[1]1996_Census_Dwellings'!F42</f>
        <v>2970</v>
      </c>
      <c r="F42" s="12">
        <f t="shared" si="1"/>
        <v>9.624604767387561</v>
      </c>
      <c r="G42" s="14">
        <f>IF('[1]1996_Census_Dwellings'!F42=0,0,'[1]1996_Census_Dwellings'!G42/'[1]1996_Census_Dwellings'!F42)</f>
        <v>0.6060606060606061</v>
      </c>
      <c r="H42" s="14">
        <f>IF('[1]1996_Census_Dwellings'!F42=0,0,('[1]1996_Census_Dwellings'!G42+'[1]1996_Census_Dwellings'!H42+'[1]1996_Census_Dwellings'!I42+'[1]1996_Census_Dwellings'!M42+'[1]1996_Census_Dwellings'!N42+'[1]1996_Census_Dwellings'!J42)/'[1]1996_Census_Dwellings'!F42)</f>
        <v>0.7104377104377104</v>
      </c>
      <c r="I42" s="14">
        <f>IF('[1]1996_Census_Dwellings'!F42=0,0,('[1]1996_Census_Dwellings'!K42+'[1]1996_Census_Dwellings'!L42)/'[1]1996_Census_Dwellings'!F42)</f>
        <v>0.29124579124579125</v>
      </c>
      <c r="J42" s="12">
        <f t="shared" si="2"/>
        <v>0.851263281251807</v>
      </c>
      <c r="K42" s="14">
        <f>IF('[1]1996_Census_Dwellings'!F42=0,0,'[1]1996_Census_Dwellings'!T42/'[1]1996_Census_Dwellings'!F42)</f>
        <v>0.569023569023569</v>
      </c>
      <c r="L42" s="12">
        <f t="shared" si="3"/>
        <v>0.7947990916324366</v>
      </c>
      <c r="M42" s="14">
        <f>IF('[1]1996_Census_Dwellings'!F42=0,0,1-('[1]1996_Census_Dwellings'!AA42/'[1]1996_Census_Dwellings'!F42))</f>
        <v>0.6599326599326599</v>
      </c>
      <c r="N42" s="12">
        <f t="shared" si="4"/>
        <v>0.861455391731643</v>
      </c>
      <c r="O42" s="15">
        <f>IF('[1]1996CensusModeofTransportation'!G42=0,0,('[1]1996CensusModeofTransportation'!K42+'[1]1996CensusModeofTransportation'!L42)/'[1]1996CensusModeofTransportation'!G42)</f>
        <v>0.09815950920245399</v>
      </c>
      <c r="P42" s="12">
        <f t="shared" si="5"/>
        <v>1.3993167164472569</v>
      </c>
      <c r="Q42" s="15">
        <f>IF('[1]1996CensusModeofTransportation'!G42=0,0,'[1]1996CensusModeofTransportation'!K42/'[1]1996CensusModeofTransportation'!G42)</f>
        <v>0.08793456032719836</v>
      </c>
      <c r="R42" s="15">
        <f>IF('[1]1996CensusModeofTransportation'!G42=0,0,'[1]1996CensusModeofTransportation'!L42/'[1]1996CensusModeofTransportation'!G42)</f>
        <v>0.010224948875255624</v>
      </c>
      <c r="S42" s="15">
        <f>IF('[1]1996CensusModeofTransportation'!G42=0,0,'[1]1996CensusModeofTransportation'!J42/'[1]1996CensusModeofTransportation'!G42)</f>
        <v>0.014314928425357873</v>
      </c>
      <c r="T42" s="12">
        <f t="shared" si="6"/>
        <v>0.6995387434038968</v>
      </c>
      <c r="U42" s="14">
        <f>IF('[1]1996CensusModeofTransportation'!G42=0,0,('[1]1996CensusModeofTransportation'!H42+'[1]1996CensusModeofTransportation'!I42+'[1]1996CensusModeofTransportation'!M42+'[1]1996CensusModeofTransportation'!N42)/'[1]1996CensusModeofTransportation'!G42)</f>
        <v>0.885480572597137</v>
      </c>
      <c r="V42" s="12">
        <f t="shared" si="7"/>
        <v>0.9828039207029637</v>
      </c>
      <c r="W42" s="11" t="str">
        <f t="shared" si="8"/>
        <v>Auto Suburb</v>
      </c>
    </row>
    <row r="43" spans="1:23" ht="12.75">
      <c r="A43" s="16" t="str">
        <f>'[1]1996_Census_Population_by_Age'!A43</f>
        <v>5390205.00</v>
      </c>
      <c r="B43" s="17">
        <v>2.136988</v>
      </c>
      <c r="C43" s="18">
        <f>'[1]1996_Census_Population_by_Age'!F43</f>
        <v>1915</v>
      </c>
      <c r="D43" s="17">
        <f t="shared" si="0"/>
        <v>896.1210825704215</v>
      </c>
      <c r="E43" s="18">
        <f>'[1]1996_Census_Dwellings'!F43</f>
        <v>845</v>
      </c>
      <c r="F43" s="17">
        <f t="shared" si="1"/>
        <v>3.954163523613609</v>
      </c>
      <c r="G43" s="19">
        <f>IF('[1]1996_Census_Dwellings'!F43=0,0,'[1]1996_Census_Dwellings'!G43/'[1]1996_Census_Dwellings'!F43)</f>
        <v>0.5502958579881657</v>
      </c>
      <c r="H43" s="19">
        <f>IF('[1]1996_Census_Dwellings'!F43=0,0,('[1]1996_Census_Dwellings'!G43+'[1]1996_Census_Dwellings'!H43+'[1]1996_Census_Dwellings'!I43+'[1]1996_Census_Dwellings'!M43+'[1]1996_Census_Dwellings'!N43+'[1]1996_Census_Dwellings'!J43)/'[1]1996_Census_Dwellings'!F43)</f>
        <v>0.8402366863905325</v>
      </c>
      <c r="I43" s="19">
        <f>IF('[1]1996_Census_Dwellings'!F43=0,0,('[1]1996_Census_Dwellings'!K43+'[1]1996_Census_Dwellings'!L43)/'[1]1996_Census_Dwellings'!F43)</f>
        <v>0.15976331360946747</v>
      </c>
      <c r="J43" s="17">
        <f t="shared" si="2"/>
        <v>1.006791486679764</v>
      </c>
      <c r="K43" s="19">
        <f>IF('[1]1996_Census_Dwellings'!F43=0,0,'[1]1996_Census_Dwellings'!T43/'[1]1996_Census_Dwellings'!F43)</f>
        <v>0.5443786982248521</v>
      </c>
      <c r="L43" s="17">
        <f t="shared" si="3"/>
        <v>0.7603757004224186</v>
      </c>
      <c r="M43" s="19">
        <f>IF('[1]1996_Census_Dwellings'!F43=0,0,1-('[1]1996_Census_Dwellings'!AA43/'[1]1996_Census_Dwellings'!F43))</f>
        <v>0.3727810650887574</v>
      </c>
      <c r="N43" s="17">
        <f t="shared" si="4"/>
        <v>0.4866167079667544</v>
      </c>
      <c r="O43" s="20">
        <f>IF('[1]1996CensusModeofTransportation'!G43=0,0,('[1]1996CensusModeofTransportation'!K43+'[1]1996CensusModeofTransportation'!L43)/'[1]1996CensusModeofTransportation'!G43)</f>
        <v>0.17791411042944785</v>
      </c>
      <c r="P43" s="17">
        <f t="shared" si="5"/>
        <v>2.536261548560653</v>
      </c>
      <c r="Q43" s="20">
        <f>IF('[1]1996CensusModeofTransportation'!G43=0,0,'[1]1996CensusModeofTransportation'!K43/'[1]1996CensusModeofTransportation'!G43)</f>
        <v>0.1656441717791411</v>
      </c>
      <c r="R43" s="20">
        <f>IF('[1]1996CensusModeofTransportation'!G43=0,0,'[1]1996CensusModeofTransportation'!L43/'[1]1996CensusModeofTransportation'!G43)</f>
        <v>0.012269938650306749</v>
      </c>
      <c r="S43" s="20">
        <f>IF('[1]1996CensusModeofTransportation'!G43=0,0,'[1]1996CensusModeofTransportation'!J43/'[1]1996CensusModeofTransportation'!G43)</f>
        <v>0.049079754601226995</v>
      </c>
      <c r="T43" s="17">
        <f t="shared" si="6"/>
        <v>2.3984185488133605</v>
      </c>
      <c r="U43" s="19">
        <f>IF('[1]1996CensusModeofTransportation'!G43=0,0,('[1]1996CensusModeofTransportation'!H43+'[1]1996CensusModeofTransportation'!I43+'[1]1996CensusModeofTransportation'!M43+'[1]1996CensusModeofTransportation'!N43)/'[1]1996CensusModeofTransportation'!G43)</f>
        <v>0.7791411042944786</v>
      </c>
      <c r="V43" s="17">
        <f t="shared" si="7"/>
        <v>0.8647766600180814</v>
      </c>
      <c r="W43" s="16" t="str">
        <f t="shared" si="8"/>
        <v>Active Core</v>
      </c>
    </row>
    <row r="44" spans="1:23" ht="12.75">
      <c r="A44" s="16" t="str">
        <f>'[1]1996_Census_Population_by_Age'!A44</f>
        <v>5390206.00</v>
      </c>
      <c r="B44" s="17">
        <v>1.5608</v>
      </c>
      <c r="C44" s="18">
        <f>'[1]1996_Census_Population_by_Age'!F44</f>
        <v>5175</v>
      </c>
      <c r="D44" s="17">
        <f t="shared" si="0"/>
        <v>3315.6073808303436</v>
      </c>
      <c r="E44" s="18">
        <f>'[1]1996_Census_Dwellings'!F44</f>
        <v>2250</v>
      </c>
      <c r="F44" s="17">
        <f t="shared" si="1"/>
        <v>14.415684264479754</v>
      </c>
      <c r="G44" s="19">
        <f>IF('[1]1996_Census_Dwellings'!F44=0,0,'[1]1996_Census_Dwellings'!G44/'[1]1996_Census_Dwellings'!F44)</f>
        <v>0.5644444444444444</v>
      </c>
      <c r="H44" s="19">
        <f>IF('[1]1996_Census_Dwellings'!F44=0,0,('[1]1996_Census_Dwellings'!G44+'[1]1996_Census_Dwellings'!H44+'[1]1996_Census_Dwellings'!I44+'[1]1996_Census_Dwellings'!M44+'[1]1996_Census_Dwellings'!N44+'[1]1996_Census_Dwellings'!J44)/'[1]1996_Census_Dwellings'!F44)</f>
        <v>0.7355555555555555</v>
      </c>
      <c r="I44" s="19">
        <f>IF('[1]1996_Census_Dwellings'!F44=0,0,('[1]1996_Census_Dwellings'!K44+'[1]1996_Census_Dwellings'!L44)/'[1]1996_Census_Dwellings'!F44)</f>
        <v>0.26666666666666666</v>
      </c>
      <c r="J44" s="17">
        <f t="shared" si="2"/>
        <v>0.8813600778306623</v>
      </c>
      <c r="K44" s="19">
        <f>IF('[1]1996_Census_Dwellings'!F44=0,0,'[1]1996_Census_Dwellings'!T44/'[1]1996_Census_Dwellings'!F44)</f>
        <v>0.5222222222222223</v>
      </c>
      <c r="L44" s="17">
        <f t="shared" si="3"/>
        <v>0.7294280420839699</v>
      </c>
      <c r="M44" s="19">
        <f>IF('[1]1996_Census_Dwellings'!F44=0,0,1-('[1]1996_Census_Dwellings'!AA44/'[1]1996_Census_Dwellings'!F44))</f>
        <v>0.3844444444444445</v>
      </c>
      <c r="N44" s="17">
        <f t="shared" si="4"/>
        <v>0.5018417174893827</v>
      </c>
      <c r="O44" s="20">
        <f>IF('[1]1996CensusModeofTransportation'!G44=0,0,('[1]1996CensusModeofTransportation'!K44+'[1]1996CensusModeofTransportation'!L44)/'[1]1996CensusModeofTransportation'!G44)</f>
        <v>0.11475409836065574</v>
      </c>
      <c r="P44" s="17">
        <f t="shared" si="5"/>
        <v>1.6358815301909018</v>
      </c>
      <c r="Q44" s="20">
        <f>IF('[1]1996CensusModeofTransportation'!G44=0,0,'[1]1996CensusModeofTransportation'!K44/'[1]1996CensusModeofTransportation'!G44)</f>
        <v>0.1092896174863388</v>
      </c>
      <c r="R44" s="20">
        <f>IF('[1]1996CensusModeofTransportation'!G44=0,0,'[1]1996CensusModeofTransportation'!L44/'[1]1996CensusModeofTransportation'!G44)</f>
        <v>0.00546448087431694</v>
      </c>
      <c r="S44" s="20">
        <f>IF('[1]1996CensusModeofTransportation'!G44=0,0,'[1]1996CensusModeofTransportation'!J44/'[1]1996CensusModeofTransportation'!G44)</f>
        <v>0.0273224043715847</v>
      </c>
      <c r="T44" s="17">
        <f t="shared" si="6"/>
        <v>1.3351851894008804</v>
      </c>
      <c r="U44" s="19">
        <f>IF('[1]1996CensusModeofTransportation'!G44=0,0,('[1]1996CensusModeofTransportation'!H44+'[1]1996CensusModeofTransportation'!I44+'[1]1996CensusModeofTransportation'!M44+'[1]1996CensusModeofTransportation'!N44)/'[1]1996CensusModeofTransportation'!G44)</f>
        <v>0.8524590163934426</v>
      </c>
      <c r="V44" s="17">
        <f t="shared" si="7"/>
        <v>0.9461529586050416</v>
      </c>
      <c r="W44" s="16" t="str">
        <f t="shared" si="8"/>
        <v>Active Core</v>
      </c>
    </row>
    <row r="45" spans="1:23" ht="12.75">
      <c r="A45" s="16" t="str">
        <f>'[1]1996_Census_Population_by_Age'!A45</f>
        <v>5390207.00</v>
      </c>
      <c r="B45" s="17">
        <v>3.021277</v>
      </c>
      <c r="C45" s="18">
        <f>'[1]1996_Census_Population_by_Age'!F45</f>
        <v>5670</v>
      </c>
      <c r="D45" s="17">
        <f t="shared" si="0"/>
        <v>1876.6898897386768</v>
      </c>
      <c r="E45" s="18">
        <f>'[1]1996_Census_Dwellings'!F45</f>
        <v>2520</v>
      </c>
      <c r="F45" s="17">
        <f t="shared" si="1"/>
        <v>8.340843954394119</v>
      </c>
      <c r="G45" s="19">
        <f>IF('[1]1996_Census_Dwellings'!F45=0,0,'[1]1996_Census_Dwellings'!G45/'[1]1996_Census_Dwellings'!F45)</f>
        <v>0.6626984126984127</v>
      </c>
      <c r="H45" s="19">
        <f>IF('[1]1996_Census_Dwellings'!F45=0,0,('[1]1996_Census_Dwellings'!G45+'[1]1996_Census_Dwellings'!H45+'[1]1996_Census_Dwellings'!I45+'[1]1996_Census_Dwellings'!M45+'[1]1996_Census_Dwellings'!N45+'[1]1996_Census_Dwellings'!J45)/'[1]1996_Census_Dwellings'!F45)</f>
        <v>0.6984126984126984</v>
      </c>
      <c r="I45" s="19">
        <f>IF('[1]1996_Census_Dwellings'!F45=0,0,('[1]1996_Census_Dwellings'!K45+'[1]1996_Census_Dwellings'!L45)/'[1]1996_Census_Dwellings'!F45)</f>
        <v>0.2976190476190476</v>
      </c>
      <c r="J45" s="17">
        <f t="shared" si="2"/>
        <v>0.8368546272021825</v>
      </c>
      <c r="K45" s="19">
        <f>IF('[1]1996_Census_Dwellings'!F45=0,0,'[1]1996_Census_Dwellings'!T45/'[1]1996_Census_Dwellings'!F45)</f>
        <v>0.5992063492063492</v>
      </c>
      <c r="L45" s="17">
        <f t="shared" si="3"/>
        <v>0.8369577078623058</v>
      </c>
      <c r="M45" s="19">
        <f>IF('[1]1996_Census_Dwellings'!F45=0,0,1-('[1]1996_Census_Dwellings'!AA45/'[1]1996_Census_Dwellings'!F45))</f>
        <v>0.6944444444444444</v>
      </c>
      <c r="N45" s="17">
        <f t="shared" si="4"/>
        <v>0.9065059925747518</v>
      </c>
      <c r="O45" s="20">
        <f>IF('[1]1996CensusModeofTransportation'!G45=0,0,('[1]1996CensusModeofTransportation'!K45+'[1]1996CensusModeofTransportation'!L45)/'[1]1996CensusModeofTransportation'!G45)</f>
        <v>0.1407766990291262</v>
      </c>
      <c r="P45" s="17">
        <f t="shared" si="5"/>
        <v>2.0068477301717786</v>
      </c>
      <c r="Q45" s="20">
        <f>IF('[1]1996CensusModeofTransportation'!G45=0,0,'[1]1996CensusModeofTransportation'!K45/'[1]1996CensusModeofTransportation'!G45)</f>
        <v>0.13592233009708737</v>
      </c>
      <c r="R45" s="20">
        <f>IF('[1]1996CensusModeofTransportation'!G45=0,0,'[1]1996CensusModeofTransportation'!L45/'[1]1996CensusModeofTransportation'!G45)</f>
        <v>0.0048543689320388345</v>
      </c>
      <c r="S45" s="20">
        <f>IF('[1]1996CensusModeofTransportation'!G45=0,0,'[1]1996CensusModeofTransportation'!J45/'[1]1996CensusModeofTransportation'!G45)</f>
        <v>0.024271844660194174</v>
      </c>
      <c r="T45" s="17">
        <f t="shared" si="6"/>
        <v>1.1861111148561219</v>
      </c>
      <c r="U45" s="19">
        <f>IF('[1]1996CensusModeofTransportation'!G45=0,0,('[1]1996CensusModeofTransportation'!H45+'[1]1996CensusModeofTransportation'!I45+'[1]1996CensusModeofTransportation'!M45+'[1]1996CensusModeofTransportation'!N45)/'[1]1996CensusModeofTransportation'!G45)</f>
        <v>0.8300970873786407</v>
      </c>
      <c r="V45" s="17">
        <f t="shared" si="7"/>
        <v>0.921333225467624</v>
      </c>
      <c r="W45" s="16" t="str">
        <f t="shared" si="8"/>
        <v>Active Core</v>
      </c>
    </row>
    <row r="46" spans="1:23" ht="12.75">
      <c r="A46" s="11" t="str">
        <f>'[1]1996_Census_Population_by_Age'!A46</f>
        <v>5390208.00</v>
      </c>
      <c r="B46" s="12">
        <v>3.920465</v>
      </c>
      <c r="C46" s="13">
        <f>'[1]1996_Census_Population_by_Age'!F46</f>
        <v>6355</v>
      </c>
      <c r="D46" s="12">
        <f t="shared" si="0"/>
        <v>1620.9811846298844</v>
      </c>
      <c r="E46" s="13">
        <f>'[1]1996_Census_Dwellings'!F46</f>
        <v>2425</v>
      </c>
      <c r="F46" s="12">
        <f t="shared" si="1"/>
        <v>6.185490751734807</v>
      </c>
      <c r="G46" s="14">
        <f>IF('[1]1996_Census_Dwellings'!F46=0,0,'[1]1996_Census_Dwellings'!G46/'[1]1996_Census_Dwellings'!F46)</f>
        <v>0.7134020618556701</v>
      </c>
      <c r="H46" s="14">
        <f>IF('[1]1996_Census_Dwellings'!F46=0,0,('[1]1996_Census_Dwellings'!G46+'[1]1996_Census_Dwellings'!H46+'[1]1996_Census_Dwellings'!I46+'[1]1996_Census_Dwellings'!M46+'[1]1996_Census_Dwellings'!N46+'[1]1996_Census_Dwellings'!J46)/'[1]1996_Census_Dwellings'!F46)</f>
        <v>0.8701030927835052</v>
      </c>
      <c r="I46" s="14">
        <f>IF('[1]1996_Census_Dwellings'!F46=0,0,('[1]1996_Census_Dwellings'!K46+'[1]1996_Census_Dwellings'!L46)/'[1]1996_Census_Dwellings'!F46)</f>
        <v>0.13195876288659794</v>
      </c>
      <c r="J46" s="12">
        <f t="shared" si="2"/>
        <v>1.0425781217805636</v>
      </c>
      <c r="K46" s="14">
        <f>IF('[1]1996_Census_Dwellings'!F46=0,0,'[1]1996_Census_Dwellings'!T46/'[1]1996_Census_Dwellings'!F46)</f>
        <v>0.777319587628866</v>
      </c>
      <c r="L46" s="12">
        <f t="shared" si="3"/>
        <v>1.0857422008295283</v>
      </c>
      <c r="M46" s="14">
        <f>IF('[1]1996_Census_Dwellings'!F46=0,0,1-('[1]1996_Census_Dwellings'!AA46/'[1]1996_Census_Dwellings'!F46))</f>
        <v>0.9484536082474226</v>
      </c>
      <c r="N46" s="12">
        <f t="shared" si="4"/>
        <v>1.238081586559826</v>
      </c>
      <c r="O46" s="15">
        <f>IF('[1]1996CensusModeofTransportation'!G46=0,0,('[1]1996CensusModeofTransportation'!K46+'[1]1996CensusModeofTransportation'!L46)/'[1]1996CensusModeofTransportation'!G46)</f>
        <v>0.07228915662650602</v>
      </c>
      <c r="P46" s="12">
        <f t="shared" si="5"/>
        <v>1.0305208950944407</v>
      </c>
      <c r="Q46" s="15">
        <f>IF('[1]1996CensusModeofTransportation'!G46=0,0,'[1]1996CensusModeofTransportation'!K46/'[1]1996CensusModeofTransportation'!G46)</f>
        <v>0.06368330464716007</v>
      </c>
      <c r="R46" s="15">
        <f>IF('[1]1996CensusModeofTransportation'!G46=0,0,'[1]1996CensusModeofTransportation'!L46/'[1]1996CensusModeofTransportation'!G46)</f>
        <v>0.008605851979345954</v>
      </c>
      <c r="S46" s="15">
        <f>IF('[1]1996CensusModeofTransportation'!G46=0,0,'[1]1996CensusModeofTransportation'!J46/'[1]1996CensusModeofTransportation'!G46)</f>
        <v>0.012048192771084338</v>
      </c>
      <c r="T46" s="12">
        <f t="shared" si="6"/>
        <v>0.5887684088201472</v>
      </c>
      <c r="U46" s="14">
        <f>IF('[1]1996CensusModeofTransportation'!G46=0,0,('[1]1996CensusModeofTransportation'!H46+'[1]1996CensusModeofTransportation'!I46+'[1]1996CensusModeofTransportation'!M46+'[1]1996CensusModeofTransportation'!N46)/'[1]1996CensusModeofTransportation'!G46)</f>
        <v>0.9087779690189329</v>
      </c>
      <c r="V46" s="12">
        <f t="shared" si="7"/>
        <v>1.0086619386585192</v>
      </c>
      <c r="W46" s="11" t="str">
        <f t="shared" si="8"/>
        <v>Auto Suburb</v>
      </c>
    </row>
    <row r="47" spans="1:23" ht="12.75">
      <c r="A47" s="11" t="str">
        <f>'[1]1996_Census_Population_by_Age'!A47</f>
        <v>5390209.01</v>
      </c>
      <c r="B47" s="12">
        <v>5.024463</v>
      </c>
      <c r="C47" s="13">
        <f>'[1]1996_Census_Population_by_Age'!F47</f>
        <v>7495</v>
      </c>
      <c r="D47" s="12">
        <f t="shared" si="0"/>
        <v>1491.7017002613015</v>
      </c>
      <c r="E47" s="13">
        <f>'[1]1996_Census_Dwellings'!F47</f>
        <v>2575</v>
      </c>
      <c r="F47" s="12">
        <f t="shared" si="1"/>
        <v>5.124925788089195</v>
      </c>
      <c r="G47" s="14">
        <f>IF('[1]1996_Census_Dwellings'!F47=0,0,'[1]1996_Census_Dwellings'!G47/'[1]1996_Census_Dwellings'!F47)</f>
        <v>0.6038834951456311</v>
      </c>
      <c r="H47" s="14">
        <f>IF('[1]1996_Census_Dwellings'!F47=0,0,('[1]1996_Census_Dwellings'!G47+'[1]1996_Census_Dwellings'!H47+'[1]1996_Census_Dwellings'!I47+'[1]1996_Census_Dwellings'!M47+'[1]1996_Census_Dwellings'!N47+'[1]1996_Census_Dwellings'!J47)/'[1]1996_Census_Dwellings'!F47)</f>
        <v>0.8660194174757282</v>
      </c>
      <c r="I47" s="14">
        <f>IF('[1]1996_Census_Dwellings'!F47=0,0,('[1]1996_Census_Dwellings'!K47+'[1]1996_Census_Dwellings'!L47)/'[1]1996_Census_Dwellings'!F47)</f>
        <v>0.1378640776699029</v>
      </c>
      <c r="J47" s="12">
        <f t="shared" si="2"/>
        <v>1.0376849653630595</v>
      </c>
      <c r="K47" s="14">
        <f>IF('[1]1996_Census_Dwellings'!F47=0,0,'[1]1996_Census_Dwellings'!T47/'[1]1996_Census_Dwellings'!F47)</f>
        <v>0.6893203883495146</v>
      </c>
      <c r="L47" s="12">
        <f t="shared" si="3"/>
        <v>0.9628269342938582</v>
      </c>
      <c r="M47" s="14">
        <f>IF('[1]1996_Census_Dwellings'!F47=0,0,1-('[1]1996_Census_Dwellings'!AA47/'[1]1996_Census_Dwellings'!F47))</f>
        <v>0.9631067961165048</v>
      </c>
      <c r="N47" s="12">
        <f t="shared" si="4"/>
        <v>1.2572093983234771</v>
      </c>
      <c r="O47" s="15">
        <f>IF('[1]1996CensusModeofTransportation'!G47=0,0,('[1]1996CensusModeofTransportation'!K47+'[1]1996CensusModeofTransportation'!L47)/'[1]1996CensusModeofTransportation'!G47)</f>
        <v>0.028481012658227847</v>
      </c>
      <c r="P47" s="12">
        <f t="shared" si="5"/>
        <v>0.40601218809891726</v>
      </c>
      <c r="Q47" s="15">
        <f>IF('[1]1996CensusModeofTransportation'!G47=0,0,'[1]1996CensusModeofTransportation'!K47/'[1]1996CensusModeofTransportation'!G47)</f>
        <v>0.023734177215189875</v>
      </c>
      <c r="R47" s="15">
        <f>IF('[1]1996CensusModeofTransportation'!G47=0,0,'[1]1996CensusModeofTransportation'!L47/'[1]1996CensusModeofTransportation'!G47)</f>
        <v>0.004746835443037975</v>
      </c>
      <c r="S47" s="15">
        <f>IF('[1]1996CensusModeofTransportation'!G47=0,0,'[1]1996CensusModeofTransportation'!J47/'[1]1996CensusModeofTransportation'!G47)</f>
        <v>0.015822784810126583</v>
      </c>
      <c r="T47" s="12">
        <f t="shared" si="6"/>
        <v>0.7732243343682313</v>
      </c>
      <c r="U47" s="14">
        <f>IF('[1]1996CensusModeofTransportation'!G47=0,0,('[1]1996CensusModeofTransportation'!H47+'[1]1996CensusModeofTransportation'!I47+'[1]1996CensusModeofTransportation'!M47+'[1]1996CensusModeofTransportation'!N47)/'[1]1996CensusModeofTransportation'!G47)</f>
        <v>0.9525316455696202</v>
      </c>
      <c r="V47" s="12">
        <f t="shared" si="7"/>
        <v>1.0572245906126563</v>
      </c>
      <c r="W47" s="11" t="str">
        <f t="shared" si="8"/>
        <v>Auto Suburb</v>
      </c>
    </row>
    <row r="48" spans="1:23" ht="12.75">
      <c r="A48" s="11" t="str">
        <f>'[1]1996_Census_Population_by_Age'!A48</f>
        <v>5390209.02</v>
      </c>
      <c r="B48" s="12">
        <v>4.499121</v>
      </c>
      <c r="C48" s="13">
        <f>'[1]1996_Census_Population_by_Age'!F48</f>
        <v>6650</v>
      </c>
      <c r="D48" s="12">
        <f t="shared" si="0"/>
        <v>1478.0664934328283</v>
      </c>
      <c r="E48" s="13">
        <f>'[1]1996_Census_Dwellings'!F48</f>
        <v>2210</v>
      </c>
      <c r="F48" s="12">
        <f t="shared" si="1"/>
        <v>4.912070602235415</v>
      </c>
      <c r="G48" s="14">
        <f>IF('[1]1996_Census_Dwellings'!F48=0,0,'[1]1996_Census_Dwellings'!G48/'[1]1996_Census_Dwellings'!F48)</f>
        <v>0.7194570135746606</v>
      </c>
      <c r="H48" s="14">
        <f>IF('[1]1996_Census_Dwellings'!F48=0,0,('[1]1996_Census_Dwellings'!G48+'[1]1996_Census_Dwellings'!H48+'[1]1996_Census_Dwellings'!I48+'[1]1996_Census_Dwellings'!M48+'[1]1996_Census_Dwellings'!N48+'[1]1996_Census_Dwellings'!J48)/'[1]1996_Census_Dwellings'!F48)</f>
        <v>0.8755656108597285</v>
      </c>
      <c r="I48" s="14">
        <f>IF('[1]1996_Census_Dwellings'!F48=0,0,('[1]1996_Census_Dwellings'!K48+'[1]1996_Census_Dwellings'!L48)/'[1]1996_Census_Dwellings'!F48)</f>
        <v>0.12217194570135746</v>
      </c>
      <c r="J48" s="12">
        <f t="shared" si="2"/>
        <v>1.0491234402414857</v>
      </c>
      <c r="K48" s="14">
        <f>IF('[1]1996_Census_Dwellings'!F48=0,0,'[1]1996_Census_Dwellings'!T48/'[1]1996_Census_Dwellings'!F48)</f>
        <v>0.8461538461538461</v>
      </c>
      <c r="L48" s="12">
        <f t="shared" si="3"/>
        <v>1.1818883169609333</v>
      </c>
      <c r="M48" s="14">
        <f>IF('[1]1996_Census_Dwellings'!F48=0,0,1-('[1]1996_Census_Dwellings'!AA48/'[1]1996_Census_Dwellings'!F48))</f>
        <v>0.9660633484162896</v>
      </c>
      <c r="N48" s="12">
        <f t="shared" si="4"/>
        <v>1.2610687889465235</v>
      </c>
      <c r="O48" s="15">
        <f>IF('[1]1996CensusModeofTransportation'!G48=0,0,('[1]1996CensusModeofTransportation'!K48+'[1]1996CensusModeofTransportation'!L48)/'[1]1996CensusModeofTransportation'!G48)</f>
        <v>0.007974481658692184</v>
      </c>
      <c r="P48" s="12">
        <f t="shared" si="5"/>
        <v>0.1136805346794771</v>
      </c>
      <c r="Q48" s="15">
        <f>IF('[1]1996CensusModeofTransportation'!G48=0,0,'[1]1996CensusModeofTransportation'!K48/'[1]1996CensusModeofTransportation'!G48)</f>
        <v>0.004784688995215311</v>
      </c>
      <c r="R48" s="15">
        <f>IF('[1]1996CensusModeofTransportation'!G48=0,0,'[1]1996CensusModeofTransportation'!L48/'[1]1996CensusModeofTransportation'!G48)</f>
        <v>0.003189792663476874</v>
      </c>
      <c r="S48" s="15">
        <f>IF('[1]1996CensusModeofTransportation'!G48=0,0,'[1]1996CensusModeofTransportation'!J48/'[1]1996CensusModeofTransportation'!G48)</f>
        <v>0.014354066985645933</v>
      </c>
      <c r="T48" s="12">
        <f t="shared" si="6"/>
        <v>0.7014513578766347</v>
      </c>
      <c r="U48" s="14">
        <f>IF('[1]1996CensusModeofTransportation'!G48=0,0,('[1]1996CensusModeofTransportation'!H48+'[1]1996CensusModeofTransportation'!I48+'[1]1996CensusModeofTransportation'!M48+'[1]1996CensusModeofTransportation'!N48)/'[1]1996CensusModeofTransportation'!G48)</f>
        <v>0.9728867623604466</v>
      </c>
      <c r="V48" s="12">
        <f t="shared" si="7"/>
        <v>1.079816942390308</v>
      </c>
      <c r="W48" s="11" t="str">
        <f t="shared" si="8"/>
        <v>Auto Suburb</v>
      </c>
    </row>
    <row r="49" spans="1:23" ht="12.75">
      <c r="A49" s="2" t="str">
        <f>'[1]1996_Census_Population_by_Age'!A49</f>
        <v>5390210.00</v>
      </c>
      <c r="B49" s="3">
        <v>38.305394</v>
      </c>
      <c r="C49" s="21">
        <f>'[1]1996_Census_Population_by_Age'!F49</f>
        <v>1275</v>
      </c>
      <c r="D49" s="3">
        <f t="shared" si="0"/>
        <v>33.28512950421552</v>
      </c>
      <c r="E49" s="21">
        <f>'[1]1996_Census_Dwellings'!F49</f>
        <v>490</v>
      </c>
      <c r="F49" s="3">
        <f t="shared" si="1"/>
        <v>0.1279193212318871</v>
      </c>
      <c r="G49" s="10">
        <f>IF('[1]1996_Census_Dwellings'!F49=0,0,'[1]1996_Census_Dwellings'!G49/'[1]1996_Census_Dwellings'!F49)</f>
        <v>0.6428571428571429</v>
      </c>
      <c r="H49" s="10">
        <f>IF('[1]1996_Census_Dwellings'!F49=0,0,('[1]1996_Census_Dwellings'!G49+'[1]1996_Census_Dwellings'!H49+'[1]1996_Census_Dwellings'!I49+'[1]1996_Census_Dwellings'!M49+'[1]1996_Census_Dwellings'!N49+'[1]1996_Census_Dwellings'!J49)/'[1]1996_Census_Dwellings'!F49)</f>
        <v>0.826530612244898</v>
      </c>
      <c r="I49" s="10">
        <f>IF('[1]1996_Census_Dwellings'!F49=0,0,('[1]1996_Census_Dwellings'!K49+'[1]1996_Census_Dwellings'!L49)/'[1]1996_Census_Dwellings'!F49)</f>
        <v>0.16326530612244897</v>
      </c>
      <c r="J49" s="3">
        <f t="shared" si="2"/>
        <v>0.9903685442051804</v>
      </c>
      <c r="K49" s="10">
        <f>IF('[1]1996_Census_Dwellings'!F49=0,0,'[1]1996_Census_Dwellings'!T49/'[1]1996_Census_Dwellings'!F49)</f>
        <v>0.826530612244898</v>
      </c>
      <c r="L49" s="3">
        <f t="shared" si="3"/>
        <v>1.1544790331724144</v>
      </c>
      <c r="M49" s="10">
        <f>IF('[1]1996_Census_Dwellings'!F49=0,0,1-('[1]1996_Census_Dwellings'!AA49/'[1]1996_Census_Dwellings'!F49))</f>
        <v>0.8877551020408163</v>
      </c>
      <c r="N49" s="3">
        <f t="shared" si="4"/>
        <v>1.1588476607118867</v>
      </c>
      <c r="O49" s="22">
        <f>IF('[1]1996CensusModeofTransportation'!G49=0,0,('[1]1996CensusModeofTransportation'!K49+'[1]1996CensusModeofTransportation'!L49)/'[1]1996CensusModeofTransportation'!G49)</f>
        <v>0</v>
      </c>
      <c r="P49" s="3">
        <f t="shared" si="5"/>
        <v>0</v>
      </c>
      <c r="Q49" s="22">
        <f>IF('[1]1996CensusModeofTransportation'!G49=0,0,'[1]1996CensusModeofTransportation'!K49/'[1]1996CensusModeofTransportation'!G49)</f>
        <v>0</v>
      </c>
      <c r="R49" s="22">
        <f>IF('[1]1996CensusModeofTransportation'!G49=0,0,'[1]1996CensusModeofTransportation'!L49/'[1]1996CensusModeofTransportation'!G49)</f>
        <v>0</v>
      </c>
      <c r="S49" s="22">
        <f>IF('[1]1996CensusModeofTransportation'!G49=0,0,'[1]1996CensusModeofTransportation'!J49/'[1]1996CensusModeofTransportation'!G49)</f>
        <v>0.018867924528301886</v>
      </c>
      <c r="T49" s="3">
        <f t="shared" si="6"/>
        <v>0.922033545888155</v>
      </c>
      <c r="U49" s="10">
        <f>IF('[1]1996CensusModeofTransportation'!G49=0,0,('[1]1996CensusModeofTransportation'!H49+'[1]1996CensusModeofTransportation'!I49+'[1]1996CensusModeofTransportation'!M49+'[1]1996CensusModeofTransportation'!N49)/'[1]1996CensusModeofTransportation'!G49)</f>
        <v>0.9528301886792453</v>
      </c>
      <c r="V49" s="3">
        <f t="shared" si="7"/>
        <v>1.0575559466555988</v>
      </c>
      <c r="W49" t="str">
        <f t="shared" si="8"/>
        <v>Exurban</v>
      </c>
    </row>
    <row r="50" spans="1:23" ht="12.75">
      <c r="A50" s="11" t="str">
        <f>'[1]1996_Census_Population_by_Age'!A50</f>
        <v>5390211.00</v>
      </c>
      <c r="B50" s="12">
        <v>2.166086</v>
      </c>
      <c r="C50" s="13">
        <f>'[1]1996_Census_Population_by_Age'!F50</f>
        <v>4540</v>
      </c>
      <c r="D50" s="12">
        <f t="shared" si="0"/>
        <v>2095.9463290007875</v>
      </c>
      <c r="E50" s="13">
        <f>'[1]1996_Census_Dwellings'!F50</f>
        <v>1490</v>
      </c>
      <c r="F50" s="12">
        <f t="shared" si="1"/>
        <v>6.878766586368224</v>
      </c>
      <c r="G50" s="14">
        <f>IF('[1]1996_Census_Dwellings'!F50=0,0,'[1]1996_Census_Dwellings'!G50/'[1]1996_Census_Dwellings'!F50)</f>
        <v>0.912751677852349</v>
      </c>
      <c r="H50" s="14">
        <f>IF('[1]1996_Census_Dwellings'!F50=0,0,('[1]1996_Census_Dwellings'!G50+'[1]1996_Census_Dwellings'!H50+'[1]1996_Census_Dwellings'!I50+'[1]1996_Census_Dwellings'!M50+'[1]1996_Census_Dwellings'!N50+'[1]1996_Census_Dwellings'!J50)/'[1]1996_Census_Dwellings'!F50)</f>
        <v>0.9932885906040269</v>
      </c>
      <c r="I50" s="14">
        <f>IF('[1]1996_Census_Dwellings'!F50=0,0,('[1]1996_Census_Dwellings'!K50+'[1]1996_Census_Dwellings'!L50)/'[1]1996_Census_Dwellings'!F50)</f>
        <v>0.010067114093959731</v>
      </c>
      <c r="J50" s="12">
        <f t="shared" si="2"/>
        <v>1.1901819011643</v>
      </c>
      <c r="K50" s="14">
        <f>IF('[1]1996_Census_Dwellings'!F50=0,0,'[1]1996_Census_Dwellings'!T50/'[1]1996_Census_Dwellings'!F50)</f>
        <v>0.9395973154362416</v>
      </c>
      <c r="L50" s="12">
        <f t="shared" si="3"/>
        <v>1.3124080151732145</v>
      </c>
      <c r="M50" s="14">
        <f>IF('[1]1996_Census_Dwellings'!F50=0,0,1-('[1]1996_Census_Dwellings'!AA50/'[1]1996_Census_Dwellings'!F50))</f>
        <v>0.9899328859060402</v>
      </c>
      <c r="N50" s="12">
        <f t="shared" si="4"/>
        <v>1.2922273343817268</v>
      </c>
      <c r="O50" s="15">
        <f>IF('[1]1996CensusModeofTransportation'!G50=0,0,('[1]1996CensusModeofTransportation'!K50+'[1]1996CensusModeofTransportation'!L50)/'[1]1996CensusModeofTransportation'!G50)</f>
        <v>0.013544018058690745</v>
      </c>
      <c r="P50" s="12">
        <f t="shared" si="5"/>
        <v>0.19307727831340535</v>
      </c>
      <c r="Q50" s="15">
        <f>IF('[1]1996CensusModeofTransportation'!G50=0,0,'[1]1996CensusModeofTransportation'!K50/'[1]1996CensusModeofTransportation'!G50)</f>
        <v>0.013544018058690745</v>
      </c>
      <c r="R50" s="15">
        <f>IF('[1]1996CensusModeofTransportation'!G50=0,0,'[1]1996CensusModeofTransportation'!L50/'[1]1996CensusModeofTransportation'!G50)</f>
        <v>0</v>
      </c>
      <c r="S50" s="15">
        <f>IF('[1]1996CensusModeofTransportation'!G50=0,0,'[1]1996CensusModeofTransportation'!J50/'[1]1996CensusModeofTransportation'!G50)</f>
        <v>0.013544018058690745</v>
      </c>
      <c r="T50" s="12">
        <f t="shared" si="6"/>
        <v>0.6618660668000752</v>
      </c>
      <c r="U50" s="14">
        <f>IF('[1]1996CensusModeofTransportation'!G50=0,0,('[1]1996CensusModeofTransportation'!H50+'[1]1996CensusModeofTransportation'!I50+'[1]1996CensusModeofTransportation'!M50+'[1]1996CensusModeofTransportation'!N50)/'[1]1996CensusModeofTransportation'!G50)</f>
        <v>0.9706546275395034</v>
      </c>
      <c r="V50" s="12">
        <f t="shared" si="7"/>
        <v>1.0773394731815524</v>
      </c>
      <c r="W50" s="11" t="str">
        <f t="shared" si="8"/>
        <v>Auto Suburb</v>
      </c>
    </row>
    <row r="51" spans="1:23" ht="12.75">
      <c r="A51" s="11" t="str">
        <f>'[1]1996_Census_Population_by_Age'!A51</f>
        <v>5390212.00</v>
      </c>
      <c r="B51" s="12">
        <v>0.870888</v>
      </c>
      <c r="C51" s="13">
        <f>'[1]1996_Census_Population_by_Age'!F51</f>
        <v>1950</v>
      </c>
      <c r="D51" s="12">
        <f t="shared" si="0"/>
        <v>2239.093890373963</v>
      </c>
      <c r="E51" s="13">
        <f>'[1]1996_Census_Dwellings'!F51</f>
        <v>980</v>
      </c>
      <c r="F51" s="12">
        <f t="shared" si="1"/>
        <v>11.252882115725559</v>
      </c>
      <c r="G51" s="14">
        <f>IF('[1]1996_Census_Dwellings'!F51=0,0,'[1]1996_Census_Dwellings'!G51/'[1]1996_Census_Dwellings'!F51)</f>
        <v>0.3979591836734694</v>
      </c>
      <c r="H51" s="14">
        <f>IF('[1]1996_Census_Dwellings'!F51=0,0,('[1]1996_Census_Dwellings'!G51+'[1]1996_Census_Dwellings'!H51+'[1]1996_Census_Dwellings'!I51+'[1]1996_Census_Dwellings'!M51+'[1]1996_Census_Dwellings'!N51+'[1]1996_Census_Dwellings'!J51)/'[1]1996_Census_Dwellings'!F51)</f>
        <v>0.5867346938775511</v>
      </c>
      <c r="I51" s="14">
        <f>IF('[1]1996_Census_Dwellings'!F51=0,0,('[1]1996_Census_Dwellings'!K51+'[1]1996_Census_Dwellings'!L51)/'[1]1996_Census_Dwellings'!F51)</f>
        <v>0.40816326530612246</v>
      </c>
      <c r="J51" s="12">
        <f t="shared" si="2"/>
        <v>0.7030393986641713</v>
      </c>
      <c r="K51" s="14">
        <f>IF('[1]1996_Census_Dwellings'!F51=0,0,'[1]1996_Census_Dwellings'!T51/'[1]1996_Census_Dwellings'!F51)</f>
        <v>0.5612244897959183</v>
      </c>
      <c r="L51" s="12">
        <f t="shared" si="3"/>
        <v>0.7839055163516393</v>
      </c>
      <c r="M51" s="14">
        <f>IF('[1]1996_Census_Dwellings'!F51=0,0,1-('[1]1996_Census_Dwellings'!AA51/'[1]1996_Census_Dwellings'!F51))</f>
        <v>0.9387755102040817</v>
      </c>
      <c r="N51" s="12">
        <f t="shared" si="4"/>
        <v>1.225448100982685</v>
      </c>
      <c r="O51" s="15">
        <f>IF('[1]1996CensusModeofTransportation'!G51=0,0,('[1]1996CensusModeofTransportation'!K51+'[1]1996CensusModeofTransportation'!L51)/'[1]1996CensusModeofTransportation'!G51)</f>
        <v>0.09923664122137404</v>
      </c>
      <c r="P51" s="12">
        <f t="shared" si="5"/>
        <v>1.4146718140036914</v>
      </c>
      <c r="Q51" s="15">
        <f>IF('[1]1996CensusModeofTransportation'!G51=0,0,'[1]1996CensusModeofTransportation'!K51/'[1]1996CensusModeofTransportation'!G51)</f>
        <v>0.09923664122137404</v>
      </c>
      <c r="R51" s="15">
        <f>IF('[1]1996CensusModeofTransportation'!G51=0,0,'[1]1996CensusModeofTransportation'!L51/'[1]1996CensusModeofTransportation'!G51)</f>
        <v>0</v>
      </c>
      <c r="S51" s="15">
        <f>IF('[1]1996CensusModeofTransportation'!G51=0,0,'[1]1996CensusModeofTransportation'!J51/'[1]1996CensusModeofTransportation'!G51)</f>
        <v>0.015267175572519083</v>
      </c>
      <c r="T51" s="12">
        <f t="shared" si="6"/>
        <v>0.7460729455278201</v>
      </c>
      <c r="U51" s="14">
        <f>IF('[1]1996CensusModeofTransportation'!G51=0,0,('[1]1996CensusModeofTransportation'!H51+'[1]1996CensusModeofTransportation'!I51+'[1]1996CensusModeofTransportation'!M51+'[1]1996CensusModeofTransportation'!N51)/'[1]1996CensusModeofTransportation'!G51)</f>
        <v>0.8854961832061069</v>
      </c>
      <c r="V51" s="12">
        <f t="shared" si="7"/>
        <v>0.9828212470771102</v>
      </c>
      <c r="W51" s="11" t="str">
        <f t="shared" si="8"/>
        <v>Auto Suburb</v>
      </c>
    </row>
    <row r="52" spans="1:23" ht="12.75">
      <c r="A52" s="11" t="str">
        <f>'[1]1996_Census_Population_by_Age'!A52</f>
        <v>5390213.00</v>
      </c>
      <c r="B52" s="12">
        <v>1.679362</v>
      </c>
      <c r="C52" s="13">
        <f>'[1]1996_Census_Population_by_Age'!F52</f>
        <v>3015</v>
      </c>
      <c r="D52" s="12">
        <f t="shared" si="0"/>
        <v>1795.3246530527665</v>
      </c>
      <c r="E52" s="13">
        <f>'[1]1996_Census_Dwellings'!F52</f>
        <v>1070</v>
      </c>
      <c r="F52" s="12">
        <f t="shared" si="1"/>
        <v>6.371467259590249</v>
      </c>
      <c r="G52" s="14">
        <f>IF('[1]1996_Census_Dwellings'!F52=0,0,'[1]1996_Census_Dwellings'!G52/'[1]1996_Census_Dwellings'!F52)</f>
        <v>0.9252336448598131</v>
      </c>
      <c r="H52" s="14">
        <f>IF('[1]1996_Census_Dwellings'!F52=0,0,('[1]1996_Census_Dwellings'!G52+'[1]1996_Census_Dwellings'!H52+'[1]1996_Census_Dwellings'!I52+'[1]1996_Census_Dwellings'!M52+'[1]1996_Census_Dwellings'!N52+'[1]1996_Census_Dwellings'!J52)/'[1]1996_Census_Dwellings'!F52)</f>
        <v>0.9719626168224299</v>
      </c>
      <c r="I52" s="14">
        <f>IF('[1]1996_Census_Dwellings'!F52=0,0,('[1]1996_Census_Dwellings'!K52+'[1]1996_Census_Dwellings'!L52)/'[1]1996_Census_Dwellings'!F52)</f>
        <v>0.02336448598130841</v>
      </c>
      <c r="J52" s="12">
        <f t="shared" si="2"/>
        <v>1.164628614577039</v>
      </c>
      <c r="K52" s="14">
        <f>IF('[1]1996_Census_Dwellings'!F52=0,0,'[1]1996_Census_Dwellings'!T52/'[1]1996_Census_Dwellings'!F52)</f>
        <v>0.9205607476635514</v>
      </c>
      <c r="L52" s="12">
        <f t="shared" si="3"/>
        <v>1.2858181732102592</v>
      </c>
      <c r="M52" s="14">
        <f>IF('[1]1996_Census_Dwellings'!F52=0,0,1-('[1]1996_Census_Dwellings'!AA52/'[1]1996_Census_Dwellings'!F52))</f>
        <v>0.9392523364485982</v>
      </c>
      <c r="N52" s="12">
        <f t="shared" si="4"/>
        <v>1.2260705350039074</v>
      </c>
      <c r="O52" s="15">
        <f>IF('[1]1996CensusModeofTransportation'!G52=0,0,('[1]1996CensusModeofTransportation'!K52+'[1]1996CensusModeofTransportation'!L52)/'[1]1996CensusModeofTransportation'!G52)</f>
        <v>0</v>
      </c>
      <c r="P52" s="12">
        <f t="shared" si="5"/>
        <v>0</v>
      </c>
      <c r="Q52" s="15">
        <f>IF('[1]1996CensusModeofTransportation'!G52=0,0,'[1]1996CensusModeofTransportation'!K52/'[1]1996CensusModeofTransportation'!G52)</f>
        <v>0</v>
      </c>
      <c r="R52" s="15">
        <f>IF('[1]1996CensusModeofTransportation'!G52=0,0,'[1]1996CensusModeofTransportation'!L52/'[1]1996CensusModeofTransportation'!G52)</f>
        <v>0</v>
      </c>
      <c r="S52" s="15">
        <f>IF('[1]1996CensusModeofTransportation'!G52=0,0,'[1]1996CensusModeofTransportation'!J52/'[1]1996CensusModeofTransportation'!G52)</f>
        <v>0.007936507936507936</v>
      </c>
      <c r="T52" s="12">
        <f t="shared" si="6"/>
        <v>0.38783950739739853</v>
      </c>
      <c r="U52" s="14">
        <f>IF('[1]1996CensusModeofTransportation'!G52=0,0,('[1]1996CensusModeofTransportation'!H52+'[1]1996CensusModeofTransportation'!I52+'[1]1996CensusModeofTransportation'!M52+'[1]1996CensusModeofTransportation'!N52)/'[1]1996CensusModeofTransportation'!G52)</f>
        <v>0.9880952380952381</v>
      </c>
      <c r="V52" s="12">
        <f t="shared" si="7"/>
        <v>1.0966969847567138</v>
      </c>
      <c r="W52" s="11" t="str">
        <f t="shared" si="8"/>
        <v>Auto Suburb</v>
      </c>
    </row>
    <row r="53" spans="1:23" ht="12.75">
      <c r="A53" s="11" t="str">
        <f>'[1]1996_Census_Population_by_Age'!A53</f>
        <v>5390214.00</v>
      </c>
      <c r="B53" s="12">
        <v>2.377541</v>
      </c>
      <c r="C53" s="13">
        <f>'[1]1996_Census_Population_by_Age'!F53</f>
        <v>4755</v>
      </c>
      <c r="D53" s="12">
        <f t="shared" si="0"/>
        <v>1999.965510584255</v>
      </c>
      <c r="E53" s="13">
        <f>'[1]1996_Census_Dwellings'!F53</f>
        <v>1840</v>
      </c>
      <c r="F53" s="12">
        <f t="shared" si="1"/>
        <v>7.739088411093647</v>
      </c>
      <c r="G53" s="14">
        <f>IF('[1]1996_Census_Dwellings'!F53=0,0,'[1]1996_Census_Dwellings'!G53/'[1]1996_Census_Dwellings'!F53)</f>
        <v>0.6820652173913043</v>
      </c>
      <c r="H53" s="14">
        <f>IF('[1]1996_Census_Dwellings'!F53=0,0,('[1]1996_Census_Dwellings'!G53+'[1]1996_Census_Dwellings'!H53+'[1]1996_Census_Dwellings'!I53+'[1]1996_Census_Dwellings'!M53+'[1]1996_Census_Dwellings'!N53+'[1]1996_Census_Dwellings'!J53)/'[1]1996_Census_Dwellings'!F53)</f>
        <v>0.8233695652173914</v>
      </c>
      <c r="I53" s="14">
        <f>IF('[1]1996_Census_Dwellings'!F53=0,0,('[1]1996_Census_Dwellings'!K53+'[1]1996_Census_Dwellings'!L53)/'[1]1996_Census_Dwellings'!F53)</f>
        <v>0.1766304347826087</v>
      </c>
      <c r="J53" s="12">
        <f t="shared" si="2"/>
        <v>0.9865809028324151</v>
      </c>
      <c r="K53" s="14">
        <f>IF('[1]1996_Census_Dwellings'!F53=0,0,'[1]1996_Census_Dwellings'!T53/'[1]1996_Census_Dwellings'!F53)</f>
        <v>0.7364130434782609</v>
      </c>
      <c r="L53" s="12">
        <f t="shared" si="3"/>
        <v>1.0286048766436184</v>
      </c>
      <c r="M53" s="14">
        <f>IF('[1]1996_Census_Dwellings'!F53=0,0,1-('[1]1996_Census_Dwellings'!AA53/'[1]1996_Census_Dwellings'!F53))</f>
        <v>0.9211956521739131</v>
      </c>
      <c r="N53" s="12">
        <f t="shared" si="4"/>
        <v>1.2024999058024208</v>
      </c>
      <c r="O53" s="15">
        <f>IF('[1]1996CensusModeofTransportation'!G53=0,0,('[1]1996CensusModeofTransportation'!K53+'[1]1996CensusModeofTransportation'!L53)/'[1]1996CensusModeofTransportation'!G53)</f>
        <v>0.02843601895734597</v>
      </c>
      <c r="P53" s="12">
        <f t="shared" si="5"/>
        <v>0.40537077863904536</v>
      </c>
      <c r="Q53" s="15">
        <f>IF('[1]1996CensusModeofTransportation'!G53=0,0,'[1]1996CensusModeofTransportation'!K53/'[1]1996CensusModeofTransportation'!G53)</f>
        <v>0.02132701421800948</v>
      </c>
      <c r="R53" s="15">
        <f>IF('[1]1996CensusModeofTransportation'!G53=0,0,'[1]1996CensusModeofTransportation'!L53/'[1]1996CensusModeofTransportation'!G53)</f>
        <v>0.0071090047393364926</v>
      </c>
      <c r="S53" s="15">
        <f>IF('[1]1996CensusModeofTransportation'!G53=0,0,'[1]1996CensusModeofTransportation'!J53/'[1]1996CensusModeofTransportation'!G53)</f>
        <v>0.030805687203791468</v>
      </c>
      <c r="T53" s="12">
        <f t="shared" si="6"/>
        <v>1.5054054813197604</v>
      </c>
      <c r="U53" s="14">
        <f>IF('[1]1996CensusModeofTransportation'!G53=0,0,('[1]1996CensusModeofTransportation'!H53+'[1]1996CensusModeofTransportation'!I53+'[1]1996CensusModeofTransportation'!M53+'[1]1996CensusModeofTransportation'!N53)/'[1]1996CensusModeofTransportation'!G53)</f>
        <v>0.9312796208530806</v>
      </c>
      <c r="V53" s="12">
        <f t="shared" si="7"/>
        <v>1.0336367515785028</v>
      </c>
      <c r="W53" s="11" t="str">
        <f t="shared" si="8"/>
        <v>Auto Suburb</v>
      </c>
    </row>
    <row r="54" spans="1:23" ht="12.75">
      <c r="A54" s="11" t="str">
        <f>'[1]1996_Census_Population_by_Age'!A54</f>
        <v>5390215.00</v>
      </c>
      <c r="B54" s="12">
        <v>4.221667</v>
      </c>
      <c r="C54" s="13">
        <f>'[1]1996_Census_Population_by_Age'!F54</f>
        <v>4385</v>
      </c>
      <c r="D54" s="12">
        <f t="shared" si="0"/>
        <v>1038.6892192112737</v>
      </c>
      <c r="E54" s="13">
        <f>'[1]1996_Census_Dwellings'!F54</f>
        <v>1980</v>
      </c>
      <c r="F54" s="12">
        <f t="shared" si="1"/>
        <v>4.690090431102217</v>
      </c>
      <c r="G54" s="14">
        <f>IF('[1]1996_Census_Dwellings'!F54=0,0,'[1]1996_Census_Dwellings'!G54/'[1]1996_Census_Dwellings'!F54)</f>
        <v>0.6287878787878788</v>
      </c>
      <c r="H54" s="14">
        <f>IF('[1]1996_Census_Dwellings'!F54=0,0,('[1]1996_Census_Dwellings'!G54+'[1]1996_Census_Dwellings'!H54+'[1]1996_Census_Dwellings'!I54+'[1]1996_Census_Dwellings'!M54+'[1]1996_Census_Dwellings'!N54+'[1]1996_Census_Dwellings'!J54)/'[1]1996_Census_Dwellings'!F54)</f>
        <v>0.75</v>
      </c>
      <c r="I54" s="14">
        <f>IF('[1]1996_Census_Dwellings'!F54=0,0,('[1]1996_Census_Dwellings'!K54+'[1]1996_Census_Dwellings'!L54)/'[1]1996_Census_Dwellings'!F54)</f>
        <v>0.24494949494949494</v>
      </c>
      <c r="J54" s="12">
        <f t="shared" si="2"/>
        <v>0.8986677530750711</v>
      </c>
      <c r="K54" s="14">
        <f>IF('[1]1996_Census_Dwellings'!F54=0,0,'[1]1996_Census_Dwellings'!T54/'[1]1996_Census_Dwellings'!F54)</f>
        <v>0.5732323232323232</v>
      </c>
      <c r="L54" s="12">
        <f t="shared" si="3"/>
        <v>0.8006777831385936</v>
      </c>
      <c r="M54" s="14">
        <f>IF('[1]1996_Census_Dwellings'!F54=0,0,1-('[1]1996_Census_Dwellings'!AA54/'[1]1996_Census_Dwellings'!F54))</f>
        <v>0.38383838383838387</v>
      </c>
      <c r="N54" s="12">
        <f t="shared" si="4"/>
        <v>0.5010505849867719</v>
      </c>
      <c r="O54" s="15">
        <f>IF('[1]1996CensusModeofTransportation'!G54=0,0,('[1]1996CensusModeofTransportation'!K54+'[1]1996CensusModeofTransportation'!L54)/'[1]1996CensusModeofTransportation'!G54)</f>
        <v>0.09667673716012085</v>
      </c>
      <c r="P54" s="12">
        <f t="shared" si="5"/>
        <v>1.3781790016972983</v>
      </c>
      <c r="Q54" s="15">
        <f>IF('[1]1996CensusModeofTransportation'!G54=0,0,'[1]1996CensusModeofTransportation'!K54/'[1]1996CensusModeofTransportation'!G54)</f>
        <v>0.09667673716012085</v>
      </c>
      <c r="R54" s="15">
        <f>IF('[1]1996CensusModeofTransportation'!G54=0,0,'[1]1996CensusModeofTransportation'!L54/'[1]1996CensusModeofTransportation'!G54)</f>
        <v>0</v>
      </c>
      <c r="S54" s="15">
        <f>IF('[1]1996CensusModeofTransportation'!G54=0,0,'[1]1996CensusModeofTransportation'!J54/'[1]1996CensusModeofTransportation'!G54)</f>
        <v>0.045317220543806644</v>
      </c>
      <c r="T54" s="12">
        <f t="shared" si="6"/>
        <v>2.214551870033484</v>
      </c>
      <c r="U54" s="14">
        <f>IF('[1]1996CensusModeofTransportation'!G54=0,0,('[1]1996CensusModeofTransportation'!H54+'[1]1996CensusModeofTransportation'!I54+'[1]1996CensusModeofTransportation'!M54+'[1]1996CensusModeofTransportation'!N54)/'[1]1996CensusModeofTransportation'!G54)</f>
        <v>0.8489425981873112</v>
      </c>
      <c r="V54" s="12">
        <f t="shared" si="7"/>
        <v>0.9422500501655251</v>
      </c>
      <c r="W54" s="11" t="str">
        <f t="shared" si="8"/>
        <v>Auto Suburb</v>
      </c>
    </row>
    <row r="55" spans="1:23" ht="12.75">
      <c r="A55" s="11" t="str">
        <f>'[1]1996_Census_Population_by_Age'!A55</f>
        <v>5390220.00</v>
      </c>
      <c r="B55" s="12">
        <v>15.68172</v>
      </c>
      <c r="C55" s="13">
        <f>'[1]1996_Census_Population_by_Age'!F55</f>
        <v>9100</v>
      </c>
      <c r="D55" s="12">
        <f t="shared" si="0"/>
        <v>580.293488214303</v>
      </c>
      <c r="E55" s="13">
        <f>'[1]1996_Census_Dwellings'!F55</f>
        <v>3265</v>
      </c>
      <c r="F55" s="12">
        <f t="shared" si="1"/>
        <v>2.0820420209007686</v>
      </c>
      <c r="G55" s="14">
        <f>IF('[1]1996_Census_Dwellings'!F55=0,0,'[1]1996_Census_Dwellings'!G55/'[1]1996_Census_Dwellings'!F55)</f>
        <v>0.8162327718223583</v>
      </c>
      <c r="H55" s="14">
        <f>IF('[1]1996_Census_Dwellings'!F55=0,0,('[1]1996_Census_Dwellings'!G55+'[1]1996_Census_Dwellings'!H55+'[1]1996_Census_Dwellings'!I55+'[1]1996_Census_Dwellings'!M55+'[1]1996_Census_Dwellings'!N55+'[1]1996_Census_Dwellings'!J55)/'[1]1996_Census_Dwellings'!F55)</f>
        <v>0.891271056661562</v>
      </c>
      <c r="I55" s="14">
        <f>IF('[1]1996_Census_Dwellings'!F55=0,0,('[1]1996_Census_Dwellings'!K55+'[1]1996_Census_Dwellings'!L55)/'[1]1996_Census_Dwellings'!F55)</f>
        <v>0.11026033690658499</v>
      </c>
      <c r="J55" s="12">
        <f t="shared" si="2"/>
        <v>1.0679420771611872</v>
      </c>
      <c r="K55" s="14">
        <f>IF('[1]1996_Census_Dwellings'!F55=0,0,'[1]1996_Census_Dwellings'!T55/'[1]1996_Census_Dwellings'!F55)</f>
        <v>0.8606431852986217</v>
      </c>
      <c r="L55" s="12">
        <f t="shared" si="3"/>
        <v>1.202126694099482</v>
      </c>
      <c r="M55" s="14">
        <f>IF('[1]1996_Census_Dwellings'!F55=0,0,1-('[1]1996_Census_Dwellings'!AA55/'[1]1996_Census_Dwellings'!F55))</f>
        <v>0.8759571209800919</v>
      </c>
      <c r="N55" s="12">
        <f t="shared" si="4"/>
        <v>1.1434469463460515</v>
      </c>
      <c r="O55" s="15">
        <f>IF('[1]1996CensusModeofTransportation'!G55=0,0,('[1]1996CensusModeofTransportation'!K55+'[1]1996CensusModeofTransportation'!L55)/'[1]1996CensusModeofTransportation'!G55)</f>
        <v>0.0364963503649635</v>
      </c>
      <c r="P55" s="12">
        <f t="shared" si="5"/>
        <v>0.520275147766658</v>
      </c>
      <c r="Q55" s="15">
        <f>IF('[1]1996CensusModeofTransportation'!G55=0,0,'[1]1996CensusModeofTransportation'!K55/'[1]1996CensusModeofTransportation'!G55)</f>
        <v>0.030413625304136254</v>
      </c>
      <c r="R55" s="15">
        <f>IF('[1]1996CensusModeofTransportation'!G55=0,0,'[1]1996CensusModeofTransportation'!L55/'[1]1996CensusModeofTransportation'!G55)</f>
        <v>0.006082725060827251</v>
      </c>
      <c r="S55" s="15">
        <f>IF('[1]1996CensusModeofTransportation'!G55=0,0,'[1]1996CensusModeofTransportation'!J55/'[1]1996CensusModeofTransportation'!G55)</f>
        <v>0.0072992700729927005</v>
      </c>
      <c r="T55" s="12">
        <f t="shared" si="6"/>
        <v>0.3566991089932279</v>
      </c>
      <c r="U55" s="14">
        <f>IF('[1]1996CensusModeofTransportation'!G55=0,0,('[1]1996CensusModeofTransportation'!H55+'[1]1996CensusModeofTransportation'!I55+'[1]1996CensusModeofTransportation'!M55+'[1]1996CensusModeofTransportation'!N55)/'[1]1996CensusModeofTransportation'!G55)</f>
        <v>0.9562043795620438</v>
      </c>
      <c r="V55" s="12">
        <f t="shared" si="7"/>
        <v>1.0613009955380246</v>
      </c>
      <c r="W55" s="11" t="str">
        <f t="shared" si="8"/>
        <v>Auto Suburb</v>
      </c>
    </row>
    <row r="56" spans="1:23" ht="12.75">
      <c r="A56" s="2" t="str">
        <f>'[1]1996_Census_Population_by_Age'!A56</f>
        <v>5390221.00</v>
      </c>
      <c r="B56" s="3">
        <v>110.803686</v>
      </c>
      <c r="C56" s="21">
        <f>'[1]1996_Census_Population_by_Age'!F56</f>
        <v>5245</v>
      </c>
      <c r="D56" s="3">
        <f t="shared" si="0"/>
        <v>47.3359703936203</v>
      </c>
      <c r="E56" s="21">
        <f>'[1]1996_Census_Dwellings'!F56</f>
        <v>1800</v>
      </c>
      <c r="F56" s="3">
        <f t="shared" si="1"/>
        <v>0.16244946941566546</v>
      </c>
      <c r="G56" s="10">
        <f>IF('[1]1996_Census_Dwellings'!F56=0,0,'[1]1996_Census_Dwellings'!G56/'[1]1996_Census_Dwellings'!F56)</f>
        <v>0.8888888888888888</v>
      </c>
      <c r="H56" s="10">
        <f>IF('[1]1996_Census_Dwellings'!F56=0,0,('[1]1996_Census_Dwellings'!G56+'[1]1996_Census_Dwellings'!H56+'[1]1996_Census_Dwellings'!I56+'[1]1996_Census_Dwellings'!M56+'[1]1996_Census_Dwellings'!N56+'[1]1996_Census_Dwellings'!J56)/'[1]1996_Census_Dwellings'!F56)</f>
        <v>0.9277777777777778</v>
      </c>
      <c r="I56" s="10">
        <f>IF('[1]1996_Census_Dwellings'!F56=0,0,('[1]1996_Census_Dwellings'!K56+'[1]1996_Census_Dwellings'!L56)/'[1]1996_Census_Dwellings'!F56)</f>
        <v>0.07222222222222222</v>
      </c>
      <c r="J56" s="3">
        <f t="shared" si="2"/>
        <v>1.1116852945447175</v>
      </c>
      <c r="K56" s="10">
        <f>IF('[1]1996_Census_Dwellings'!F56=0,0,'[1]1996_Census_Dwellings'!T56/'[1]1996_Census_Dwellings'!F56)</f>
        <v>0.8305555555555556</v>
      </c>
      <c r="L56" s="3">
        <f t="shared" si="3"/>
        <v>1.1601009818250374</v>
      </c>
      <c r="M56" s="10">
        <f>IF('[1]1996_Census_Dwellings'!F56=0,0,1-('[1]1996_Census_Dwellings'!AA56/'[1]1996_Census_Dwellings'!F56))</f>
        <v>0.6972222222222222</v>
      </c>
      <c r="N56" s="3">
        <f t="shared" si="4"/>
        <v>0.9101320165450508</v>
      </c>
      <c r="O56" s="22">
        <f>IF('[1]1996CensusModeofTransportation'!G56=0,0,('[1]1996CensusModeofTransportation'!K56+'[1]1996CensusModeofTransportation'!L56)/'[1]1996CensusModeofTransportation'!G56)</f>
        <v>0.035398230088495575</v>
      </c>
      <c r="P56" s="3">
        <f t="shared" si="5"/>
        <v>0.5046208512851833</v>
      </c>
      <c r="Q56" s="22">
        <f>IF('[1]1996CensusModeofTransportation'!G56=0,0,'[1]1996CensusModeofTransportation'!K56/'[1]1996CensusModeofTransportation'!G56)</f>
        <v>0.02654867256637168</v>
      </c>
      <c r="R56" s="22">
        <f>IF('[1]1996CensusModeofTransportation'!G56=0,0,'[1]1996CensusModeofTransportation'!L56/'[1]1996CensusModeofTransportation'!G56)</f>
        <v>0.008849557522123894</v>
      </c>
      <c r="S56" s="22">
        <f>IF('[1]1996CensusModeofTransportation'!G56=0,0,'[1]1996CensusModeofTransportation'!J56/'[1]1996CensusModeofTransportation'!G56)</f>
        <v>0</v>
      </c>
      <c r="T56" s="3">
        <f t="shared" si="6"/>
        <v>0</v>
      </c>
      <c r="U56" s="10">
        <f>IF('[1]1996CensusModeofTransportation'!G56=0,0,('[1]1996CensusModeofTransportation'!H56+'[1]1996CensusModeofTransportation'!I56+'[1]1996CensusModeofTransportation'!M56+'[1]1996CensusModeofTransportation'!N56)/'[1]1996CensusModeofTransportation'!G56)</f>
        <v>0.9557522123893806</v>
      </c>
      <c r="V56" s="3">
        <f t="shared" si="7"/>
        <v>1.0607991305803293</v>
      </c>
      <c r="W56" t="str">
        <f t="shared" si="8"/>
        <v>Exurban</v>
      </c>
    </row>
    <row r="57" spans="1:23" ht="12.75">
      <c r="A57" s="2" t="str">
        <f>'[1]1996_Census_Population_by_Age'!A57</f>
        <v>5390230.00</v>
      </c>
      <c r="B57" s="3">
        <v>217.838682</v>
      </c>
      <c r="C57" s="21">
        <f>'[1]1996_Census_Population_by_Age'!F57</f>
        <v>6255</v>
      </c>
      <c r="D57" s="3">
        <f t="shared" si="0"/>
        <v>28.7139085793771</v>
      </c>
      <c r="E57" s="21">
        <f>'[1]1996_Census_Dwellings'!F57</f>
        <v>2155</v>
      </c>
      <c r="F57" s="3">
        <f t="shared" si="1"/>
        <v>0.0989264156491729</v>
      </c>
      <c r="G57" s="10">
        <f>IF('[1]1996_Census_Dwellings'!F57=0,0,'[1]1996_Census_Dwellings'!G57/'[1]1996_Census_Dwellings'!F57)</f>
        <v>0.9234338747099768</v>
      </c>
      <c r="H57" s="10">
        <f>IF('[1]1996_Census_Dwellings'!F57=0,0,('[1]1996_Census_Dwellings'!G57+'[1]1996_Census_Dwellings'!H57+'[1]1996_Census_Dwellings'!I57+'[1]1996_Census_Dwellings'!M57+'[1]1996_Census_Dwellings'!N57+'[1]1996_Census_Dwellings'!J57)/'[1]1996_Census_Dwellings'!F57)</f>
        <v>0.9791183294663574</v>
      </c>
      <c r="I57" s="10">
        <f>IF('[1]1996_Census_Dwellings'!F57=0,0,('[1]1996_Census_Dwellings'!K57+'[1]1996_Census_Dwellings'!L57)/'[1]1996_Census_Dwellings'!F57)</f>
        <v>0.018561484918793503</v>
      </c>
      <c r="J57" s="3">
        <f t="shared" si="2"/>
        <v>1.173202758848198</v>
      </c>
      <c r="K57" s="10">
        <f>IF('[1]1996_Census_Dwellings'!F57=0,0,'[1]1996_Census_Dwellings'!T57/'[1]1996_Census_Dwellings'!F57)</f>
        <v>0.8723897911832946</v>
      </c>
      <c r="L57" s="3">
        <f t="shared" si="3"/>
        <v>1.2185340842238013</v>
      </c>
      <c r="M57" s="10">
        <f>IF('[1]1996_Census_Dwellings'!F57=0,0,1-('[1]1996_Census_Dwellings'!AA57/'[1]1996_Census_Dwellings'!F57))</f>
        <v>0.665893271461717</v>
      </c>
      <c r="N57" s="3">
        <f t="shared" si="4"/>
        <v>0.8692361870331634</v>
      </c>
      <c r="O57" s="22">
        <f>IF('[1]1996CensusModeofTransportation'!G57=0,0,('[1]1996CensusModeofTransportation'!K57+'[1]1996CensusModeofTransportation'!L57)/'[1]1996CensusModeofTransportation'!G57)</f>
        <v>0.026</v>
      </c>
      <c r="P57" s="3">
        <f t="shared" si="5"/>
        <v>0.3706440152689671</v>
      </c>
      <c r="Q57" s="22">
        <f>IF('[1]1996CensusModeofTransportation'!G57=0,0,'[1]1996CensusModeofTransportation'!K57/'[1]1996CensusModeofTransportation'!G57)</f>
        <v>0.026</v>
      </c>
      <c r="R57" s="22">
        <f>IF('[1]1996CensusModeofTransportation'!G57=0,0,'[1]1996CensusModeofTransportation'!L57/'[1]1996CensusModeofTransportation'!G57)</f>
        <v>0</v>
      </c>
      <c r="S57" s="22">
        <f>IF('[1]1996CensusModeofTransportation'!G57=0,0,'[1]1996CensusModeofTransportation'!J57/'[1]1996CensusModeofTransportation'!G57)</f>
        <v>0.004</v>
      </c>
      <c r="T57" s="3">
        <f t="shared" si="6"/>
        <v>0.19547111172828888</v>
      </c>
      <c r="U57" s="10">
        <f>IF('[1]1996CensusModeofTransportation'!G57=0,0,('[1]1996CensusModeofTransportation'!H57+'[1]1996CensusModeofTransportation'!I57+'[1]1996CensusModeofTransportation'!M57+'[1]1996CensusModeofTransportation'!N57)/'[1]1996CensusModeofTransportation'!G57)</f>
        <v>0.95</v>
      </c>
      <c r="V57" s="3">
        <f t="shared" si="7"/>
        <v>1.054414691368503</v>
      </c>
      <c r="W57" t="str">
        <f t="shared" si="8"/>
        <v>Exurban</v>
      </c>
    </row>
    <row r="58" spans="1:23" ht="12.75">
      <c r="A58" s="2" t="str">
        <f>'[1]1996_Census_Population_by_Age'!A58</f>
        <v>5390240.00</v>
      </c>
      <c r="B58" s="3">
        <v>50.357186</v>
      </c>
      <c r="C58" s="21">
        <f>'[1]1996_Census_Population_by_Age'!F58</f>
        <v>6580</v>
      </c>
      <c r="D58" s="3">
        <f t="shared" si="0"/>
        <v>130.66655471971765</v>
      </c>
      <c r="E58" s="21">
        <f>'[1]1996_Census_Dwellings'!F58</f>
        <v>2370</v>
      </c>
      <c r="F58" s="3">
        <f t="shared" si="1"/>
        <v>0.47063789465916545</v>
      </c>
      <c r="G58" s="10">
        <f>IF('[1]1996_Census_Dwellings'!F58=0,0,'[1]1996_Census_Dwellings'!G58/'[1]1996_Census_Dwellings'!F58)</f>
        <v>0.7130801687763713</v>
      </c>
      <c r="H58" s="10">
        <f>IF('[1]1996_Census_Dwellings'!F58=0,0,('[1]1996_Census_Dwellings'!G58+'[1]1996_Census_Dwellings'!H58+'[1]1996_Census_Dwellings'!I58+'[1]1996_Census_Dwellings'!M58+'[1]1996_Census_Dwellings'!N58+'[1]1996_Census_Dwellings'!J58)/'[1]1996_Census_Dwellings'!F58)</f>
        <v>0.9493670886075949</v>
      </c>
      <c r="I58" s="10">
        <f>IF('[1]1996_Census_Dwellings'!F58=0,0,('[1]1996_Census_Dwellings'!K58+'[1]1996_Census_Dwellings'!L58)/'[1]1996_Census_Dwellings'!F58)</f>
        <v>0.05063291139240506</v>
      </c>
      <c r="J58" s="3">
        <f t="shared" si="2"/>
        <v>1.1375541178165456</v>
      </c>
      <c r="K58" s="10">
        <f>IF('[1]1996_Census_Dwellings'!F58=0,0,'[1]1996_Census_Dwellings'!T58/'[1]1996_Census_Dwellings'!F58)</f>
        <v>0.7974683544303798</v>
      </c>
      <c r="L58" s="3">
        <f t="shared" si="3"/>
        <v>1.1138855369286587</v>
      </c>
      <c r="M58" s="10">
        <f>IF('[1]1996_Census_Dwellings'!F58=0,0,1-('[1]1996_Census_Dwellings'!AA58/'[1]1996_Census_Dwellings'!F58))</f>
        <v>0.7531645569620253</v>
      </c>
      <c r="N58" s="3">
        <f t="shared" si="4"/>
        <v>0.9831573853646169</v>
      </c>
      <c r="O58" s="22">
        <f>IF('[1]1996CensusModeofTransportation'!G58=0,0,('[1]1996CensusModeofTransportation'!K58+'[1]1996CensusModeofTransportation'!L58)/'[1]1996CensusModeofTransportation'!G58)</f>
        <v>0.07581967213114754</v>
      </c>
      <c r="P58" s="3">
        <f t="shared" si="5"/>
        <v>1.0808502967332743</v>
      </c>
      <c r="Q58" s="22">
        <f>IF('[1]1996CensusModeofTransportation'!G58=0,0,'[1]1996CensusModeofTransportation'!K58/'[1]1996CensusModeofTransportation'!G58)</f>
        <v>0.05942622950819672</v>
      </c>
      <c r="R58" s="22">
        <f>IF('[1]1996CensusModeofTransportation'!G58=0,0,'[1]1996CensusModeofTransportation'!L58/'[1]1996CensusModeofTransportation'!G58)</f>
        <v>0.01639344262295082</v>
      </c>
      <c r="S58" s="22">
        <f>IF('[1]1996CensusModeofTransportation'!G58=0,0,'[1]1996CensusModeofTransportation'!J58/'[1]1996CensusModeofTransportation'!G58)</f>
        <v>0.00819672131147541</v>
      </c>
      <c r="T58" s="3">
        <f t="shared" si="6"/>
        <v>0.4005555568202641</v>
      </c>
      <c r="U58" s="10">
        <f>IF('[1]1996CensusModeofTransportation'!G58=0,0,('[1]1996CensusModeofTransportation'!H58+'[1]1996CensusModeofTransportation'!I58+'[1]1996CensusModeofTransportation'!M58+'[1]1996CensusModeofTransportation'!N58)/'[1]1996CensusModeofTransportation'!G58)</f>
        <v>0.9098360655737705</v>
      </c>
      <c r="V58" s="3">
        <f t="shared" si="7"/>
        <v>1.0098363308188425</v>
      </c>
      <c r="W58" t="str">
        <f t="shared" si="8"/>
        <v>Exurban</v>
      </c>
    </row>
    <row r="59" spans="1:23" ht="12.75">
      <c r="A59" s="2" t="str">
        <f>'[1]1996_Census_Population_by_Age'!A59</f>
        <v>5390241.00</v>
      </c>
      <c r="B59" s="3">
        <v>81.31241</v>
      </c>
      <c r="C59" s="21">
        <f>'[1]1996_Census_Population_by_Age'!F59</f>
        <v>2970</v>
      </c>
      <c r="D59" s="3">
        <f t="shared" si="0"/>
        <v>36.52578985175818</v>
      </c>
      <c r="E59" s="21">
        <f>'[1]1996_Census_Dwellings'!F59</f>
        <v>925</v>
      </c>
      <c r="F59" s="3">
        <f t="shared" si="1"/>
        <v>0.11375877310732765</v>
      </c>
      <c r="G59" s="10">
        <f>IF('[1]1996_Census_Dwellings'!F59=0,0,'[1]1996_Census_Dwellings'!G59/'[1]1996_Census_Dwellings'!F59)</f>
        <v>0.9297297297297298</v>
      </c>
      <c r="H59" s="10">
        <f>IF('[1]1996_Census_Dwellings'!F59=0,0,('[1]1996_Census_Dwellings'!G59+'[1]1996_Census_Dwellings'!H59+'[1]1996_Census_Dwellings'!I59+'[1]1996_Census_Dwellings'!M59+'[1]1996_Census_Dwellings'!N59+'[1]1996_Census_Dwellings'!J59)/'[1]1996_Census_Dwellings'!F59)</f>
        <v>0.972972972972973</v>
      </c>
      <c r="I59" s="10">
        <f>IF('[1]1996_Census_Dwellings'!F59=0,0,('[1]1996_Census_Dwellings'!K59+'[1]1996_Census_Dwellings'!L59)/'[1]1996_Census_Dwellings'!F59)</f>
        <v>0.016216216216216217</v>
      </c>
      <c r="J59" s="3">
        <f t="shared" si="2"/>
        <v>1.1658392472325247</v>
      </c>
      <c r="K59" s="10">
        <f>IF('[1]1996_Census_Dwellings'!F59=0,0,'[1]1996_Census_Dwellings'!T59/'[1]1996_Census_Dwellings'!F59)</f>
        <v>0.827027027027027</v>
      </c>
      <c r="L59" s="3">
        <f t="shared" si="3"/>
        <v>1.1551724139731185</v>
      </c>
      <c r="M59" s="10">
        <f>IF('[1]1996_Census_Dwellings'!F59=0,0,1-('[1]1996_Census_Dwellings'!AA59/'[1]1996_Census_Dwellings'!F59))</f>
        <v>0.6648648648648648</v>
      </c>
      <c r="N59" s="3">
        <f t="shared" si="4"/>
        <v>0.8678937373234596</v>
      </c>
      <c r="O59" s="22">
        <f>IF('[1]1996CensusModeofTransportation'!G59=0,0,('[1]1996CensusModeofTransportation'!K59+'[1]1996CensusModeofTransportation'!L59)/'[1]1996CensusModeofTransportation'!G59)</f>
        <v>0.04310344827586207</v>
      </c>
      <c r="P59" s="3">
        <f t="shared" si="5"/>
        <v>0.61446289003476</v>
      </c>
      <c r="Q59" s="22">
        <f>IF('[1]1996CensusModeofTransportation'!G59=0,0,'[1]1996CensusModeofTransportation'!K59/'[1]1996CensusModeofTransportation'!G59)</f>
        <v>0.034482758620689655</v>
      </c>
      <c r="R59" s="22">
        <f>IF('[1]1996CensusModeofTransportation'!G59=0,0,'[1]1996CensusModeofTransportation'!L59/'[1]1996CensusModeofTransportation'!G59)</f>
        <v>0.008620689655172414</v>
      </c>
      <c r="S59" s="22">
        <f>IF('[1]1996CensusModeofTransportation'!G59=0,0,'[1]1996CensusModeofTransportation'!J59/'[1]1996CensusModeofTransportation'!G59)</f>
        <v>0</v>
      </c>
      <c r="T59" s="3">
        <f t="shared" si="6"/>
        <v>0</v>
      </c>
      <c r="U59" s="10">
        <f>IF('[1]1996CensusModeofTransportation'!G59=0,0,('[1]1996CensusModeofTransportation'!H59+'[1]1996CensusModeofTransportation'!I59+'[1]1996CensusModeofTransportation'!M59+'[1]1996CensusModeofTransportation'!N59)/'[1]1996CensusModeofTransportation'!G59)</f>
        <v>0.9310344827586207</v>
      </c>
      <c r="V59" s="3">
        <f t="shared" si="7"/>
        <v>1.0333646703066999</v>
      </c>
      <c r="W59" t="str">
        <f t="shared" si="8"/>
        <v>Exurban</v>
      </c>
    </row>
    <row r="60" spans="1:23" ht="12.75">
      <c r="A60" s="11" t="str">
        <f>'[1]1996_Census_Population_by_Age'!A60</f>
        <v>5390242.00</v>
      </c>
      <c r="B60" s="12">
        <v>31.485017</v>
      </c>
      <c r="C60" s="13">
        <f>'[1]1996_Census_Population_by_Age'!F60</f>
        <v>9250</v>
      </c>
      <c r="D60" s="12">
        <f t="shared" si="0"/>
        <v>293.79053535210096</v>
      </c>
      <c r="E60" s="13">
        <f>'[1]1996_Census_Dwellings'!F60</f>
        <v>3135</v>
      </c>
      <c r="F60" s="12">
        <f t="shared" si="1"/>
        <v>0.995711706301445</v>
      </c>
      <c r="G60" s="14">
        <f>IF('[1]1996_Census_Dwellings'!F60=0,0,'[1]1996_Census_Dwellings'!G60/'[1]1996_Census_Dwellings'!F60)</f>
        <v>0.6666666666666666</v>
      </c>
      <c r="H60" s="14">
        <f>IF('[1]1996_Census_Dwellings'!F60=0,0,('[1]1996_Census_Dwellings'!G60+'[1]1996_Census_Dwellings'!H60+'[1]1996_Census_Dwellings'!I60+'[1]1996_Census_Dwellings'!M60+'[1]1996_Census_Dwellings'!N60+'[1]1996_Census_Dwellings'!J60)/'[1]1996_Census_Dwellings'!F60)</f>
        <v>0.8915470494417863</v>
      </c>
      <c r="I60" s="14">
        <f>IF('[1]1996_Census_Dwellings'!F60=0,0,('[1]1996_Census_Dwellings'!K60+'[1]1996_Census_Dwellings'!L60)/'[1]1996_Census_Dwellings'!F60)</f>
        <v>0.10526315789473684</v>
      </c>
      <c r="J60" s="12">
        <f t="shared" si="2"/>
        <v>1.0682727782434125</v>
      </c>
      <c r="K60" s="14">
        <f>IF('[1]1996_Census_Dwellings'!F60=0,0,'[1]1996_Census_Dwellings'!T60/'[1]1996_Census_Dwellings'!F60)</f>
        <v>0.7687400318979266</v>
      </c>
      <c r="L60" s="12">
        <f t="shared" si="3"/>
        <v>1.0737584738403954</v>
      </c>
      <c r="M60" s="14">
        <f>IF('[1]1996_Census_Dwellings'!F60=0,0,1-('[1]1996_Census_Dwellings'!AA60/'[1]1996_Census_Dwellings'!F60))</f>
        <v>0.7862838915470495</v>
      </c>
      <c r="N60" s="12">
        <f t="shared" si="4"/>
        <v>1.0263903257554512</v>
      </c>
      <c r="O60" s="15">
        <f>IF('[1]1996CensusModeofTransportation'!G60=0,0,('[1]1996CensusModeofTransportation'!K60+'[1]1996CensusModeofTransportation'!L60)/'[1]1996CensusModeofTransportation'!G60)</f>
        <v>0.053549190535491904</v>
      </c>
      <c r="P60" s="12">
        <f t="shared" si="5"/>
        <v>0.7633725767106805</v>
      </c>
      <c r="Q60" s="15">
        <f>IF('[1]1996CensusModeofTransportation'!G60=0,0,'[1]1996CensusModeofTransportation'!K60/'[1]1996CensusModeofTransportation'!G60)</f>
        <v>0.047322540473225407</v>
      </c>
      <c r="R60" s="15">
        <f>IF('[1]1996CensusModeofTransportation'!G60=0,0,'[1]1996CensusModeofTransportation'!L60/'[1]1996CensusModeofTransportation'!G60)</f>
        <v>0.0062266500622665</v>
      </c>
      <c r="S60" s="15">
        <f>IF('[1]1996CensusModeofTransportation'!G60=0,0,'[1]1996CensusModeofTransportation'!J60/'[1]1996CensusModeofTransportation'!G60)</f>
        <v>0.008717310087173101</v>
      </c>
      <c r="T60" s="12">
        <f t="shared" si="6"/>
        <v>0.42599557350498823</v>
      </c>
      <c r="U60" s="14">
        <f>IF('[1]1996CensusModeofTransportation'!G60=0,0,('[1]1996CensusModeofTransportation'!H60+'[1]1996CensusModeofTransportation'!I60+'[1]1996CensusModeofTransportation'!M60+'[1]1996CensusModeofTransportation'!N60)/'[1]1996CensusModeofTransportation'!G60)</f>
        <v>0.9364881693648817</v>
      </c>
      <c r="V60" s="12">
        <f t="shared" si="7"/>
        <v>1.0394177727064486</v>
      </c>
      <c r="W60" s="11" t="str">
        <f t="shared" si="8"/>
        <v>Auto Suburb</v>
      </c>
    </row>
    <row r="61" spans="1:23" ht="12.75">
      <c r="A61" s="2" t="str">
        <f>'[1]1996_Census_Population_by_Age'!A61</f>
        <v>5390300.00</v>
      </c>
      <c r="B61" s="3">
        <v>8.754204</v>
      </c>
      <c r="C61" s="21">
        <f>'[1]1996_Census_Population_by_Age'!F61</f>
        <v>1225</v>
      </c>
      <c r="D61" s="3">
        <f t="shared" si="0"/>
        <v>139.93276830194955</v>
      </c>
      <c r="E61" s="21">
        <f>'[1]1996_Census_Dwellings'!F61</f>
        <v>455</v>
      </c>
      <c r="F61" s="3">
        <f t="shared" si="1"/>
        <v>0.519750282264384</v>
      </c>
      <c r="G61" s="10">
        <f>IF('[1]1996_Census_Dwellings'!F61=0,0,'[1]1996_Census_Dwellings'!G61/'[1]1996_Census_Dwellings'!F61)</f>
        <v>0.8571428571428571</v>
      </c>
      <c r="H61" s="10">
        <f>IF('[1]1996_Census_Dwellings'!F61=0,0,('[1]1996_Census_Dwellings'!G61+'[1]1996_Census_Dwellings'!H61+'[1]1996_Census_Dwellings'!I61+'[1]1996_Census_Dwellings'!M61+'[1]1996_Census_Dwellings'!N61+'[1]1996_Census_Dwellings'!J61)/'[1]1996_Census_Dwellings'!F61)</f>
        <v>0.945054945054945</v>
      </c>
      <c r="I61" s="10">
        <f>IF('[1]1996_Census_Dwellings'!F61=0,0,('[1]1996_Census_Dwellings'!K61+'[1]1996_Census_Dwellings'!L61)/'[1]1996_Census_Dwellings'!F61)</f>
        <v>0.054945054945054944</v>
      </c>
      <c r="J61" s="3">
        <f t="shared" si="2"/>
        <v>1.1323872053400164</v>
      </c>
      <c r="K61" s="10">
        <f>IF('[1]1996_Census_Dwellings'!F61=0,0,'[1]1996_Census_Dwellings'!T61/'[1]1996_Census_Dwellings'!F61)</f>
        <v>0.8351648351648352</v>
      </c>
      <c r="L61" s="3">
        <f t="shared" si="3"/>
        <v>1.1665391180393627</v>
      </c>
      <c r="M61" s="10">
        <f>IF('[1]1996_Census_Dwellings'!F61=0,0,1-('[1]1996_Census_Dwellings'!AA61/'[1]1996_Census_Dwellings'!F61))</f>
        <v>0.8131868131868132</v>
      </c>
      <c r="N61" s="3">
        <f t="shared" si="4"/>
        <v>1.0615085557007204</v>
      </c>
      <c r="O61" s="22">
        <f>IF('[1]1996CensusModeofTransportation'!G61=0,0,('[1]1996CensusModeofTransportation'!K61+'[1]1996CensusModeofTransportation'!L61)/'[1]1996CensusModeofTransportation'!G61)</f>
        <v>0.017391304347826087</v>
      </c>
      <c r="P61" s="3">
        <f t="shared" si="5"/>
        <v>0.2479224182401118</v>
      </c>
      <c r="Q61" s="22">
        <f>IF('[1]1996CensusModeofTransportation'!G61=0,0,'[1]1996CensusModeofTransportation'!K61/'[1]1996CensusModeofTransportation'!G61)</f>
        <v>0</v>
      </c>
      <c r="R61" s="22">
        <f>IF('[1]1996CensusModeofTransportation'!G61=0,0,'[1]1996CensusModeofTransportation'!L61/'[1]1996CensusModeofTransportation'!G61)</f>
        <v>0.017391304347826087</v>
      </c>
      <c r="S61" s="22">
        <f>IF('[1]1996CensusModeofTransportation'!G61=0,0,'[1]1996CensusModeofTransportation'!J61/'[1]1996CensusModeofTransportation'!G61)</f>
        <v>0.017391304347826087</v>
      </c>
      <c r="T61" s="3">
        <f t="shared" si="6"/>
        <v>0.8498743988186473</v>
      </c>
      <c r="U61" s="10">
        <f>IF('[1]1996CensusModeofTransportation'!G61=0,0,('[1]1996CensusModeofTransportation'!H61+'[1]1996CensusModeofTransportation'!I61+'[1]1996CensusModeofTransportation'!M61+'[1]1996CensusModeofTransportation'!N61)/'[1]1996CensusModeofTransportation'!G61)</f>
        <v>0.9130434782608695</v>
      </c>
      <c r="V61" s="3">
        <f t="shared" si="7"/>
        <v>1.0133962708804836</v>
      </c>
      <c r="W61" t="str">
        <f t="shared" si="8"/>
        <v>Exurban</v>
      </c>
    </row>
    <row r="62" spans="1:23" ht="12.75">
      <c r="A62" s="11" t="str">
        <f>'[1]1996_Census_Population_by_Age'!A62</f>
        <v>5390301.00</v>
      </c>
      <c r="B62" s="12">
        <v>4.840161</v>
      </c>
      <c r="C62" s="13">
        <f>'[1]1996_Census_Population_by_Age'!F62</f>
        <v>4775</v>
      </c>
      <c r="D62" s="12">
        <f t="shared" si="0"/>
        <v>986.5374312961903</v>
      </c>
      <c r="E62" s="13">
        <f>'[1]1996_Census_Dwellings'!F62</f>
        <v>1890</v>
      </c>
      <c r="F62" s="12">
        <f t="shared" si="1"/>
        <v>3.9048287856540305</v>
      </c>
      <c r="G62" s="14">
        <f>IF('[1]1996_Census_Dwellings'!F62=0,0,'[1]1996_Census_Dwellings'!G62/'[1]1996_Census_Dwellings'!F62)</f>
        <v>0.4365079365079365</v>
      </c>
      <c r="H62" s="14">
        <f>IF('[1]1996_Census_Dwellings'!F62=0,0,('[1]1996_Census_Dwellings'!G62+'[1]1996_Census_Dwellings'!H62+'[1]1996_Census_Dwellings'!I62+'[1]1996_Census_Dwellings'!M62+'[1]1996_Census_Dwellings'!N62+'[1]1996_Census_Dwellings'!J62)/'[1]1996_Census_Dwellings'!F62)</f>
        <v>0.7883597883597884</v>
      </c>
      <c r="I62" s="14">
        <f>IF('[1]1996_Census_Dwellings'!F62=0,0,('[1]1996_Census_Dwellings'!K62+'[1]1996_Census_Dwellings'!L62)/'[1]1996_Census_Dwellings'!F62)</f>
        <v>0.20899470899470898</v>
      </c>
      <c r="J62" s="12">
        <f t="shared" si="2"/>
        <v>0.9446313594933727</v>
      </c>
      <c r="K62" s="14">
        <f>IF('[1]1996_Census_Dwellings'!F62=0,0,'[1]1996_Census_Dwellings'!T62/'[1]1996_Census_Dwellings'!F62)</f>
        <v>0.5978835978835979</v>
      </c>
      <c r="L62" s="12">
        <f t="shared" si="3"/>
        <v>0.835110119103228</v>
      </c>
      <c r="M62" s="14">
        <f>IF('[1]1996_Census_Dwellings'!F62=0,0,1-('[1]1996_Census_Dwellings'!AA62/'[1]1996_Census_Dwellings'!F62))</f>
        <v>0.835978835978836</v>
      </c>
      <c r="N62" s="12">
        <f t="shared" si="4"/>
        <v>1.0912605472518917</v>
      </c>
      <c r="O62" s="15">
        <f>IF('[1]1996CensusModeofTransportation'!G62=0,0,('[1]1996CensusModeofTransportation'!K62+'[1]1996CensusModeofTransportation'!L62)/'[1]1996CensusModeofTransportation'!G62)</f>
        <v>0.06582278481012659</v>
      </c>
      <c r="P62" s="12">
        <f t="shared" si="5"/>
        <v>0.9383392791619422</v>
      </c>
      <c r="Q62" s="15">
        <f>IF('[1]1996CensusModeofTransportation'!G62=0,0,'[1]1996CensusModeofTransportation'!K62/'[1]1996CensusModeofTransportation'!G62)</f>
        <v>0.060759493670886074</v>
      </c>
      <c r="R62" s="15">
        <f>IF('[1]1996CensusModeofTransportation'!G62=0,0,'[1]1996CensusModeofTransportation'!L62/'[1]1996CensusModeofTransportation'!G62)</f>
        <v>0.005063291139240506</v>
      </c>
      <c r="S62" s="15">
        <f>IF('[1]1996CensusModeofTransportation'!G62=0,0,'[1]1996CensusModeofTransportation'!J62/'[1]1996CensusModeofTransportation'!G62)</f>
        <v>0.027848101265822784</v>
      </c>
      <c r="T62" s="12">
        <f t="shared" si="6"/>
        <v>1.3608748284880872</v>
      </c>
      <c r="U62" s="14">
        <f>IF('[1]1996CensusModeofTransportation'!G62=0,0,('[1]1996CensusModeofTransportation'!H62+'[1]1996CensusModeofTransportation'!I62+'[1]1996CensusModeofTransportation'!M62+'[1]1996CensusModeofTransportation'!N62)/'[1]1996CensusModeofTransportation'!G62)</f>
        <v>0.9113924050632911</v>
      </c>
      <c r="V62" s="12">
        <f t="shared" si="7"/>
        <v>1.0115637278951661</v>
      </c>
      <c r="W62" s="11" t="str">
        <f t="shared" si="8"/>
        <v>Auto Suburb</v>
      </c>
    </row>
    <row r="63" spans="1:23" ht="12.75">
      <c r="A63" s="11" t="str">
        <f>'[1]1996_Census_Population_by_Age'!A63</f>
        <v>5390302.00</v>
      </c>
      <c r="B63" s="12">
        <v>3.145925</v>
      </c>
      <c r="C63" s="13">
        <f>'[1]1996_Census_Population_by_Age'!F63</f>
        <v>3530</v>
      </c>
      <c r="D63" s="12">
        <f t="shared" si="0"/>
        <v>1122.0865087374937</v>
      </c>
      <c r="E63" s="13">
        <f>'[1]1996_Census_Dwellings'!F63</f>
        <v>1335</v>
      </c>
      <c r="F63" s="12">
        <f t="shared" si="1"/>
        <v>4.2435849551403795</v>
      </c>
      <c r="G63" s="14">
        <f>IF('[1]1996_Census_Dwellings'!F63=0,0,'[1]1996_Census_Dwellings'!G63/'[1]1996_Census_Dwellings'!F63)</f>
        <v>0.7265917602996255</v>
      </c>
      <c r="H63" s="14">
        <f>IF('[1]1996_Census_Dwellings'!F63=0,0,('[1]1996_Census_Dwellings'!G63+'[1]1996_Census_Dwellings'!H63+'[1]1996_Census_Dwellings'!I63+'[1]1996_Census_Dwellings'!M63+'[1]1996_Census_Dwellings'!N63+'[1]1996_Census_Dwellings'!J63)/'[1]1996_Census_Dwellings'!F63)</f>
        <v>0.9325842696629213</v>
      </c>
      <c r="I63" s="14">
        <f>IF('[1]1996_Census_Dwellings'!F63=0,0,('[1]1996_Census_Dwellings'!K63+'[1]1996_Census_Dwellings'!L63)/'[1]1996_Census_Dwellings'!F63)</f>
        <v>0.07116104868913857</v>
      </c>
      <c r="J63" s="12">
        <f t="shared" si="2"/>
        <v>1.1174445468948448</v>
      </c>
      <c r="K63" s="14">
        <f>IF('[1]1996_Census_Dwellings'!F63=0,0,'[1]1996_Census_Dwellings'!T63/'[1]1996_Census_Dwellings'!F63)</f>
        <v>0.7865168539325843</v>
      </c>
      <c r="L63" s="12">
        <f t="shared" si="3"/>
        <v>1.0985887318022975</v>
      </c>
      <c r="M63" s="14">
        <f>IF('[1]1996_Census_Dwellings'!F63=0,0,1-('[1]1996_Census_Dwellings'!AA63/'[1]1996_Census_Dwellings'!F63))</f>
        <v>0.7041198501872659</v>
      </c>
      <c r="N63" s="12">
        <f t="shared" si="4"/>
        <v>0.9191359637072539</v>
      </c>
      <c r="O63" s="15">
        <f>IF('[1]1996CensusModeofTransportation'!G63=0,0,('[1]1996CensusModeofTransportation'!K63+'[1]1996CensusModeofTransportation'!L63)/'[1]1996CensusModeofTransportation'!G63)</f>
        <v>0.06228373702422145</v>
      </c>
      <c r="P63" s="12">
        <f t="shared" si="5"/>
        <v>0.8878882452543796</v>
      </c>
      <c r="Q63" s="15">
        <f>IF('[1]1996CensusModeofTransportation'!G63=0,0,'[1]1996CensusModeofTransportation'!K63/'[1]1996CensusModeofTransportation'!G63)</f>
        <v>0.04152249134948097</v>
      </c>
      <c r="R63" s="15">
        <f>IF('[1]1996CensusModeofTransportation'!G63=0,0,'[1]1996CensusModeofTransportation'!L63/'[1]1996CensusModeofTransportation'!G63)</f>
        <v>0.020761245674740483</v>
      </c>
      <c r="S63" s="15">
        <f>IF('[1]1996CensusModeofTransportation'!G63=0,0,'[1]1996CensusModeofTransportation'!J63/'[1]1996CensusModeofTransportation'!G63)</f>
        <v>0.010380622837370242</v>
      </c>
      <c r="T63" s="12">
        <f t="shared" si="6"/>
        <v>0.5072779716132064</v>
      </c>
      <c r="U63" s="14">
        <f>IF('[1]1996CensusModeofTransportation'!G63=0,0,('[1]1996CensusModeofTransportation'!H63+'[1]1996CensusModeofTransportation'!I63+'[1]1996CensusModeofTransportation'!M63+'[1]1996CensusModeofTransportation'!N63)/'[1]1996CensusModeofTransportation'!G63)</f>
        <v>0.9238754325259516</v>
      </c>
      <c r="V63" s="12">
        <f t="shared" si="7"/>
        <v>1.0254187674208353</v>
      </c>
      <c r="W63" s="11" t="str">
        <f t="shared" si="8"/>
        <v>Auto Suburb</v>
      </c>
    </row>
    <row r="64" spans="1:23" ht="12.75">
      <c r="A64" s="2" t="str">
        <f>'[1]1996_Census_Population_by_Age'!A64</f>
        <v>5390303.00</v>
      </c>
      <c r="B64" s="3">
        <v>32.91229</v>
      </c>
      <c r="C64" s="21">
        <f>'[1]1996_Census_Population_by_Age'!F64</f>
        <v>1380</v>
      </c>
      <c r="D64" s="3">
        <f t="shared" si="0"/>
        <v>41.929625680862685</v>
      </c>
      <c r="E64" s="21">
        <f>'[1]1996_Census_Dwellings'!F64</f>
        <v>475</v>
      </c>
      <c r="F64" s="3">
        <f t="shared" si="1"/>
        <v>0.14432298694499837</v>
      </c>
      <c r="G64" s="10">
        <f>IF('[1]1996_Census_Dwellings'!F64=0,0,'[1]1996_Census_Dwellings'!G64/'[1]1996_Census_Dwellings'!F64)</f>
        <v>1</v>
      </c>
      <c r="H64" s="10">
        <f>IF('[1]1996_Census_Dwellings'!F64=0,0,('[1]1996_Census_Dwellings'!G64+'[1]1996_Census_Dwellings'!H64+'[1]1996_Census_Dwellings'!I64+'[1]1996_Census_Dwellings'!M64+'[1]1996_Census_Dwellings'!N64+'[1]1996_Census_Dwellings'!J64)/'[1]1996_Census_Dwellings'!F64)</f>
        <v>1</v>
      </c>
      <c r="I64" s="10">
        <f>IF('[1]1996_Census_Dwellings'!F64=0,0,('[1]1996_Census_Dwellings'!K64+'[1]1996_Census_Dwellings'!L64)/'[1]1996_Census_Dwellings'!F64)</f>
        <v>0</v>
      </c>
      <c r="J64" s="3">
        <f t="shared" si="2"/>
        <v>1.1982236707667615</v>
      </c>
      <c r="K64" s="10">
        <f>IF('[1]1996_Census_Dwellings'!F64=0,0,'[1]1996_Census_Dwellings'!T64/'[1]1996_Census_Dwellings'!F64)</f>
        <v>0.9368421052631579</v>
      </c>
      <c r="L64" s="3">
        <f t="shared" si="3"/>
        <v>1.3085596006926314</v>
      </c>
      <c r="M64" s="10">
        <f>IF('[1]1996_Census_Dwellings'!F64=0,0,1-('[1]1996_Census_Dwellings'!AA64/'[1]1996_Census_Dwellings'!F64))</f>
        <v>0.8315789473684211</v>
      </c>
      <c r="N64" s="3">
        <f t="shared" si="4"/>
        <v>1.0855170706874082</v>
      </c>
      <c r="O64" s="22">
        <f>IF('[1]1996CensusModeofTransportation'!G64=0,0,('[1]1996CensusModeofTransportation'!K64+'[1]1996CensusModeofTransportation'!L64)/'[1]1996CensusModeofTransportation'!G64)</f>
        <v>0.03278688524590164</v>
      </c>
      <c r="P64" s="3">
        <f t="shared" si="5"/>
        <v>0.4673947229116862</v>
      </c>
      <c r="Q64" s="22">
        <f>IF('[1]1996CensusModeofTransportation'!G64=0,0,'[1]1996CensusModeofTransportation'!K64/'[1]1996CensusModeofTransportation'!G64)</f>
        <v>0.01639344262295082</v>
      </c>
      <c r="R64" s="22">
        <f>IF('[1]1996CensusModeofTransportation'!G64=0,0,'[1]1996CensusModeofTransportation'!L64/'[1]1996CensusModeofTransportation'!G64)</f>
        <v>0.01639344262295082</v>
      </c>
      <c r="S64" s="22">
        <f>IF('[1]1996CensusModeofTransportation'!G64=0,0,'[1]1996CensusModeofTransportation'!J64/'[1]1996CensusModeofTransportation'!G64)</f>
        <v>0.01639344262295082</v>
      </c>
      <c r="T64" s="3">
        <f t="shared" si="6"/>
        <v>0.8011111136405282</v>
      </c>
      <c r="U64" s="10">
        <f>IF('[1]1996CensusModeofTransportation'!G64=0,0,('[1]1996CensusModeofTransportation'!H64+'[1]1996CensusModeofTransportation'!I64+'[1]1996CensusModeofTransportation'!M64+'[1]1996CensusModeofTransportation'!N64)/'[1]1996CensusModeofTransportation'!G64)</f>
        <v>0.9590163934426229</v>
      </c>
      <c r="V64" s="3">
        <f t="shared" si="7"/>
        <v>1.0644220784306717</v>
      </c>
      <c r="W64" t="str">
        <f t="shared" si="8"/>
        <v>Exurban</v>
      </c>
    </row>
    <row r="65" spans="1:23" ht="12.75">
      <c r="A65" s="11" t="str">
        <f>'[1]1996_Census_Population_by_Age'!A65</f>
        <v>5390304.00</v>
      </c>
      <c r="B65" s="12">
        <v>2.112043</v>
      </c>
      <c r="C65" s="13">
        <f>'[1]1996_Census_Population_by_Age'!F65</f>
        <v>3935</v>
      </c>
      <c r="D65" s="12">
        <f t="shared" si="0"/>
        <v>1863.124945846273</v>
      </c>
      <c r="E65" s="13">
        <f>'[1]1996_Census_Dwellings'!F65</f>
        <v>1595</v>
      </c>
      <c r="F65" s="12">
        <f t="shared" si="1"/>
        <v>7.551929577191373</v>
      </c>
      <c r="G65" s="14">
        <f>IF('[1]1996_Census_Dwellings'!F65=0,0,'[1]1996_Census_Dwellings'!G65/'[1]1996_Census_Dwellings'!F65)</f>
        <v>0.8119122257053292</v>
      </c>
      <c r="H65" s="14">
        <f>IF('[1]1996_Census_Dwellings'!F65=0,0,('[1]1996_Census_Dwellings'!G65+'[1]1996_Census_Dwellings'!H65+'[1]1996_Census_Dwellings'!I65+'[1]1996_Census_Dwellings'!M65+'[1]1996_Census_Dwellings'!N65+'[1]1996_Census_Dwellings'!J65)/'[1]1996_Census_Dwellings'!F65)</f>
        <v>0.8808777429467085</v>
      </c>
      <c r="I65" s="14">
        <f>IF('[1]1996_Census_Dwellings'!F65=0,0,('[1]1996_Census_Dwellings'!K65+'[1]1996_Census_Dwellings'!L65)/'[1]1996_Census_Dwellings'!F65)</f>
        <v>0.11912225705329153</v>
      </c>
      <c r="J65" s="12">
        <f t="shared" si="2"/>
        <v>1.0554885626503447</v>
      </c>
      <c r="K65" s="14">
        <f>IF('[1]1996_Census_Dwellings'!F65=0,0,'[1]1996_Census_Dwellings'!T65/'[1]1996_Census_Dwellings'!F65)</f>
        <v>0.7053291536050157</v>
      </c>
      <c r="L65" s="12">
        <f t="shared" si="3"/>
        <v>0.9851876110318409</v>
      </c>
      <c r="M65" s="14">
        <f>IF('[1]1996_Census_Dwellings'!F65=0,0,1-('[1]1996_Census_Dwellings'!AA65/'[1]1996_Census_Dwellings'!F65))</f>
        <v>0.677115987460815</v>
      </c>
      <c r="N65" s="12">
        <f t="shared" si="4"/>
        <v>0.883885968434015</v>
      </c>
      <c r="O65" s="15">
        <f>IF('[1]1996CensusModeofTransportation'!G65=0,0,('[1]1996CensusModeofTransportation'!K65+'[1]1996CensusModeofTransportation'!L65)/'[1]1996CensusModeofTransportation'!G65)</f>
        <v>0.075</v>
      </c>
      <c r="P65" s="12">
        <f t="shared" si="5"/>
        <v>1.0691654286604821</v>
      </c>
      <c r="Q65" s="15">
        <f>IF('[1]1996CensusModeofTransportation'!G65=0,0,'[1]1996CensusModeofTransportation'!K65/'[1]1996CensusModeofTransportation'!G65)</f>
        <v>0.065625</v>
      </c>
      <c r="R65" s="15">
        <f>IF('[1]1996CensusModeofTransportation'!G65=0,0,'[1]1996CensusModeofTransportation'!L65/'[1]1996CensusModeofTransportation'!G65)</f>
        <v>0.009375</v>
      </c>
      <c r="S65" s="15">
        <f>IF('[1]1996CensusModeofTransportation'!G65=0,0,'[1]1996CensusModeofTransportation'!J65/'[1]1996CensusModeofTransportation'!G65)</f>
        <v>0.00625</v>
      </c>
      <c r="T65" s="12">
        <f t="shared" si="6"/>
        <v>0.3054236120754514</v>
      </c>
      <c r="U65" s="14">
        <f>IF('[1]1996CensusModeofTransportation'!G65=0,0,('[1]1996CensusModeofTransportation'!H65+'[1]1996CensusModeofTransportation'!I65+'[1]1996CensusModeofTransportation'!M65+'[1]1996CensusModeofTransportation'!N65)/'[1]1996CensusModeofTransportation'!G65)</f>
        <v>0.9125</v>
      </c>
      <c r="V65" s="12">
        <f t="shared" si="7"/>
        <v>1.0127930588144831</v>
      </c>
      <c r="W65" s="11" t="str">
        <f t="shared" si="8"/>
        <v>Auto Suburb</v>
      </c>
    </row>
    <row r="66" spans="1:23" ht="12.75">
      <c r="A66" s="16" t="str">
        <f>'[1]1996_Census_Population_by_Age'!A66</f>
        <v>5390305.00</v>
      </c>
      <c r="B66" s="17">
        <v>0.893924</v>
      </c>
      <c r="C66" s="18">
        <f>'[1]1996_Census_Population_by_Age'!F66</f>
        <v>2160</v>
      </c>
      <c r="D66" s="17">
        <f t="shared" si="0"/>
        <v>2416.312796166117</v>
      </c>
      <c r="E66" s="18">
        <f>'[1]1996_Census_Dwellings'!F66</f>
        <v>935</v>
      </c>
      <c r="F66" s="17">
        <f t="shared" si="1"/>
        <v>10.459502150070922</v>
      </c>
      <c r="G66" s="19">
        <f>IF('[1]1996_Census_Dwellings'!F66=0,0,'[1]1996_Census_Dwellings'!G66/'[1]1996_Census_Dwellings'!F66)</f>
        <v>0.37433155080213903</v>
      </c>
      <c r="H66" s="19">
        <f>IF('[1]1996_Census_Dwellings'!F66=0,0,('[1]1996_Census_Dwellings'!G66+'[1]1996_Census_Dwellings'!H66+'[1]1996_Census_Dwellings'!I66+'[1]1996_Census_Dwellings'!M66+'[1]1996_Census_Dwellings'!N66+'[1]1996_Census_Dwellings'!J66)/'[1]1996_Census_Dwellings'!F66)</f>
        <v>0.6042780748663101</v>
      </c>
      <c r="I66" s="19">
        <f>IF('[1]1996_Census_Dwellings'!F66=0,0,('[1]1996_Census_Dwellings'!K66+'[1]1996_Census_Dwellings'!L66)/'[1]1996_Census_Dwellings'!F66)</f>
        <v>0.40641711229946526</v>
      </c>
      <c r="J66" s="17">
        <f t="shared" si="2"/>
        <v>0.724060293030182</v>
      </c>
      <c r="K66" s="19">
        <f>IF('[1]1996_Census_Dwellings'!F66=0,0,'[1]1996_Census_Dwellings'!T66/'[1]1996_Census_Dwellings'!F66)</f>
        <v>0.36363636363636365</v>
      </c>
      <c r="L66" s="17">
        <f t="shared" si="3"/>
        <v>0.5079189461319713</v>
      </c>
      <c r="M66" s="19">
        <f>IF('[1]1996_Census_Dwellings'!F66=0,0,1-('[1]1996_Census_Dwellings'!AA66/'[1]1996_Census_Dwellings'!F66))</f>
        <v>0.4652406417112299</v>
      </c>
      <c r="N66" s="17">
        <f t="shared" si="4"/>
        <v>0.6073105387687963</v>
      </c>
      <c r="O66" s="20">
        <f>IF('[1]1996CensusModeofTransportation'!G66=0,0,('[1]1996CensusModeofTransportation'!K66+'[1]1996CensusModeofTransportation'!L66)/'[1]1996CensusModeofTransportation'!G66)</f>
        <v>0.14074074074074075</v>
      </c>
      <c r="P66" s="17">
        <f t="shared" si="5"/>
        <v>2.0063351253875714</v>
      </c>
      <c r="Q66" s="20">
        <f>IF('[1]1996CensusModeofTransportation'!G66=0,0,'[1]1996CensusModeofTransportation'!K66/'[1]1996CensusModeofTransportation'!G66)</f>
        <v>0.1111111111111111</v>
      </c>
      <c r="R66" s="20">
        <f>IF('[1]1996CensusModeofTransportation'!G66=0,0,'[1]1996CensusModeofTransportation'!L66/'[1]1996CensusModeofTransportation'!G66)</f>
        <v>0.02962962962962963</v>
      </c>
      <c r="S66" s="20">
        <f>IF('[1]1996CensusModeofTransportation'!G66=0,0,'[1]1996CensusModeofTransportation'!J66/'[1]1996CensusModeofTransportation'!G66)</f>
        <v>0.02962962962962963</v>
      </c>
      <c r="T66" s="17">
        <f t="shared" si="6"/>
        <v>1.447934160950288</v>
      </c>
      <c r="U66" s="19">
        <f>IF('[1]1996CensusModeofTransportation'!G66=0,0,('[1]1996CensusModeofTransportation'!H66+'[1]1996CensusModeofTransportation'!I66+'[1]1996CensusModeofTransportation'!M66+'[1]1996CensusModeofTransportation'!N66)/'[1]1996CensusModeofTransportation'!G66)</f>
        <v>0.8148148148148148</v>
      </c>
      <c r="V66" s="17">
        <f t="shared" si="7"/>
        <v>0.9043712752478389</v>
      </c>
      <c r="W66" s="16" t="str">
        <f t="shared" si="8"/>
        <v>Active Core</v>
      </c>
    </row>
    <row r="67" spans="1:23" ht="12.75">
      <c r="A67" s="16" t="str">
        <f>'[1]1996_Census_Population_by_Age'!A67</f>
        <v>5390306.00</v>
      </c>
      <c r="B67" s="17">
        <v>0.846265</v>
      </c>
      <c r="C67" s="18">
        <f>'[1]1996_Census_Population_by_Age'!F67</f>
        <v>2120</v>
      </c>
      <c r="D67" s="17">
        <f aca="true" t="shared" si="9" ref="D67:D84">C67/B67</f>
        <v>2505.12546306417</v>
      </c>
      <c r="E67" s="18">
        <f>'[1]1996_Census_Dwellings'!F67</f>
        <v>1025</v>
      </c>
      <c r="F67" s="17">
        <f aca="true" t="shared" si="10" ref="F67:F84">E67/100/B67</f>
        <v>12.112045281324407</v>
      </c>
      <c r="G67" s="19">
        <f>IF('[1]1996_Census_Dwellings'!F67=0,0,'[1]1996_Census_Dwellings'!G67/'[1]1996_Census_Dwellings'!F67)</f>
        <v>0.2926829268292683</v>
      </c>
      <c r="H67" s="19">
        <f>IF('[1]1996_Census_Dwellings'!F67=0,0,('[1]1996_Census_Dwellings'!G67+'[1]1996_Census_Dwellings'!H67+'[1]1996_Census_Dwellings'!I67+'[1]1996_Census_Dwellings'!M67+'[1]1996_Census_Dwellings'!N67+'[1]1996_Census_Dwellings'!J67)/'[1]1996_Census_Dwellings'!F67)</f>
        <v>0.5317073170731708</v>
      </c>
      <c r="I67" s="19">
        <f>IF('[1]1996_Census_Dwellings'!F67=0,0,('[1]1996_Census_Dwellings'!K67+'[1]1996_Census_Dwellings'!L67)/'[1]1996_Census_Dwellings'!F67)</f>
        <v>0.47317073170731705</v>
      </c>
      <c r="J67" s="17">
        <f aca="true" t="shared" si="11" ref="J67:J84">H67/AVERAGE(H$1:H$65536)</f>
        <v>0.6371042932369609</v>
      </c>
      <c r="K67" s="19">
        <f>IF('[1]1996_Census_Dwellings'!F67=0,0,'[1]1996_Census_Dwellings'!T67/'[1]1996_Census_Dwellings'!F67)</f>
        <v>0.36097560975609755</v>
      </c>
      <c r="L67" s="17">
        <f aca="true" t="shared" si="12" ref="L67:L84">K67/AVERAGE(K$1:K$65536)</f>
        <v>0.5042024660383227</v>
      </c>
      <c r="M67" s="19">
        <f>IF('[1]1996_Census_Dwellings'!F67=0,0,1-('[1]1996_Census_Dwellings'!AA67/'[1]1996_Census_Dwellings'!F67))</f>
        <v>0.3951219512195122</v>
      </c>
      <c r="N67" s="17">
        <f aca="true" t="shared" si="13" ref="N67:N84">M67/AVERAGE(M$1:M$65536)</f>
        <v>0.5157797998727759</v>
      </c>
      <c r="O67" s="20">
        <f>IF('[1]1996CensusModeofTransportation'!G67=0,0,('[1]1996CensusModeofTransportation'!K67+'[1]1996CensusModeofTransportation'!L67)/'[1]1996CensusModeofTransportation'!G67)</f>
        <v>0.20121951219512196</v>
      </c>
      <c r="P67" s="17">
        <f aca="true" t="shared" si="14" ref="P67:P84">O67/AVERAGE(O$1:O$65536)</f>
        <v>2.8684926134793427</v>
      </c>
      <c r="Q67" s="20">
        <f>IF('[1]1996CensusModeofTransportation'!G67=0,0,'[1]1996CensusModeofTransportation'!K67/'[1]1996CensusModeofTransportation'!G67)</f>
        <v>0.17682926829268292</v>
      </c>
      <c r="R67" s="20">
        <f>IF('[1]1996CensusModeofTransportation'!G67=0,0,'[1]1996CensusModeofTransportation'!L67/'[1]1996CensusModeofTransportation'!G67)</f>
        <v>0.024390243902439025</v>
      </c>
      <c r="S67" s="20">
        <f>IF('[1]1996CensusModeofTransportation'!G67=0,0,'[1]1996CensusModeofTransportation'!J67/'[1]1996CensusModeofTransportation'!G67)</f>
        <v>0.03048780487804878</v>
      </c>
      <c r="T67" s="17">
        <f aca="true" t="shared" si="15" ref="T67:T84">S67/AVERAGE(S$1:S$65536)</f>
        <v>1.489871278416836</v>
      </c>
      <c r="U67" s="19">
        <f>IF('[1]1996CensusModeofTransportation'!G67=0,0,('[1]1996CensusModeofTransportation'!H67+'[1]1996CensusModeofTransportation'!I67+'[1]1996CensusModeofTransportation'!M67+'[1]1996CensusModeofTransportation'!N67)/'[1]1996CensusModeofTransportation'!G67)</f>
        <v>0.7560975609756098</v>
      </c>
      <c r="V67" s="17">
        <f aca="true" t="shared" si="16" ref="V67:V84">U67/AVERAGE(U$1:U$65536)</f>
        <v>0.8392003962111321</v>
      </c>
      <c r="W67" s="16" t="str">
        <f aca="true" t="shared" si="17" ref="W67:W84">IF(D67&lt;=150,"Exurban",IF(AND(D67&gt;150,P67&gt;=1.5,O67&gt;=0.106),"Active Core",IF(AND((OR(P67&lt;1.5,O67&lt;0.106)),OR(T67&lt;1.5,S67&lt;0.0755),D67&gt;150),"Auto Suburb",IF(AND(OR(P67&lt;1.5,O67&lt;0.106),T67&gt;=1.5,S67&gt;=0.0755,D67&gt;150),"Transit Suburb"))))</f>
        <v>Active Core</v>
      </c>
    </row>
    <row r="68" spans="1:23" ht="12.75">
      <c r="A68" s="11" t="str">
        <f>'[1]1996_Census_Population_by_Age'!A68</f>
        <v>5390307.00</v>
      </c>
      <c r="B68" s="12">
        <v>2.153909</v>
      </c>
      <c r="C68" s="13">
        <f>'[1]1996_Census_Population_by_Age'!F68</f>
        <v>4840</v>
      </c>
      <c r="D68" s="12">
        <f t="shared" si="9"/>
        <v>2247.077290637627</v>
      </c>
      <c r="E68" s="13">
        <f>'[1]1996_Census_Dwellings'!F68</f>
        <v>2200</v>
      </c>
      <c r="F68" s="12">
        <f t="shared" si="10"/>
        <v>10.213987684716486</v>
      </c>
      <c r="G68" s="14">
        <f>IF('[1]1996_Census_Dwellings'!F68=0,0,'[1]1996_Census_Dwellings'!G68/'[1]1996_Census_Dwellings'!F68)</f>
        <v>0.5409090909090909</v>
      </c>
      <c r="H68" s="14">
        <f>IF('[1]1996_Census_Dwellings'!F68=0,0,('[1]1996_Census_Dwellings'!G68+'[1]1996_Census_Dwellings'!H68+'[1]1996_Census_Dwellings'!I68+'[1]1996_Census_Dwellings'!M68+'[1]1996_Census_Dwellings'!N68+'[1]1996_Census_Dwellings'!J68)/'[1]1996_Census_Dwellings'!F68)</f>
        <v>0.7068181818181818</v>
      </c>
      <c r="I68" s="14">
        <f>IF('[1]1996_Census_Dwellings'!F68=0,0,('[1]1996_Census_Dwellings'!K68+'[1]1996_Census_Dwellings'!L68)/'[1]1996_Census_Dwellings'!F68)</f>
        <v>0.29318181818181815</v>
      </c>
      <c r="J68" s="12">
        <f t="shared" si="11"/>
        <v>0.84692627638287</v>
      </c>
      <c r="K68" s="14">
        <f>IF('[1]1996_Census_Dwellings'!F68=0,0,'[1]1996_Census_Dwellings'!T68/'[1]1996_Census_Dwellings'!F68)</f>
        <v>0.5772727272727273</v>
      </c>
      <c r="L68" s="12">
        <f t="shared" si="12"/>
        <v>0.8063213269845044</v>
      </c>
      <c r="M68" s="14">
        <f>IF('[1]1996_Census_Dwellings'!F68=0,0,1-('[1]1996_Census_Dwellings'!AA68/'[1]1996_Census_Dwellings'!F68))</f>
        <v>0.6977272727272728</v>
      </c>
      <c r="N68" s="12">
        <f t="shared" si="13"/>
        <v>0.9107912936305598</v>
      </c>
      <c r="O68" s="15">
        <f>IF('[1]1996CensusModeofTransportation'!G68=0,0,('[1]1996CensusModeofTransportation'!K68+'[1]1996CensusModeofTransportation'!L68)/'[1]1996CensusModeofTransportation'!G68)</f>
        <v>0.0881542699724518</v>
      </c>
      <c r="P68" s="12">
        <f t="shared" si="14"/>
        <v>1.2566866379113106</v>
      </c>
      <c r="Q68" s="15">
        <f>IF('[1]1996CensusModeofTransportation'!G68=0,0,'[1]1996CensusModeofTransportation'!K68/'[1]1996CensusModeofTransportation'!G68)</f>
        <v>0.07713498622589532</v>
      </c>
      <c r="R68" s="15">
        <f>IF('[1]1996CensusModeofTransportation'!G68=0,0,'[1]1996CensusModeofTransportation'!L68/'[1]1996CensusModeofTransportation'!G68)</f>
        <v>0.011019283746556474</v>
      </c>
      <c r="S68" s="15">
        <f>IF('[1]1996CensusModeofTransportation'!G68=0,0,'[1]1996CensusModeofTransportation'!J68/'[1]1996CensusModeofTransportation'!G68)</f>
        <v>0.01652892561983471</v>
      </c>
      <c r="T68" s="12">
        <f t="shared" si="15"/>
        <v>0.8077318666458219</v>
      </c>
      <c r="U68" s="14">
        <f>IF('[1]1996CensusModeofTransportation'!G68=0,0,('[1]1996CensusModeofTransportation'!H68+'[1]1996CensusModeofTransportation'!I68+'[1]1996CensusModeofTransportation'!M68+'[1]1996CensusModeofTransportation'!N68)/'[1]1996CensusModeofTransportation'!G68)</f>
        <v>0.8842975206611571</v>
      </c>
      <c r="V68" s="12">
        <f t="shared" si="16"/>
        <v>0.9814908392903857</v>
      </c>
      <c r="W68" s="11" t="str">
        <f t="shared" si="17"/>
        <v>Auto Suburb</v>
      </c>
    </row>
    <row r="69" spans="1:23" ht="12.75">
      <c r="A69" s="11" t="str">
        <f>'[1]1996_Census_Population_by_Age'!A69</f>
        <v>5390308.00</v>
      </c>
      <c r="B69" s="12">
        <v>7.117122</v>
      </c>
      <c r="C69" s="13">
        <f>'[1]1996_Census_Population_by_Age'!F69</f>
        <v>1720</v>
      </c>
      <c r="D69" s="12">
        <f t="shared" si="9"/>
        <v>241.67072027148052</v>
      </c>
      <c r="E69" s="13">
        <f>'[1]1996_Census_Dwellings'!F69</f>
        <v>665</v>
      </c>
      <c r="F69" s="12">
        <f t="shared" si="10"/>
        <v>0.9343664475612474</v>
      </c>
      <c r="G69" s="14">
        <f>IF('[1]1996_Census_Dwellings'!F69=0,0,'[1]1996_Census_Dwellings'!G69/'[1]1996_Census_Dwellings'!F69)</f>
        <v>0.6917293233082706</v>
      </c>
      <c r="H69" s="14">
        <f>IF('[1]1996_Census_Dwellings'!F69=0,0,('[1]1996_Census_Dwellings'!G69+'[1]1996_Census_Dwellings'!H69+'[1]1996_Census_Dwellings'!I69+'[1]1996_Census_Dwellings'!M69+'[1]1996_Census_Dwellings'!N69+'[1]1996_Census_Dwellings'!J69)/'[1]1996_Census_Dwellings'!F69)</f>
        <v>0.8721804511278195</v>
      </c>
      <c r="I69" s="14">
        <f>IF('[1]1996_Census_Dwellings'!F69=0,0,('[1]1996_Census_Dwellings'!K69+'[1]1996_Census_Dwellings'!L69)/'[1]1996_Census_Dwellings'!F69)</f>
        <v>0.12030075187969924</v>
      </c>
      <c r="J69" s="12">
        <f t="shared" si="11"/>
        <v>1.0450672617213859</v>
      </c>
      <c r="K69" s="14">
        <f>IF('[1]1996_Census_Dwellings'!F69=0,0,'[1]1996_Census_Dwellings'!T69/'[1]1996_Census_Dwellings'!F69)</f>
        <v>0.6616541353383458</v>
      </c>
      <c r="L69" s="12">
        <f t="shared" si="12"/>
        <v>0.9241833455935117</v>
      </c>
      <c r="M69" s="14">
        <f>IF('[1]1996_Census_Dwellings'!F69=0,0,1-('[1]1996_Census_Dwellings'!AA69/'[1]1996_Census_Dwellings'!F69))</f>
        <v>0.5338345864661654</v>
      </c>
      <c r="N69" s="12">
        <f t="shared" si="13"/>
        <v>0.6968509224123506</v>
      </c>
      <c r="O69" s="15">
        <f>IF('[1]1996CensusModeofTransportation'!G69=0,0,('[1]1996CensusModeofTransportation'!K69+'[1]1996CensusModeofTransportation'!L69)/'[1]1996CensusModeofTransportation'!G69)</f>
        <v>0.09322033898305085</v>
      </c>
      <c r="P69" s="12">
        <f t="shared" si="14"/>
        <v>1.3289061825158535</v>
      </c>
      <c r="Q69" s="15">
        <f>IF('[1]1996CensusModeofTransportation'!G69=0,0,'[1]1996CensusModeofTransportation'!K69/'[1]1996CensusModeofTransportation'!G69)</f>
        <v>0.09322033898305085</v>
      </c>
      <c r="R69" s="15">
        <f>IF('[1]1996CensusModeofTransportation'!G69=0,0,'[1]1996CensusModeofTransportation'!L69/'[1]1996CensusModeofTransportation'!G69)</f>
        <v>0</v>
      </c>
      <c r="S69" s="15">
        <f>IF('[1]1996CensusModeofTransportation'!G69=0,0,'[1]1996CensusModeofTransportation'!J69/'[1]1996CensusModeofTransportation'!G69)</f>
        <v>0.0423728813559322</v>
      </c>
      <c r="T69" s="12">
        <f t="shared" si="15"/>
        <v>2.070668556443738</v>
      </c>
      <c r="U69" s="14">
        <f>IF('[1]1996CensusModeofTransportation'!G69=0,0,('[1]1996CensusModeofTransportation'!H69+'[1]1996CensusModeofTransportation'!I69+'[1]1996CensusModeofTransportation'!M69+'[1]1996CensusModeofTransportation'!N69)/'[1]1996CensusModeofTransportation'!G69)</f>
        <v>0.8728813559322034</v>
      </c>
      <c r="V69" s="12">
        <f t="shared" si="16"/>
        <v>0.9688199215963944</v>
      </c>
      <c r="W69" s="11" t="str">
        <f t="shared" si="17"/>
        <v>Auto Suburb</v>
      </c>
    </row>
    <row r="70" spans="1:23" ht="12.75">
      <c r="A70" s="11" t="str">
        <f>'[1]1996_Census_Population_by_Age'!A70</f>
        <v>5390309.00</v>
      </c>
      <c r="B70" s="12">
        <v>1.260735</v>
      </c>
      <c r="C70" s="13">
        <f>'[1]1996_Census_Population_by_Age'!F70</f>
        <v>2645</v>
      </c>
      <c r="D70" s="12">
        <f t="shared" si="9"/>
        <v>2097.982526066144</v>
      </c>
      <c r="E70" s="13">
        <f>'[1]1996_Census_Dwellings'!F70</f>
        <v>1120</v>
      </c>
      <c r="F70" s="12">
        <f t="shared" si="10"/>
        <v>8.883706726631686</v>
      </c>
      <c r="G70" s="14">
        <f>IF('[1]1996_Census_Dwellings'!F70=0,0,'[1]1996_Census_Dwellings'!G70/'[1]1996_Census_Dwellings'!F70)</f>
        <v>0.7321428571428571</v>
      </c>
      <c r="H70" s="14">
        <f>IF('[1]1996_Census_Dwellings'!F70=0,0,('[1]1996_Census_Dwellings'!G70+'[1]1996_Census_Dwellings'!H70+'[1]1996_Census_Dwellings'!I70+'[1]1996_Census_Dwellings'!M70+'[1]1996_Census_Dwellings'!N70+'[1]1996_Census_Dwellings'!J70)/'[1]1996_Census_Dwellings'!F70)</f>
        <v>0.8482142857142857</v>
      </c>
      <c r="I70" s="14">
        <f>IF('[1]1996_Census_Dwellings'!F70=0,0,('[1]1996_Census_Dwellings'!K70+'[1]1996_Census_Dwellings'!L70)/'[1]1996_Census_Dwellings'!F70)</f>
        <v>0.15625</v>
      </c>
      <c r="J70" s="12">
        <f t="shared" si="11"/>
        <v>1.016350435025378</v>
      </c>
      <c r="K70" s="14">
        <f>IF('[1]1996_Census_Dwellings'!F70=0,0,'[1]1996_Census_Dwellings'!T70/'[1]1996_Census_Dwellings'!F70)</f>
        <v>0.7410714285714286</v>
      </c>
      <c r="L70" s="12">
        <f t="shared" si="12"/>
        <v>1.0351116022734148</v>
      </c>
      <c r="M70" s="14">
        <f>IF('[1]1996_Census_Dwellings'!F70=0,0,1-('[1]1996_Census_Dwellings'!AA70/'[1]1996_Census_Dwellings'!F70))</f>
        <v>0.5</v>
      </c>
      <c r="N70" s="12">
        <f t="shared" si="13"/>
        <v>0.6526843146538213</v>
      </c>
      <c r="O70" s="15">
        <f>IF('[1]1996CensusModeofTransportation'!G70=0,0,('[1]1996CensusModeofTransportation'!K70+'[1]1996CensusModeofTransportation'!L70)/'[1]1996CensusModeofTransportation'!G70)</f>
        <v>0.038135593220338986</v>
      </c>
      <c r="P70" s="12">
        <f t="shared" si="14"/>
        <v>0.5436434383019402</v>
      </c>
      <c r="Q70" s="15">
        <f>IF('[1]1996CensusModeofTransportation'!G70=0,0,'[1]1996CensusModeofTransportation'!K70/'[1]1996CensusModeofTransportation'!G70)</f>
        <v>0.029661016949152543</v>
      </c>
      <c r="R70" s="15">
        <f>IF('[1]1996CensusModeofTransportation'!G70=0,0,'[1]1996CensusModeofTransportation'!L70/'[1]1996CensusModeofTransportation'!G70)</f>
        <v>0.00847457627118644</v>
      </c>
      <c r="S70" s="15">
        <f>IF('[1]1996CensusModeofTransportation'!G70=0,0,'[1]1996CensusModeofTransportation'!J70/'[1]1996CensusModeofTransportation'!G70)</f>
        <v>0.00847457627118644</v>
      </c>
      <c r="T70" s="12">
        <f t="shared" si="15"/>
        <v>0.41413371128874765</v>
      </c>
      <c r="U70" s="14">
        <f>IF('[1]1996CensusModeofTransportation'!G70=0,0,('[1]1996CensusModeofTransportation'!H70+'[1]1996CensusModeofTransportation'!I70+'[1]1996CensusModeofTransportation'!M70+'[1]1996CensusModeofTransportation'!N70)/'[1]1996CensusModeofTransportation'!G70)</f>
        <v>0.961864406779661</v>
      </c>
      <c r="V70" s="12">
        <f t="shared" si="16"/>
        <v>1.067583117487289</v>
      </c>
      <c r="W70" s="11" t="str">
        <f t="shared" si="17"/>
        <v>Auto Suburb</v>
      </c>
    </row>
    <row r="71" spans="1:23" ht="12.75">
      <c r="A71" s="11" t="str">
        <f>'[1]1996_Census_Population_by_Age'!A71</f>
        <v>5390310.01</v>
      </c>
      <c r="B71" s="12">
        <v>1.450651</v>
      </c>
      <c r="C71" s="13">
        <f>'[1]1996_Census_Population_by_Age'!F71</f>
        <v>2880</v>
      </c>
      <c r="D71" s="12">
        <f t="shared" si="9"/>
        <v>1985.3155583251935</v>
      </c>
      <c r="E71" s="13">
        <f>'[1]1996_Census_Dwellings'!F71</f>
        <v>1285</v>
      </c>
      <c r="F71" s="12">
        <f t="shared" si="10"/>
        <v>8.858091987666228</v>
      </c>
      <c r="G71" s="14">
        <f>IF('[1]1996_Census_Dwellings'!F71=0,0,'[1]1996_Census_Dwellings'!G71/'[1]1996_Census_Dwellings'!F71)</f>
        <v>0.642023346303502</v>
      </c>
      <c r="H71" s="14">
        <f>IF('[1]1996_Census_Dwellings'!F71=0,0,('[1]1996_Census_Dwellings'!G71+'[1]1996_Census_Dwellings'!H71+'[1]1996_Census_Dwellings'!I71+'[1]1996_Census_Dwellings'!M71+'[1]1996_Census_Dwellings'!N71+'[1]1996_Census_Dwellings'!J71)/'[1]1996_Census_Dwellings'!F71)</f>
        <v>0.6536964980544747</v>
      </c>
      <c r="I71" s="14">
        <f>IF('[1]1996_Census_Dwellings'!F71=0,0,('[1]1996_Census_Dwellings'!K71+'[1]1996_Census_Dwellings'!L71)/'[1]1996_Census_Dwellings'!F71)</f>
        <v>0.3424124513618677</v>
      </c>
      <c r="J71" s="12">
        <f t="shared" si="11"/>
        <v>0.7832746174662099</v>
      </c>
      <c r="K71" s="14">
        <f>IF('[1]1996_Census_Dwellings'!F71=0,0,'[1]1996_Census_Dwellings'!T71/'[1]1996_Census_Dwellings'!F71)</f>
        <v>0.6147859922178989</v>
      </c>
      <c r="L71" s="12">
        <f t="shared" si="12"/>
        <v>0.8587189964760371</v>
      </c>
      <c r="M71" s="14">
        <f>IF('[1]1996_Census_Dwellings'!F71=0,0,1-('[1]1996_Census_Dwellings'!AA71/'[1]1996_Census_Dwellings'!F71))</f>
        <v>0.9533073929961089</v>
      </c>
      <c r="N71" s="12">
        <f t="shared" si="13"/>
        <v>1.2444175649041729</v>
      </c>
      <c r="O71" s="15">
        <f>IF('[1]1996CensusModeofTransportation'!G71=0,0,('[1]1996CensusModeofTransportation'!K71+'[1]1996CensusModeofTransportation'!L71)/'[1]1996CensusModeofTransportation'!G71)</f>
        <v>0.06918238993710692</v>
      </c>
      <c r="P71" s="12">
        <f t="shared" si="14"/>
        <v>0.9862322612381806</v>
      </c>
      <c r="Q71" s="15">
        <f>IF('[1]1996CensusModeofTransportation'!G71=0,0,'[1]1996CensusModeofTransportation'!K71/'[1]1996CensusModeofTransportation'!G71)</f>
        <v>0.06918238993710692</v>
      </c>
      <c r="R71" s="15">
        <f>IF('[1]1996CensusModeofTransportation'!G71=0,0,'[1]1996CensusModeofTransportation'!L71/'[1]1996CensusModeofTransportation'!G71)</f>
        <v>0</v>
      </c>
      <c r="S71" s="15">
        <f>IF('[1]1996CensusModeofTransportation'!G71=0,0,'[1]1996CensusModeofTransportation'!J71/'[1]1996CensusModeofTransportation'!G71)</f>
        <v>0.012578616352201259</v>
      </c>
      <c r="T71" s="12">
        <f t="shared" si="15"/>
        <v>0.6146890305921034</v>
      </c>
      <c r="U71" s="14">
        <f>IF('[1]1996CensusModeofTransportation'!G71=0,0,('[1]1996CensusModeofTransportation'!H71+'[1]1996CensusModeofTransportation'!I71+'[1]1996CensusModeofTransportation'!M71+'[1]1996CensusModeofTransportation'!N71)/'[1]1996CensusModeofTransportation'!G71)</f>
        <v>0.9245283018867925</v>
      </c>
      <c r="V71" s="12">
        <f t="shared" si="16"/>
        <v>1.0261433937846405</v>
      </c>
      <c r="W71" s="11" t="str">
        <f t="shared" si="17"/>
        <v>Auto Suburb</v>
      </c>
    </row>
    <row r="72" spans="1:23" ht="12.75">
      <c r="A72" s="11" t="str">
        <f>'[1]1996_Census_Population_by_Age'!A72</f>
        <v>5390310.02</v>
      </c>
      <c r="B72" s="12">
        <v>5.523386</v>
      </c>
      <c r="C72" s="13">
        <f>'[1]1996_Census_Population_by_Age'!F72</f>
        <v>4805</v>
      </c>
      <c r="D72" s="12">
        <f t="shared" si="9"/>
        <v>869.9373898547013</v>
      </c>
      <c r="E72" s="13">
        <f>'[1]1996_Census_Dwellings'!F72</f>
        <v>1795</v>
      </c>
      <c r="F72" s="12">
        <f t="shared" si="10"/>
        <v>3.2498181369181873</v>
      </c>
      <c r="G72" s="14">
        <f>IF('[1]1996_Census_Dwellings'!F72=0,0,'[1]1996_Census_Dwellings'!G72/'[1]1996_Census_Dwellings'!F72)</f>
        <v>0.7103064066852368</v>
      </c>
      <c r="H72" s="14">
        <f>IF('[1]1996_Census_Dwellings'!F72=0,0,('[1]1996_Census_Dwellings'!G72+'[1]1996_Census_Dwellings'!H72+'[1]1996_Census_Dwellings'!I72+'[1]1996_Census_Dwellings'!M72+'[1]1996_Census_Dwellings'!N72+'[1]1996_Census_Dwellings'!J72)/'[1]1996_Census_Dwellings'!F72)</f>
        <v>0.7966573816155988</v>
      </c>
      <c r="I72" s="14">
        <f>IF('[1]1996_Census_Dwellings'!F72=0,0,('[1]1996_Census_Dwellings'!K72+'[1]1996_Census_Dwellings'!L72)/'[1]1996_Census_Dwellings'!F72)</f>
        <v>0.1977715877437326</v>
      </c>
      <c r="J72" s="12">
        <f t="shared" si="11"/>
        <v>0.9545737321428795</v>
      </c>
      <c r="K72" s="14">
        <f>IF('[1]1996_Census_Dwellings'!F72=0,0,'[1]1996_Census_Dwellings'!T72/'[1]1996_Census_Dwellings'!F72)</f>
        <v>0.7493036211699164</v>
      </c>
      <c r="L72" s="12">
        <f t="shared" si="12"/>
        <v>1.046610140393108</v>
      </c>
      <c r="M72" s="14">
        <f>IF('[1]1996_Census_Dwellings'!F72=0,0,1-('[1]1996_Census_Dwellings'!AA72/'[1]1996_Census_Dwellings'!F72))</f>
        <v>0.9749303621169917</v>
      </c>
      <c r="N72" s="12">
        <f t="shared" si="13"/>
        <v>1.272643510467061</v>
      </c>
      <c r="O72" s="15">
        <f>IF('[1]1996CensusModeofTransportation'!G72=0,0,('[1]1996CensusModeofTransportation'!K72+'[1]1996CensusModeofTransportation'!L72)/'[1]1996CensusModeofTransportation'!G72)</f>
        <v>0.0589622641509434</v>
      </c>
      <c r="P72" s="12">
        <f t="shared" si="14"/>
        <v>0.8405388590098131</v>
      </c>
      <c r="Q72" s="15">
        <f>IF('[1]1996CensusModeofTransportation'!G72=0,0,'[1]1996CensusModeofTransportation'!K72/'[1]1996CensusModeofTransportation'!G72)</f>
        <v>0.05188679245283019</v>
      </c>
      <c r="R72" s="15">
        <f>IF('[1]1996CensusModeofTransportation'!G72=0,0,'[1]1996CensusModeofTransportation'!L72/'[1]1996CensusModeofTransportation'!G72)</f>
        <v>0.007075471698113208</v>
      </c>
      <c r="S72" s="15">
        <f>IF('[1]1996CensusModeofTransportation'!G72=0,0,'[1]1996CensusModeofTransportation'!J72/'[1]1996CensusModeofTransportation'!G72)</f>
        <v>0.009433962264150943</v>
      </c>
      <c r="T72" s="12">
        <f t="shared" si="15"/>
        <v>0.4610167729440775</v>
      </c>
      <c r="U72" s="14">
        <f>IF('[1]1996CensusModeofTransportation'!G72=0,0,('[1]1996CensusModeofTransportation'!H72+'[1]1996CensusModeofTransportation'!I72+'[1]1996CensusModeofTransportation'!M72+'[1]1996CensusModeofTransportation'!N72)/'[1]1996CensusModeofTransportation'!G72)</f>
        <v>0.9268867924528302</v>
      </c>
      <c r="V72" s="12">
        <f t="shared" si="16"/>
        <v>1.028761106523887</v>
      </c>
      <c r="W72" s="11" t="str">
        <f t="shared" si="17"/>
        <v>Auto Suburb</v>
      </c>
    </row>
    <row r="73" spans="1:23" ht="12.75">
      <c r="A73" s="11" t="str">
        <f>'[1]1996_Census_Population_by_Age'!A73</f>
        <v>5390311.01</v>
      </c>
      <c r="B73" s="12">
        <v>5.392035</v>
      </c>
      <c r="C73" s="13">
        <f>'[1]1996_Census_Population_by_Age'!F73</f>
        <v>7860</v>
      </c>
      <c r="D73" s="12">
        <f t="shared" si="9"/>
        <v>1457.7056714209014</v>
      </c>
      <c r="E73" s="13">
        <f>'[1]1996_Census_Dwellings'!F73</f>
        <v>2610</v>
      </c>
      <c r="F73" s="12">
        <f t="shared" si="10"/>
        <v>4.840473031054138</v>
      </c>
      <c r="G73" s="14">
        <f>IF('[1]1996_Census_Dwellings'!F73=0,0,'[1]1996_Census_Dwellings'!G73/'[1]1996_Census_Dwellings'!F73)</f>
        <v>0.7758620689655172</v>
      </c>
      <c r="H73" s="14">
        <f>IF('[1]1996_Census_Dwellings'!F73=0,0,('[1]1996_Census_Dwellings'!G73+'[1]1996_Census_Dwellings'!H73+'[1]1996_Census_Dwellings'!I73+'[1]1996_Census_Dwellings'!M73+'[1]1996_Census_Dwellings'!N73+'[1]1996_Census_Dwellings'!J73)/'[1]1996_Census_Dwellings'!F73)</f>
        <v>0.9789272030651341</v>
      </c>
      <c r="I73" s="14">
        <f>IF('[1]1996_Census_Dwellings'!F73=0,0,('[1]1996_Census_Dwellings'!K73+'[1]1996_Census_Dwellings'!L73)/'[1]1996_Census_Dwellings'!F73)</f>
        <v>0.019157088122605363</v>
      </c>
      <c r="J73" s="12">
        <f t="shared" si="11"/>
        <v>1.172973746670144</v>
      </c>
      <c r="K73" s="14">
        <f>IF('[1]1996_Census_Dwellings'!F73=0,0,'[1]1996_Census_Dwellings'!T73/'[1]1996_Census_Dwellings'!F73)</f>
        <v>0.8601532567049809</v>
      </c>
      <c r="L73" s="12">
        <f t="shared" si="12"/>
        <v>1.2014423730583363</v>
      </c>
      <c r="M73" s="14">
        <f>IF('[1]1996_Census_Dwellings'!F73=0,0,1-('[1]1996_Census_Dwellings'!AA73/'[1]1996_Census_Dwellings'!F73))</f>
        <v>0.9501915708812261</v>
      </c>
      <c r="N73" s="12">
        <f t="shared" si="13"/>
        <v>1.2403502684609018</v>
      </c>
      <c r="O73" s="15">
        <f>IF('[1]1996CensusModeofTransportation'!G73=0,0,('[1]1996CensusModeofTransportation'!K73+'[1]1996CensusModeofTransportation'!L73)/'[1]1996CensusModeofTransportation'!G73)</f>
        <v>0.03050397877984085</v>
      </c>
      <c r="P73" s="12">
        <f t="shared" si="14"/>
        <v>0.4348506606399839</v>
      </c>
      <c r="Q73" s="15">
        <f>IF('[1]1996CensusModeofTransportation'!G73=0,0,'[1]1996CensusModeofTransportation'!K73/'[1]1996CensusModeofTransportation'!G73)</f>
        <v>0.027851458885941646</v>
      </c>
      <c r="R73" s="15">
        <f>IF('[1]1996CensusModeofTransportation'!G73=0,0,'[1]1996CensusModeofTransportation'!L73/'[1]1996CensusModeofTransportation'!G73)</f>
        <v>0.002652519893899204</v>
      </c>
      <c r="S73" s="15">
        <f>IF('[1]1996CensusModeofTransportation'!G73=0,0,'[1]1996CensusModeofTransportation'!J73/'[1]1996CensusModeofTransportation'!G73)</f>
        <v>0.01989389920424403</v>
      </c>
      <c r="T73" s="12">
        <f t="shared" si="15"/>
        <v>0.9721706485160255</v>
      </c>
      <c r="U73" s="14">
        <f>IF('[1]1996CensusModeofTransportation'!G73=0,0,('[1]1996CensusModeofTransportation'!H73+'[1]1996CensusModeofTransportation'!I73+'[1]1996CensusModeofTransportation'!M73+'[1]1996CensusModeofTransportation'!N73)/'[1]1996CensusModeofTransportation'!G73)</f>
        <v>0.9496021220159151</v>
      </c>
      <c r="V73" s="12">
        <f t="shared" si="16"/>
        <v>1.0539730825350386</v>
      </c>
      <c r="W73" s="11" t="str">
        <f t="shared" si="17"/>
        <v>Auto Suburb</v>
      </c>
    </row>
    <row r="74" spans="1:23" ht="12.75">
      <c r="A74" s="11" t="str">
        <f>'[1]1996_Census_Population_by_Age'!A74</f>
        <v>5390311.02</v>
      </c>
      <c r="B74" s="12">
        <v>4.559563</v>
      </c>
      <c r="C74" s="13">
        <f>'[1]1996_Census_Population_by_Age'!F74</f>
        <v>4520</v>
      </c>
      <c r="D74" s="12">
        <f t="shared" si="9"/>
        <v>991.3230719698357</v>
      </c>
      <c r="E74" s="13">
        <f>'[1]1996_Census_Dwellings'!F74</f>
        <v>1655</v>
      </c>
      <c r="F74" s="12">
        <f t="shared" si="10"/>
        <v>3.629733814402828</v>
      </c>
      <c r="G74" s="14">
        <f>IF('[1]1996_Census_Dwellings'!F74=0,0,'[1]1996_Census_Dwellings'!G74/'[1]1996_Census_Dwellings'!F74)</f>
        <v>0.7764350453172205</v>
      </c>
      <c r="H74" s="14">
        <f>IF('[1]1996_Census_Dwellings'!F74=0,0,('[1]1996_Census_Dwellings'!G74+'[1]1996_Census_Dwellings'!H74+'[1]1996_Census_Dwellings'!I74+'[1]1996_Census_Dwellings'!M74+'[1]1996_Census_Dwellings'!N74+'[1]1996_Census_Dwellings'!J74)/'[1]1996_Census_Dwellings'!F74)</f>
        <v>0.879154078549849</v>
      </c>
      <c r="I74" s="14">
        <f>IF('[1]1996_Census_Dwellings'!F74=0,0,('[1]1996_Census_Dwellings'!K74+'[1]1996_Census_Dwellings'!L74)/'[1]1996_Census_Dwellings'!F74)</f>
        <v>0.12084592145015106</v>
      </c>
      <c r="J74" s="12">
        <f t="shared" si="11"/>
        <v>1.0534232271695698</v>
      </c>
      <c r="K74" s="14">
        <f>IF('[1]1996_Census_Dwellings'!F74=0,0,'[1]1996_Census_Dwellings'!T74/'[1]1996_Census_Dwellings'!F74)</f>
        <v>0.8036253776435045</v>
      </c>
      <c r="L74" s="12">
        <f t="shared" si="12"/>
        <v>1.1224855259683897</v>
      </c>
      <c r="M74" s="14">
        <f>IF('[1]1996_Census_Dwellings'!F74=0,0,1-('[1]1996_Census_Dwellings'!AA74/'[1]1996_Census_Dwellings'!F74))</f>
        <v>0.9274924471299093</v>
      </c>
      <c r="N74" s="12">
        <f t="shared" si="13"/>
        <v>1.2107195444031609</v>
      </c>
      <c r="O74" s="15">
        <f>IF('[1]1996CensusModeofTransportation'!G74=0,0,('[1]1996CensusModeofTransportation'!K74+'[1]1996CensusModeofTransportation'!L74)/'[1]1996CensusModeofTransportation'!G74)</f>
        <v>0.07177033492822966</v>
      </c>
      <c r="P74" s="12">
        <f t="shared" si="14"/>
        <v>1.0231248121152938</v>
      </c>
      <c r="Q74" s="15">
        <f>IF('[1]1996CensusModeofTransportation'!G74=0,0,'[1]1996CensusModeofTransportation'!K74/'[1]1996CensusModeofTransportation'!G74)</f>
        <v>0.06698564593301436</v>
      </c>
      <c r="R74" s="15">
        <f>IF('[1]1996CensusModeofTransportation'!G74=0,0,'[1]1996CensusModeofTransportation'!L74/'[1]1996CensusModeofTransportation'!G74)</f>
        <v>0.004784688995215311</v>
      </c>
      <c r="S74" s="15">
        <f>IF('[1]1996CensusModeofTransportation'!G74=0,0,'[1]1996CensusModeofTransportation'!J74/'[1]1996CensusModeofTransportation'!G74)</f>
        <v>0.01674641148325359</v>
      </c>
      <c r="T74" s="12">
        <f t="shared" si="15"/>
        <v>0.8183599175227405</v>
      </c>
      <c r="U74" s="14">
        <f>IF('[1]1996CensusModeofTransportation'!G74=0,0,('[1]1996CensusModeofTransportation'!H74+'[1]1996CensusModeofTransportation'!I74+'[1]1996CensusModeofTransportation'!M74+'[1]1996CensusModeofTransportation'!N74)/'[1]1996CensusModeofTransportation'!G74)</f>
        <v>0.9114832535885168</v>
      </c>
      <c r="V74" s="12">
        <f t="shared" si="16"/>
        <v>1.0116645616000999</v>
      </c>
      <c r="W74" s="11" t="str">
        <f t="shared" si="17"/>
        <v>Auto Suburb</v>
      </c>
    </row>
    <row r="75" spans="1:23" ht="12.75">
      <c r="A75" s="11" t="str">
        <f>'[1]1996_Census_Population_by_Age'!A75</f>
        <v>5390320.00</v>
      </c>
      <c r="B75" s="12">
        <v>5.59138</v>
      </c>
      <c r="C75" s="13">
        <f>'[1]1996_Census_Population_by_Age'!F75</f>
        <v>3685</v>
      </c>
      <c r="D75" s="12">
        <f t="shared" si="9"/>
        <v>659.0501808140388</v>
      </c>
      <c r="E75" s="13">
        <f>'[1]1996_Census_Dwellings'!F75</f>
        <v>1510</v>
      </c>
      <c r="F75" s="12">
        <f t="shared" si="10"/>
        <v>2.7005855441769295</v>
      </c>
      <c r="G75" s="14">
        <f>IF('[1]1996_Census_Dwellings'!F75=0,0,'[1]1996_Census_Dwellings'!G75/'[1]1996_Census_Dwellings'!F75)</f>
        <v>0.7715231788079471</v>
      </c>
      <c r="H75" s="14">
        <f>IF('[1]1996_Census_Dwellings'!F75=0,0,('[1]1996_Census_Dwellings'!G75+'[1]1996_Census_Dwellings'!H75+'[1]1996_Census_Dwellings'!I75+'[1]1996_Census_Dwellings'!M75+'[1]1996_Census_Dwellings'!N75+'[1]1996_Census_Dwellings'!J75)/'[1]1996_Census_Dwellings'!F75)</f>
        <v>0.9039735099337748</v>
      </c>
      <c r="I75" s="14">
        <f>IF('[1]1996_Census_Dwellings'!F75=0,0,('[1]1996_Census_Dwellings'!K75+'[1]1996_Census_Dwellings'!L75)/'[1]1996_Census_Dwellings'!F75)</f>
        <v>0.09271523178807947</v>
      </c>
      <c r="J75" s="12">
        <f t="shared" si="11"/>
        <v>1.083162457348761</v>
      </c>
      <c r="K75" s="14">
        <f>IF('[1]1996_Census_Dwellings'!F75=0,0,'[1]1996_Census_Dwellings'!T75/'[1]1996_Census_Dwellings'!F75)</f>
        <v>0.7317880794701986</v>
      </c>
      <c r="L75" s="12">
        <f t="shared" si="12"/>
        <v>1.022144832820217</v>
      </c>
      <c r="M75" s="14">
        <f>IF('[1]1996_Census_Dwellings'!F75=0,0,1-('[1]1996_Census_Dwellings'!AA75/'[1]1996_Census_Dwellings'!F75))</f>
        <v>0.5033112582781457</v>
      </c>
      <c r="N75" s="12">
        <f t="shared" si="13"/>
        <v>0.657006727333648</v>
      </c>
      <c r="O75" s="15">
        <f>IF('[1]1996CensusModeofTransportation'!G75=0,0,('[1]1996CensusModeofTransportation'!K75+'[1]1996CensusModeofTransportation'!L75)/'[1]1996CensusModeofTransportation'!G75)</f>
        <v>0.08713692946058091</v>
      </c>
      <c r="P75" s="12">
        <f t="shared" si="14"/>
        <v>1.2421839005184026</v>
      </c>
      <c r="Q75" s="15">
        <f>IF('[1]1996CensusModeofTransportation'!G75=0,0,'[1]1996CensusModeofTransportation'!K75/'[1]1996CensusModeofTransportation'!G75)</f>
        <v>0.07883817427385892</v>
      </c>
      <c r="R75" s="15">
        <f>IF('[1]1996CensusModeofTransportation'!G75=0,0,'[1]1996CensusModeofTransportation'!L75/'[1]1996CensusModeofTransportation'!G75)</f>
        <v>0.008298755186721992</v>
      </c>
      <c r="S75" s="15">
        <f>IF('[1]1996CensusModeofTransportation'!G75=0,0,'[1]1996CensusModeofTransportation'!J75/'[1]1996CensusModeofTransportation'!G75)</f>
        <v>0</v>
      </c>
      <c r="T75" s="12">
        <f t="shared" si="15"/>
        <v>0</v>
      </c>
      <c r="U75" s="14">
        <f>IF('[1]1996CensusModeofTransportation'!G75=0,0,('[1]1996CensusModeofTransportation'!H75+'[1]1996CensusModeofTransportation'!I75+'[1]1996CensusModeofTransportation'!M75+'[1]1996CensusModeofTransportation'!N75)/'[1]1996CensusModeofTransportation'!G75)</f>
        <v>0.9128630705394191</v>
      </c>
      <c r="V75" s="12">
        <f t="shared" si="16"/>
        <v>1.013196034510027</v>
      </c>
      <c r="W75" s="11" t="str">
        <f t="shared" si="17"/>
        <v>Auto Suburb</v>
      </c>
    </row>
    <row r="76" spans="1:23" ht="12.75">
      <c r="A76" s="11" t="str">
        <f>'[1]1996_Census_Population_by_Age'!A76</f>
        <v>5390321.00</v>
      </c>
      <c r="B76" s="12">
        <v>3.084167</v>
      </c>
      <c r="C76" s="13">
        <f>'[1]1996_Census_Population_by_Age'!F76</f>
        <v>4795</v>
      </c>
      <c r="D76" s="12">
        <f t="shared" si="9"/>
        <v>1554.7147738757337</v>
      </c>
      <c r="E76" s="13">
        <f>'[1]1996_Census_Dwellings'!F76</f>
        <v>1945</v>
      </c>
      <c r="F76" s="12">
        <f t="shared" si="10"/>
        <v>6.306402993093435</v>
      </c>
      <c r="G76" s="14">
        <f>IF('[1]1996_Census_Dwellings'!F76=0,0,'[1]1996_Census_Dwellings'!G76/'[1]1996_Census_Dwellings'!F76)</f>
        <v>0.7352185089974294</v>
      </c>
      <c r="H76" s="14">
        <f>IF('[1]1996_Census_Dwellings'!F76=0,0,('[1]1996_Census_Dwellings'!G76+'[1]1996_Census_Dwellings'!H76+'[1]1996_Census_Dwellings'!I76+'[1]1996_Census_Dwellings'!M76+'[1]1996_Census_Dwellings'!N76+'[1]1996_Census_Dwellings'!J76)/'[1]1996_Census_Dwellings'!F76)</f>
        <v>0.8380462724935732</v>
      </c>
      <c r="I76" s="14">
        <f>IF('[1]1996_Census_Dwellings'!F76=0,0,('[1]1996_Census_Dwellings'!K76+'[1]1996_Census_Dwellings'!L76)/'[1]1996_Census_Dwellings'!F76)</f>
        <v>0.16195372750642673</v>
      </c>
      <c r="J76" s="12">
        <f t="shared" si="11"/>
        <v>1.004166880899651</v>
      </c>
      <c r="K76" s="14">
        <f>IF('[1]1996_Census_Dwellings'!F76=0,0,'[1]1996_Census_Dwellings'!T76/'[1]1996_Census_Dwellings'!F76)</f>
        <v>0.7326478149100257</v>
      </c>
      <c r="L76" s="12">
        <f t="shared" si="12"/>
        <v>1.0233456915962276</v>
      </c>
      <c r="M76" s="14">
        <f>IF('[1]1996_Census_Dwellings'!F76=0,0,1-('[1]1996_Census_Dwellings'!AA76/'[1]1996_Census_Dwellings'!F76))</f>
        <v>0.6375321336760926</v>
      </c>
      <c r="N76" s="12">
        <f t="shared" si="13"/>
        <v>0.8322144474763378</v>
      </c>
      <c r="O76" s="15">
        <f>IF('[1]1996CensusModeofTransportation'!G76=0,0,('[1]1996CensusModeofTransportation'!K76+'[1]1996CensusModeofTransportation'!L76)/'[1]1996CensusModeofTransportation'!G76)</f>
        <v>0.07524271844660194</v>
      </c>
      <c r="P76" s="12">
        <f t="shared" si="14"/>
        <v>1.0726255109538818</v>
      </c>
      <c r="Q76" s="15">
        <f>IF('[1]1996CensusModeofTransportation'!G76=0,0,'[1]1996CensusModeofTransportation'!K76/'[1]1996CensusModeofTransportation'!G76)</f>
        <v>0.07524271844660194</v>
      </c>
      <c r="R76" s="15">
        <f>IF('[1]1996CensusModeofTransportation'!G76=0,0,'[1]1996CensusModeofTransportation'!L76/'[1]1996CensusModeofTransportation'!G76)</f>
        <v>0</v>
      </c>
      <c r="S76" s="15">
        <f>IF('[1]1996CensusModeofTransportation'!G76=0,0,'[1]1996CensusModeofTransportation'!J76/'[1]1996CensusModeofTransportation'!G76)</f>
        <v>0.0048543689320388345</v>
      </c>
      <c r="T76" s="12">
        <f t="shared" si="15"/>
        <v>0.23722222297122436</v>
      </c>
      <c r="U76" s="14">
        <f>IF('[1]1996CensusModeofTransportation'!G76=0,0,('[1]1996CensusModeofTransportation'!H76+'[1]1996CensusModeofTransportation'!I76+'[1]1996CensusModeofTransportation'!M76+'[1]1996CensusModeofTransportation'!N76)/'[1]1996CensusModeofTransportation'!G76)</f>
        <v>0.9174757281553398</v>
      </c>
      <c r="V76" s="12">
        <f t="shared" si="16"/>
        <v>1.0183156702536897</v>
      </c>
      <c r="W76" s="11" t="str">
        <f t="shared" si="17"/>
        <v>Auto Suburb</v>
      </c>
    </row>
    <row r="77" spans="1:23" ht="12.75">
      <c r="A77" s="16" t="str">
        <f>'[1]1996_Census_Population_by_Age'!A77</f>
        <v>5390322.00</v>
      </c>
      <c r="B77" s="17">
        <v>2.8007</v>
      </c>
      <c r="C77" s="18">
        <f>'[1]1996_Census_Population_by_Age'!F77</f>
        <v>3365</v>
      </c>
      <c r="D77" s="17">
        <f t="shared" si="9"/>
        <v>1201.4853429499767</v>
      </c>
      <c r="E77" s="18">
        <f>'[1]1996_Census_Dwellings'!F77</f>
        <v>1520</v>
      </c>
      <c r="F77" s="17">
        <f t="shared" si="10"/>
        <v>5.4272146249152</v>
      </c>
      <c r="G77" s="19">
        <f>IF('[1]1996_Census_Dwellings'!F77=0,0,'[1]1996_Census_Dwellings'!G77/'[1]1996_Census_Dwellings'!F77)</f>
        <v>0.5625</v>
      </c>
      <c r="H77" s="19">
        <f>IF('[1]1996_Census_Dwellings'!F77=0,0,('[1]1996_Census_Dwellings'!G77+'[1]1996_Census_Dwellings'!H77+'[1]1996_Census_Dwellings'!I77+'[1]1996_Census_Dwellings'!M77+'[1]1996_Census_Dwellings'!N77+'[1]1996_Census_Dwellings'!J77)/'[1]1996_Census_Dwellings'!F77)</f>
        <v>0.6973684210526315</v>
      </c>
      <c r="I77" s="19">
        <f>IF('[1]1996_Census_Dwellings'!F77=0,0,('[1]1996_Census_Dwellings'!K77+'[1]1996_Census_Dwellings'!L77)/'[1]1996_Census_Dwellings'!F77)</f>
        <v>0.2993421052631579</v>
      </c>
      <c r="J77" s="17">
        <f t="shared" si="11"/>
        <v>0.8356033493505046</v>
      </c>
      <c r="K77" s="19">
        <f>IF('[1]1996_Census_Dwellings'!F77=0,0,'[1]1996_Census_Dwellings'!T77/'[1]1996_Census_Dwellings'!F77)</f>
        <v>0.5328947368421053</v>
      </c>
      <c r="L77" s="17">
        <f t="shared" si="12"/>
        <v>0.7443351661243198</v>
      </c>
      <c r="M77" s="19">
        <f>IF('[1]1996_Census_Dwellings'!F77=0,0,1-('[1]1996_Census_Dwellings'!AA77/'[1]1996_Census_Dwellings'!F77))</f>
        <v>0.638157894736842</v>
      </c>
      <c r="N77" s="17">
        <f t="shared" si="13"/>
        <v>0.8330312963344824</v>
      </c>
      <c r="O77" s="20">
        <f>IF('[1]1996CensusModeofTransportation'!G77=0,0,('[1]1996CensusModeofTransportation'!K77+'[1]1996CensusModeofTransportation'!L77)/'[1]1996CensusModeofTransportation'!G77)</f>
        <v>0.11553784860557768</v>
      </c>
      <c r="P77" s="17">
        <f t="shared" si="14"/>
        <v>1.6470543124118981</v>
      </c>
      <c r="Q77" s="20">
        <f>IF('[1]1996CensusModeofTransportation'!G77=0,0,'[1]1996CensusModeofTransportation'!K77/'[1]1996CensusModeofTransportation'!G77)</f>
        <v>0.10756972111553785</v>
      </c>
      <c r="R77" s="20">
        <f>IF('[1]1996CensusModeofTransportation'!G77=0,0,'[1]1996CensusModeofTransportation'!L77/'[1]1996CensusModeofTransportation'!G77)</f>
        <v>0.00796812749003984</v>
      </c>
      <c r="S77" s="20">
        <f>IF('[1]1996CensusModeofTransportation'!G77=0,0,'[1]1996CensusModeofTransportation'!J77/'[1]1996CensusModeofTransportation'!G77)</f>
        <v>0.01195219123505976</v>
      </c>
      <c r="T77" s="17">
        <f t="shared" si="15"/>
        <v>0.5840770270765604</v>
      </c>
      <c r="U77" s="19">
        <f>IF('[1]1996CensusModeofTransportation'!G77=0,0,('[1]1996CensusModeofTransportation'!H77+'[1]1996CensusModeofTransportation'!I77+'[1]1996CensusModeofTransportation'!M77+'[1]1996CensusModeofTransportation'!N77)/'[1]1996CensusModeofTransportation'!G77)</f>
        <v>0.8605577689243028</v>
      </c>
      <c r="V77" s="17">
        <f t="shared" si="16"/>
        <v>0.9551418466579856</v>
      </c>
      <c r="W77" s="16" t="str">
        <f t="shared" si="17"/>
        <v>Active Core</v>
      </c>
    </row>
    <row r="78" spans="1:23" ht="12.75">
      <c r="A78" s="11" t="str">
        <f>'[1]1996_Census_Population_by_Age'!A78</f>
        <v>5390323.00</v>
      </c>
      <c r="B78" s="12">
        <v>15.717961</v>
      </c>
      <c r="C78" s="13">
        <f>'[1]1996_Census_Population_by_Age'!F78</f>
        <v>3080</v>
      </c>
      <c r="D78" s="12">
        <f t="shared" si="9"/>
        <v>195.95416988246757</v>
      </c>
      <c r="E78" s="13">
        <f>'[1]1996_Census_Dwellings'!F78</f>
        <v>1120</v>
      </c>
      <c r="F78" s="12">
        <f t="shared" si="10"/>
        <v>0.7125606177544275</v>
      </c>
      <c r="G78" s="14">
        <f>IF('[1]1996_Census_Dwellings'!F78=0,0,'[1]1996_Census_Dwellings'!G78/'[1]1996_Census_Dwellings'!F78)</f>
        <v>0.9241071428571429</v>
      </c>
      <c r="H78" s="14">
        <f>IF('[1]1996_Census_Dwellings'!F78=0,0,('[1]1996_Census_Dwellings'!G78+'[1]1996_Census_Dwellings'!H78+'[1]1996_Census_Dwellings'!I78+'[1]1996_Census_Dwellings'!M78+'[1]1996_Census_Dwellings'!N78+'[1]1996_Census_Dwellings'!J78)/'[1]1996_Census_Dwellings'!F78)</f>
        <v>0.9508928571428571</v>
      </c>
      <c r="I78" s="14">
        <f>IF('[1]1996_Census_Dwellings'!F78=0,0,('[1]1996_Census_Dwellings'!K78+'[1]1996_Census_Dwellings'!L78)/'[1]1996_Census_Dwellings'!F78)</f>
        <v>0.044642857142857144</v>
      </c>
      <c r="J78" s="12">
        <f t="shared" si="11"/>
        <v>1.139382329791608</v>
      </c>
      <c r="K78" s="14">
        <f>IF('[1]1996_Census_Dwellings'!F78=0,0,'[1]1996_Census_Dwellings'!T78/'[1]1996_Census_Dwellings'!F78)</f>
        <v>0.8080357142857143</v>
      </c>
      <c r="L78" s="12">
        <f t="shared" si="12"/>
        <v>1.1286457832017354</v>
      </c>
      <c r="M78" s="14">
        <f>IF('[1]1996_Census_Dwellings'!F78=0,0,1-('[1]1996_Census_Dwellings'!AA78/'[1]1996_Census_Dwellings'!F78))</f>
        <v>0.8125</v>
      </c>
      <c r="N78" s="12">
        <f t="shared" si="13"/>
        <v>1.0606120113124595</v>
      </c>
      <c r="O78" s="15">
        <f>IF('[1]1996CensusModeofTransportation'!G78=0,0,('[1]1996CensusModeofTransportation'!K78+'[1]1996CensusModeofTransportation'!L78)/'[1]1996CensusModeofTransportation'!G78)</f>
        <v>0.03862660944206009</v>
      </c>
      <c r="P78" s="12">
        <f t="shared" si="14"/>
        <v>0.5506431392242827</v>
      </c>
      <c r="Q78" s="15">
        <f>IF('[1]1996CensusModeofTransportation'!G78=0,0,'[1]1996CensusModeofTransportation'!K78/'[1]1996CensusModeofTransportation'!G78)</f>
        <v>0.02145922746781116</v>
      </c>
      <c r="R78" s="15">
        <f>IF('[1]1996CensusModeofTransportation'!G78=0,0,'[1]1996CensusModeofTransportation'!L78/'[1]1996CensusModeofTransportation'!G78)</f>
        <v>0.017167381974248927</v>
      </c>
      <c r="S78" s="15">
        <f>IF('[1]1996CensusModeofTransportation'!G78=0,0,'[1]1996CensusModeofTransportation'!J78/'[1]1996CensusModeofTransportation'!G78)</f>
        <v>0</v>
      </c>
      <c r="T78" s="12">
        <f t="shared" si="15"/>
        <v>0</v>
      </c>
      <c r="U78" s="14">
        <f>IF('[1]1996CensusModeofTransportation'!G78=0,0,('[1]1996CensusModeofTransportation'!H78+'[1]1996CensusModeofTransportation'!I78+'[1]1996CensusModeofTransportation'!M78+'[1]1996CensusModeofTransportation'!N78)/'[1]1996CensusModeofTransportation'!G78)</f>
        <v>0.9484978540772532</v>
      </c>
      <c r="V78" s="12">
        <f t="shared" si="16"/>
        <v>1.0527474442847942</v>
      </c>
      <c r="W78" s="11" t="str">
        <f t="shared" si="17"/>
        <v>Auto Suburb</v>
      </c>
    </row>
    <row r="79" spans="1:23" ht="12.75">
      <c r="A79" s="2" t="str">
        <f>'[1]1996_Census_Population_by_Age'!A79</f>
        <v>5390324.00</v>
      </c>
      <c r="B79" s="3">
        <v>95.066332</v>
      </c>
      <c r="C79" s="21">
        <f>'[1]1996_Census_Population_by_Age'!F79</f>
        <v>3525</v>
      </c>
      <c r="D79" s="3">
        <f t="shared" si="9"/>
        <v>37.07937316862083</v>
      </c>
      <c r="E79" s="21">
        <f>'[1]1996_Census_Dwellings'!F79</f>
        <v>1305</v>
      </c>
      <c r="F79" s="3">
        <f t="shared" si="10"/>
        <v>0.13727257300723458</v>
      </c>
      <c r="G79" s="10">
        <f>IF('[1]1996_Census_Dwellings'!F79=0,0,'[1]1996_Census_Dwellings'!G79/'[1]1996_Census_Dwellings'!F79)</f>
        <v>0.8505747126436781</v>
      </c>
      <c r="H79" s="10">
        <f>IF('[1]1996_Census_Dwellings'!F79=0,0,('[1]1996_Census_Dwellings'!G79+'[1]1996_Census_Dwellings'!H79+'[1]1996_Census_Dwellings'!I79+'[1]1996_Census_Dwellings'!M79+'[1]1996_Census_Dwellings'!N79+'[1]1996_Census_Dwellings'!J79)/'[1]1996_Census_Dwellings'!F79)</f>
        <v>0.9386973180076629</v>
      </c>
      <c r="I79" s="10">
        <f>IF('[1]1996_Census_Dwellings'!F79=0,0,('[1]1996_Census_Dwellings'!K79+'[1]1996_Census_Dwellings'!L79)/'[1]1996_Census_Dwellings'!F79)</f>
        <v>0.06896551724137931</v>
      </c>
      <c r="J79" s="3">
        <f t="shared" si="11"/>
        <v>1.1247693461220558</v>
      </c>
      <c r="K79" s="10">
        <f>IF('[1]1996_Census_Dwellings'!F79=0,0,'[1]1996_Census_Dwellings'!T79/'[1]1996_Census_Dwellings'!F79)</f>
        <v>0.8314176245210728</v>
      </c>
      <c r="L79" s="3">
        <f t="shared" si="12"/>
        <v>1.1613051000162984</v>
      </c>
      <c r="M79" s="10">
        <f>IF('[1]1996_Census_Dwellings'!F79=0,0,1-('[1]1996_Census_Dwellings'!AA79/'[1]1996_Census_Dwellings'!F79))</f>
        <v>0.7088122605363985</v>
      </c>
      <c r="N79" s="3">
        <f t="shared" si="13"/>
        <v>0.9252612889728501</v>
      </c>
      <c r="O79" s="22">
        <f>IF('[1]1996CensusModeofTransportation'!G79=0,0,('[1]1996CensusModeofTransportation'!K79+'[1]1996CensusModeofTransportation'!L79)/'[1]1996CensusModeofTransportation'!G79)</f>
        <v>0.02952029520295203</v>
      </c>
      <c r="P79" s="3">
        <f t="shared" si="14"/>
        <v>0.4208277209979758</v>
      </c>
      <c r="Q79" s="22">
        <f>IF('[1]1996CensusModeofTransportation'!G79=0,0,'[1]1996CensusModeofTransportation'!K79/'[1]1996CensusModeofTransportation'!G79)</f>
        <v>0.014760147601476014</v>
      </c>
      <c r="R79" s="22">
        <f>IF('[1]1996CensusModeofTransportation'!G79=0,0,'[1]1996CensusModeofTransportation'!L79/'[1]1996CensusModeofTransportation'!G79)</f>
        <v>0.014760147601476014</v>
      </c>
      <c r="S79" s="22">
        <f>IF('[1]1996CensusModeofTransportation'!G79=0,0,'[1]1996CensusModeofTransportation'!J79/'[1]1996CensusModeofTransportation'!G79)</f>
        <v>0</v>
      </c>
      <c r="T79" s="3">
        <f t="shared" si="15"/>
        <v>0</v>
      </c>
      <c r="U79" s="10">
        <f>IF('[1]1996CensusModeofTransportation'!G79=0,0,('[1]1996CensusModeofTransportation'!H79+'[1]1996CensusModeofTransportation'!I79+'[1]1996CensusModeofTransportation'!M79+'[1]1996CensusModeofTransportation'!N79)/'[1]1996CensusModeofTransportation'!G79)</f>
        <v>0.959409594095941</v>
      </c>
      <c r="V79" s="3">
        <f t="shared" si="16"/>
        <v>1.0648584958470024</v>
      </c>
      <c r="W79" t="str">
        <f t="shared" si="17"/>
        <v>Exurban</v>
      </c>
    </row>
    <row r="80" spans="1:23" ht="12.75">
      <c r="A80" s="16" t="str">
        <f>'[1]1996_Census_Population_by_Age'!A80</f>
        <v>5390330.00</v>
      </c>
      <c r="B80" s="17">
        <v>3.272247</v>
      </c>
      <c r="C80" s="18">
        <f>'[1]1996_Census_Population_by_Age'!F80</f>
        <v>4545</v>
      </c>
      <c r="D80" s="17">
        <f t="shared" si="9"/>
        <v>1388.9538289744019</v>
      </c>
      <c r="E80" s="18">
        <f>'[1]1996_Census_Dwellings'!F80</f>
        <v>1920</v>
      </c>
      <c r="F80" s="17">
        <f t="shared" si="10"/>
        <v>5.8675277263605095</v>
      </c>
      <c r="G80" s="19">
        <f>IF('[1]1996_Census_Dwellings'!F80=0,0,'[1]1996_Census_Dwellings'!G80/'[1]1996_Census_Dwellings'!F80)</f>
        <v>0.671875</v>
      </c>
      <c r="H80" s="19">
        <f>IF('[1]1996_Census_Dwellings'!F80=0,0,('[1]1996_Census_Dwellings'!G80+'[1]1996_Census_Dwellings'!H80+'[1]1996_Census_Dwellings'!I80+'[1]1996_Census_Dwellings'!M80+'[1]1996_Census_Dwellings'!N80+'[1]1996_Census_Dwellings'!J80)/'[1]1996_Census_Dwellings'!F80)</f>
        <v>0.8072916666666666</v>
      </c>
      <c r="I80" s="19">
        <f>IF('[1]1996_Census_Dwellings'!F80=0,0,('[1]1996_Census_Dwellings'!K80+'[1]1996_Census_Dwellings'!L80)/'[1]1996_Census_Dwellings'!F80)</f>
        <v>0.1875</v>
      </c>
      <c r="J80" s="17">
        <f t="shared" si="11"/>
        <v>0.9673159842127501</v>
      </c>
      <c r="K80" s="19">
        <f>IF('[1]1996_Census_Dwellings'!F80=0,0,'[1]1996_Census_Dwellings'!T80/'[1]1996_Census_Dwellings'!F80)</f>
        <v>0.6067708333333334</v>
      </c>
      <c r="L80" s="17">
        <f t="shared" si="12"/>
        <v>0.8475236060782829</v>
      </c>
      <c r="M80" s="19">
        <f>IF('[1]1996_Census_Dwellings'!F80=0,0,1-('[1]1996_Census_Dwellings'!AA80/'[1]1996_Census_Dwellings'!F80))</f>
        <v>0.6171875</v>
      </c>
      <c r="N80" s="17">
        <f t="shared" si="13"/>
        <v>0.8056572009008107</v>
      </c>
      <c r="O80" s="20">
        <f>IF('[1]1996CensusModeofTransportation'!G80=0,0,('[1]1996CensusModeofTransportation'!K80+'[1]1996CensusModeofTransportation'!L80)/'[1]1996CensusModeofTransportation'!G80)</f>
        <v>0.13664596273291926</v>
      </c>
      <c r="P80" s="17">
        <f t="shared" si="14"/>
        <v>1.9479618576008786</v>
      </c>
      <c r="Q80" s="20">
        <f>IF('[1]1996CensusModeofTransportation'!G80=0,0,'[1]1996CensusModeofTransportation'!K80/'[1]1996CensusModeofTransportation'!G80)</f>
        <v>0.11801242236024845</v>
      </c>
      <c r="R80" s="20">
        <f>IF('[1]1996CensusModeofTransportation'!G80=0,0,'[1]1996CensusModeofTransportation'!L80/'[1]1996CensusModeofTransportation'!G80)</f>
        <v>0.018633540372670808</v>
      </c>
      <c r="S80" s="20">
        <f>IF('[1]1996CensusModeofTransportation'!G80=0,0,'[1]1996CensusModeofTransportation'!J80/'[1]1996CensusModeofTransportation'!G80)</f>
        <v>0</v>
      </c>
      <c r="T80" s="17">
        <f t="shared" si="15"/>
        <v>0</v>
      </c>
      <c r="U80" s="19">
        <f>IF('[1]1996CensusModeofTransportation'!G80=0,0,('[1]1996CensusModeofTransportation'!H80+'[1]1996CensusModeofTransportation'!I80+'[1]1996CensusModeofTransportation'!M80+'[1]1996CensusModeofTransportation'!N80)/'[1]1996CensusModeofTransportation'!G80)</f>
        <v>0.860248447204969</v>
      </c>
      <c r="V80" s="17">
        <f t="shared" si="16"/>
        <v>0.9547985273261699</v>
      </c>
      <c r="W80" s="16" t="str">
        <f t="shared" si="17"/>
        <v>Active Core</v>
      </c>
    </row>
    <row r="81" spans="1:23" ht="12.75">
      <c r="A81" s="11" t="str">
        <f>'[1]1996_Census_Population_by_Age'!A81</f>
        <v>5390331.00</v>
      </c>
      <c r="B81" s="12">
        <v>16.980066</v>
      </c>
      <c r="C81" s="13">
        <f>'[1]1996_Census_Population_by_Age'!F81</f>
        <v>7275</v>
      </c>
      <c r="D81" s="12">
        <f t="shared" si="9"/>
        <v>428.44356435363676</v>
      </c>
      <c r="E81" s="13">
        <f>'[1]1996_Census_Dwellings'!F81</f>
        <v>2750</v>
      </c>
      <c r="F81" s="12">
        <f t="shared" si="10"/>
        <v>1.6195461195498297</v>
      </c>
      <c r="G81" s="14">
        <f>IF('[1]1996_Census_Dwellings'!F81=0,0,'[1]1996_Census_Dwellings'!G81/'[1]1996_Census_Dwellings'!F81)</f>
        <v>0.8618181818181818</v>
      </c>
      <c r="H81" s="14">
        <f>IF('[1]1996_Census_Dwellings'!F81=0,0,('[1]1996_Census_Dwellings'!G81+'[1]1996_Census_Dwellings'!H81+'[1]1996_Census_Dwellings'!I81+'[1]1996_Census_Dwellings'!M81+'[1]1996_Census_Dwellings'!N81+'[1]1996_Census_Dwellings'!J81)/'[1]1996_Census_Dwellings'!F81)</f>
        <v>0.8836363636363637</v>
      </c>
      <c r="I81" s="14">
        <f>IF('[1]1996_Census_Dwellings'!F81=0,0,('[1]1996_Census_Dwellings'!K81+'[1]1996_Census_Dwellings'!L81)/'[1]1996_Census_Dwellings'!F81)</f>
        <v>0.12</v>
      </c>
      <c r="J81" s="12">
        <f t="shared" si="11"/>
        <v>1.0587940072593565</v>
      </c>
      <c r="K81" s="14">
        <f>IF('[1]1996_Census_Dwellings'!F81=0,0,'[1]1996_Census_Dwellings'!T81/'[1]1996_Census_Dwellings'!F81)</f>
        <v>0.7818181818181819</v>
      </c>
      <c r="L81" s="12">
        <f t="shared" si="12"/>
        <v>1.0920257341837383</v>
      </c>
      <c r="M81" s="14">
        <f>IF('[1]1996_Census_Dwellings'!F81=0,0,1-('[1]1996_Census_Dwellings'!AA81/'[1]1996_Census_Dwellings'!F81))</f>
        <v>0.850909090909091</v>
      </c>
      <c r="N81" s="12">
        <f t="shared" si="13"/>
        <v>1.1107500336654124</v>
      </c>
      <c r="O81" s="15">
        <f>IF('[1]1996CensusModeofTransportation'!G81=0,0,('[1]1996CensusModeofTransportation'!K81+'[1]1996CensusModeofTransportation'!L81)/'[1]1996CensusModeofTransportation'!G81)</f>
        <v>0.036065573770491806</v>
      </c>
      <c r="P81" s="12">
        <f t="shared" si="14"/>
        <v>0.5141341952028549</v>
      </c>
      <c r="Q81" s="15">
        <f>IF('[1]1996CensusModeofTransportation'!G81=0,0,'[1]1996CensusModeofTransportation'!K81/'[1]1996CensusModeofTransportation'!G81)</f>
        <v>0.029508196721311476</v>
      </c>
      <c r="R81" s="15">
        <f>IF('[1]1996CensusModeofTransportation'!G81=0,0,'[1]1996CensusModeofTransportation'!L81/'[1]1996CensusModeofTransportation'!G81)</f>
        <v>0.006557377049180328</v>
      </c>
      <c r="S81" s="15">
        <f>IF('[1]1996CensusModeofTransportation'!G81=0,0,'[1]1996CensusModeofTransportation'!J81/'[1]1996CensusModeofTransportation'!G81)</f>
        <v>0.003278688524590164</v>
      </c>
      <c r="T81" s="12">
        <f t="shared" si="15"/>
        <v>0.16022222272810563</v>
      </c>
      <c r="U81" s="14">
        <f>IF('[1]1996CensusModeofTransportation'!G81=0,0,('[1]1996CensusModeofTransportation'!H81+'[1]1996CensusModeofTransportation'!I81+'[1]1996CensusModeofTransportation'!M81+'[1]1996CensusModeofTransportation'!N81)/'[1]1996CensusModeofTransportation'!G81)</f>
        <v>0.9557377049180328</v>
      </c>
      <c r="V81" s="12">
        <f t="shared" si="16"/>
        <v>1.0607830285898832</v>
      </c>
      <c r="W81" s="11" t="str">
        <f t="shared" si="17"/>
        <v>Auto Suburb</v>
      </c>
    </row>
    <row r="82" spans="1:23" ht="12.75">
      <c r="A82" s="11" t="str">
        <f>'[1]1996_Census_Population_by_Age'!A82</f>
        <v>5390332.00</v>
      </c>
      <c r="B82" s="12">
        <v>27.775581</v>
      </c>
      <c r="C82" s="13">
        <f>'[1]1996_Census_Population_by_Age'!F82</f>
        <v>4220</v>
      </c>
      <c r="D82" s="12">
        <f t="shared" si="9"/>
        <v>151.93201539150522</v>
      </c>
      <c r="E82" s="13">
        <f>'[1]1996_Census_Dwellings'!F82</f>
        <v>1630</v>
      </c>
      <c r="F82" s="12">
        <f t="shared" si="10"/>
        <v>0.5868464101615013</v>
      </c>
      <c r="G82" s="14">
        <f>IF('[1]1996_Census_Dwellings'!F82=0,0,'[1]1996_Census_Dwellings'!G82/'[1]1996_Census_Dwellings'!F82)</f>
        <v>0.8190184049079755</v>
      </c>
      <c r="H82" s="14">
        <f>IF('[1]1996_Census_Dwellings'!F82=0,0,('[1]1996_Census_Dwellings'!G82+'[1]1996_Census_Dwellings'!H82+'[1]1996_Census_Dwellings'!I82+'[1]1996_Census_Dwellings'!M82+'[1]1996_Census_Dwellings'!N82+'[1]1996_Census_Dwellings'!J82)/'[1]1996_Census_Dwellings'!F82)</f>
        <v>0.9325153374233128</v>
      </c>
      <c r="I82" s="14">
        <f>IF('[1]1996_Census_Dwellings'!F82=0,0,('[1]1996_Census_Dwellings'!K82+'[1]1996_Census_Dwellings'!L82)/'[1]1996_Census_Dwellings'!F82)</f>
        <v>0.06134969325153374</v>
      </c>
      <c r="J82" s="12">
        <f t="shared" si="11"/>
        <v>1.117361950653667</v>
      </c>
      <c r="K82" s="14">
        <f>IF('[1]1996_Census_Dwellings'!F82=0,0,'[1]1996_Census_Dwellings'!T82/'[1]1996_Census_Dwellings'!F82)</f>
        <v>0.7822085889570553</v>
      </c>
      <c r="L82" s="12">
        <f t="shared" si="12"/>
        <v>1.0925710459357205</v>
      </c>
      <c r="M82" s="14">
        <f>IF('[1]1996_Census_Dwellings'!F82=0,0,1-('[1]1996_Census_Dwellings'!AA82/'[1]1996_Census_Dwellings'!F82))</f>
        <v>0.5460122699386503</v>
      </c>
      <c r="N82" s="12">
        <f t="shared" si="13"/>
        <v>0.7127472883949705</v>
      </c>
      <c r="O82" s="15">
        <f>IF('[1]1996CensusModeofTransportation'!G82=0,0,('[1]1996CensusModeofTransportation'!K82+'[1]1996CensusModeofTransportation'!L82)/'[1]1996CensusModeofTransportation'!G82)</f>
        <v>0.08011869436201781</v>
      </c>
      <c r="P82" s="12">
        <f t="shared" si="14"/>
        <v>1.1421351760171323</v>
      </c>
      <c r="Q82" s="15">
        <f>IF('[1]1996CensusModeofTransportation'!G82=0,0,'[1]1996CensusModeofTransportation'!K82/'[1]1996CensusModeofTransportation'!G82)</f>
        <v>0.08011869436201781</v>
      </c>
      <c r="R82" s="15">
        <f>IF('[1]1996CensusModeofTransportation'!G82=0,0,'[1]1996CensusModeofTransportation'!L82/'[1]1996CensusModeofTransportation'!G82)</f>
        <v>0</v>
      </c>
      <c r="S82" s="15">
        <f>IF('[1]1996CensusModeofTransportation'!G82=0,0,'[1]1996CensusModeofTransportation'!J82/'[1]1996CensusModeofTransportation'!G82)</f>
        <v>0</v>
      </c>
      <c r="T82" s="12">
        <f t="shared" si="15"/>
        <v>0</v>
      </c>
      <c r="U82" s="14">
        <f>IF('[1]1996CensusModeofTransportation'!G82=0,0,('[1]1996CensusModeofTransportation'!H82+'[1]1996CensusModeofTransportation'!I82+'[1]1996CensusModeofTransportation'!M82+'[1]1996CensusModeofTransportation'!N82)/'[1]1996CensusModeofTransportation'!G82)</f>
        <v>0.9198813056379822</v>
      </c>
      <c r="V82" s="12">
        <f t="shared" si="16"/>
        <v>1.02098564524203</v>
      </c>
      <c r="W82" s="11" t="str">
        <f t="shared" si="17"/>
        <v>Auto Suburb</v>
      </c>
    </row>
    <row r="83" spans="1:23" ht="12.75">
      <c r="A83" s="2" t="str">
        <f>'[1]1996_Census_Population_by_Age'!A83</f>
        <v>5390333.00</v>
      </c>
      <c r="B83" s="3">
        <v>72.535903</v>
      </c>
      <c r="C83" s="21">
        <f>'[1]1996_Census_Population_by_Age'!F83</f>
        <v>2850</v>
      </c>
      <c r="D83" s="3">
        <f t="shared" si="9"/>
        <v>39.29088743818354</v>
      </c>
      <c r="E83" s="21">
        <f>'[1]1996_Census_Dwellings'!F83</f>
        <v>1125</v>
      </c>
      <c r="F83" s="3">
        <f t="shared" si="10"/>
        <v>0.15509560830861924</v>
      </c>
      <c r="G83" s="10">
        <f>IF('[1]1996_Census_Dwellings'!F83=0,0,'[1]1996_Census_Dwellings'!G83/'[1]1996_Census_Dwellings'!F83)</f>
        <v>0.72</v>
      </c>
      <c r="H83" s="10">
        <f>IF('[1]1996_Census_Dwellings'!F83=0,0,('[1]1996_Census_Dwellings'!G83+'[1]1996_Census_Dwellings'!H83+'[1]1996_Census_Dwellings'!I83+'[1]1996_Census_Dwellings'!M83+'[1]1996_Census_Dwellings'!N83+'[1]1996_Census_Dwellings'!J83)/'[1]1996_Census_Dwellings'!F83)</f>
        <v>0.96</v>
      </c>
      <c r="I83" s="10">
        <f>IF('[1]1996_Census_Dwellings'!F83=0,0,('[1]1996_Census_Dwellings'!K83+'[1]1996_Census_Dwellings'!L83)/'[1]1996_Census_Dwellings'!F83)</f>
        <v>0.03111111111111111</v>
      </c>
      <c r="J83" s="3">
        <f t="shared" si="11"/>
        <v>1.150294723936091</v>
      </c>
      <c r="K83" s="10">
        <f>IF('[1]1996_Census_Dwellings'!F83=0,0,'[1]1996_Census_Dwellings'!T83/'[1]1996_Census_Dwellings'!F83)</f>
        <v>0.8888888888888888</v>
      </c>
      <c r="L83" s="3">
        <f t="shared" si="12"/>
        <v>1.2415796461003743</v>
      </c>
      <c r="M83" s="10">
        <f>IF('[1]1996_Census_Dwellings'!F83=0,0,1-('[1]1996_Census_Dwellings'!AA83/'[1]1996_Census_Dwellings'!F83))</f>
        <v>0.6488888888888888</v>
      </c>
      <c r="N83" s="3">
        <f t="shared" si="13"/>
        <v>0.847039199461848</v>
      </c>
      <c r="O83" s="22">
        <f>IF('[1]1996CensusModeofTransportation'!G83=0,0,('[1]1996CensusModeofTransportation'!K83+'[1]1996CensusModeofTransportation'!L83)/'[1]1996CensusModeofTransportation'!G83)</f>
        <v>0.04054054054054054</v>
      </c>
      <c r="P83" s="3">
        <f t="shared" si="14"/>
        <v>0.5779272587353957</v>
      </c>
      <c r="Q83" s="22">
        <f>IF('[1]1996CensusModeofTransportation'!G83=0,0,'[1]1996CensusModeofTransportation'!K83/'[1]1996CensusModeofTransportation'!G83)</f>
        <v>0.03153153153153153</v>
      </c>
      <c r="R83" s="22">
        <f>IF('[1]1996CensusModeofTransportation'!G83=0,0,'[1]1996CensusModeofTransportation'!L83/'[1]1996CensusModeofTransportation'!G83)</f>
        <v>0.009009009009009009</v>
      </c>
      <c r="S83" s="22">
        <f>IF('[1]1996CensusModeofTransportation'!G83=0,0,'[1]1996CensusModeofTransportation'!J83/'[1]1996CensusModeofTransportation'!G83)</f>
        <v>0</v>
      </c>
      <c r="T83" s="3">
        <f t="shared" si="15"/>
        <v>0</v>
      </c>
      <c r="U83" s="10">
        <f>IF('[1]1996CensusModeofTransportation'!G83=0,0,('[1]1996CensusModeofTransportation'!H83+'[1]1996CensusModeofTransportation'!I83+'[1]1996CensusModeofTransportation'!M83+'[1]1996CensusModeofTransportation'!N83)/'[1]1996CensusModeofTransportation'!G83)</f>
        <v>0.9369369369369369</v>
      </c>
      <c r="V83" s="3">
        <f t="shared" si="16"/>
        <v>1.0399158644127484</v>
      </c>
      <c r="W83" t="str">
        <f t="shared" si="17"/>
        <v>Exurban</v>
      </c>
    </row>
    <row r="84" spans="1:23" ht="12.75">
      <c r="A84" s="11" t="str">
        <f>'[1]1996_Census_Population_by_Age'!A84</f>
        <v>5390334.00</v>
      </c>
      <c r="B84" s="12">
        <v>45.847384</v>
      </c>
      <c r="C84" s="13">
        <f>'[1]1996_Census_Population_by_Age'!F84</f>
        <v>8295</v>
      </c>
      <c r="D84" s="12">
        <f t="shared" si="9"/>
        <v>180.9263533989202</v>
      </c>
      <c r="E84" s="13">
        <f>'[1]1996_Census_Dwellings'!F84</f>
        <v>3335</v>
      </c>
      <c r="F84" s="12">
        <f t="shared" si="10"/>
        <v>0.7274133677943326</v>
      </c>
      <c r="G84" s="14">
        <f>IF('[1]1996_Census_Dwellings'!F84=0,0,'[1]1996_Census_Dwellings'!G84/'[1]1996_Census_Dwellings'!F84)</f>
        <v>0.9100449775112444</v>
      </c>
      <c r="H84" s="14">
        <f>IF('[1]1996_Census_Dwellings'!F84=0,0,('[1]1996_Census_Dwellings'!G84+'[1]1996_Census_Dwellings'!H84+'[1]1996_Census_Dwellings'!I84+'[1]1996_Census_Dwellings'!M84+'[1]1996_Census_Dwellings'!N84+'[1]1996_Census_Dwellings'!J84)/'[1]1996_Census_Dwellings'!F84)</f>
        <v>0.9505247376311844</v>
      </c>
      <c r="I84" s="14">
        <f>IF('[1]1996_Census_Dwellings'!F84=0,0,('[1]1996_Census_Dwellings'!K84+'[1]1996_Census_Dwellings'!L84)/'[1]1996_Census_Dwellings'!F84)</f>
        <v>0.049475262368815595</v>
      </c>
      <c r="J84" s="12">
        <f t="shared" si="11"/>
        <v>1.1389412402790506</v>
      </c>
      <c r="K84" s="14">
        <f>IF('[1]1996_Census_Dwellings'!F84=0,0,'[1]1996_Census_Dwellings'!T84/'[1]1996_Census_Dwellings'!F84)</f>
        <v>0.775112443778111</v>
      </c>
      <c r="L84" s="12">
        <f t="shared" si="12"/>
        <v>1.0826593128382762</v>
      </c>
      <c r="M84" s="14">
        <f>IF('[1]1996_Census_Dwellings'!F84=0,0,1-('[1]1996_Census_Dwellings'!AA84/'[1]1996_Census_Dwellings'!F84))</f>
        <v>0.6491754122938531</v>
      </c>
      <c r="N84" s="12">
        <f t="shared" si="13"/>
        <v>0.8474132181262508</v>
      </c>
      <c r="O84" s="15">
        <f>IF('[1]1996CensusModeofTransportation'!G84=0,0,('[1]1996CensusModeofTransportation'!K84+'[1]1996CensusModeofTransportation'!L84)/'[1]1996CensusModeofTransportation'!G84)</f>
        <v>0.054628224582701064</v>
      </c>
      <c r="P84" s="12">
        <f t="shared" si="14"/>
        <v>0.7787547887056623</v>
      </c>
      <c r="Q84" s="15">
        <f>IF('[1]1996CensusModeofTransportation'!G84=0,0,'[1]1996CensusModeofTransportation'!K84/'[1]1996CensusModeofTransportation'!G84)</f>
        <v>0.051593323216995446</v>
      </c>
      <c r="R84" s="15">
        <f>IF('[1]1996CensusModeofTransportation'!G84=0,0,'[1]1996CensusModeofTransportation'!L84/'[1]1996CensusModeofTransportation'!G84)</f>
        <v>0.0030349013657056147</v>
      </c>
      <c r="S84" s="15">
        <f>IF('[1]1996CensusModeofTransportation'!G84=0,0,'[1]1996CensusModeofTransportation'!J84/'[1]1996CensusModeofTransportation'!G84)</f>
        <v>0</v>
      </c>
      <c r="T84" s="12">
        <f t="shared" si="15"/>
        <v>0</v>
      </c>
      <c r="U84" s="14">
        <f>IF('[1]1996CensusModeofTransportation'!G84=0,0,('[1]1996CensusModeofTransportation'!H84+'[1]1996CensusModeofTransportation'!I84+'[1]1996CensusModeofTransportation'!M84+'[1]1996CensusModeofTransportation'!N84)/'[1]1996CensusModeofTransportation'!G84)</f>
        <v>0.9347496206373292</v>
      </c>
      <c r="V84" s="12">
        <f t="shared" si="16"/>
        <v>1.0374881397380367</v>
      </c>
      <c r="W84" s="11" t="str">
        <f t="shared" si="17"/>
        <v>Auto Suburb</v>
      </c>
    </row>
  </sheetData>
  <sheetProtection/>
  <conditionalFormatting sqref="H1">
    <cfRule type="expression" priority="473" dxfId="0">
      <formula>"SI(Q2&lt;=150)"</formula>
    </cfRule>
  </conditionalFormatting>
  <conditionalFormatting sqref="H1">
    <cfRule type="expression" priority="469" dxfId="0">
      <formula>"SI(Q2&lt;=150)"</formula>
    </cfRule>
  </conditionalFormatting>
  <conditionalFormatting sqref="M1">
    <cfRule type="expression" priority="465" dxfId="0">
      <formula>"SI(Q2&lt;=150)"</formula>
    </cfRule>
    <cfRule type="expression" priority="466" dxfId="0">
      <formula>IF(J65503&lt;=150,"Exurban")</formula>
    </cfRule>
    <cfRule type="expression" priority="467" dxfId="0">
      <formula>IF(J65503&lt;=150,"Exurban")</formula>
    </cfRule>
  </conditionalFormatting>
  <conditionalFormatting sqref="I1">
    <cfRule type="expression" priority="461" dxfId="0">
      <formula>"SI(Q2&lt;=150)"</formula>
    </cfRule>
  </conditionalFormatting>
  <conditionalFormatting sqref="I1">
    <cfRule type="expression" priority="457" dxfId="0">
      <formula>"SI(Q2&lt;=150)"</formula>
    </cfRule>
  </conditionalFormatting>
  <conditionalFormatting sqref="J1">
    <cfRule type="expression" priority="453" dxfId="0">
      <formula>"SI(Q2&lt;=150)"</formula>
    </cfRule>
  </conditionalFormatting>
  <conditionalFormatting sqref="J1">
    <cfRule type="expression" priority="449" dxfId="0">
      <formula>"SI(Q2&lt;=150)"</formula>
    </cfRule>
  </conditionalFormatting>
  <conditionalFormatting sqref="L1">
    <cfRule type="expression" priority="445" dxfId="0">
      <formula>"SI(Q2&lt;=150)"</formula>
    </cfRule>
  </conditionalFormatting>
  <conditionalFormatting sqref="L1">
    <cfRule type="expression" priority="441" dxfId="0">
      <formula>"SI(Q2&lt;=150)"</formula>
    </cfRule>
  </conditionalFormatting>
  <conditionalFormatting sqref="M1">
    <cfRule type="expression" priority="437" dxfId="0">
      <formula>"SI(Q2&lt;=150)"</formula>
    </cfRule>
    <cfRule type="expression" priority="438" dxfId="0">
      <formula>IF(J65503&lt;=150,"Exurban")</formula>
    </cfRule>
    <cfRule type="expression" priority="439" dxfId="0">
      <formula>IF(J65503&lt;=150,"Exurban")</formula>
    </cfRule>
  </conditionalFormatting>
  <conditionalFormatting sqref="K1">
    <cfRule type="expression" priority="433" dxfId="0">
      <formula>"SI(Q2&lt;=150)"</formula>
    </cfRule>
    <cfRule type="expression" priority="434" dxfId="0">
      <formula>IF(C65503&lt;=150,"Exurban")</formula>
    </cfRule>
    <cfRule type="expression" priority="435" dxfId="0">
      <formula>IF(C65503&lt;=150,"Exurban")</formula>
    </cfRule>
    <cfRule type="expression" priority="436" dxfId="357">
      <formula>IF(AC2&lt;=150,"Exurban")</formula>
    </cfRule>
  </conditionalFormatting>
  <conditionalFormatting sqref="F1:G1">
    <cfRule type="expression" priority="429" dxfId="0">
      <formula>"SI(Q2&lt;=150)"</formula>
    </cfRule>
    <cfRule type="expression" priority="430" dxfId="0">
      <formula>IF(C65523&lt;=150,"Exurban")</formula>
    </cfRule>
    <cfRule type="expression" priority="431" dxfId="0">
      <formula>IF(C65523&lt;=150,"Exurban")</formula>
    </cfRule>
    <cfRule type="expression" priority="432" dxfId="357">
      <formula>IF(AQ22&lt;=150,"Exurban")</formula>
    </cfRule>
  </conditionalFormatting>
  <conditionalFormatting sqref="N1:P1">
    <cfRule type="expression" priority="425" dxfId="0">
      <formula>"SI(Q2&lt;=150)"</formula>
    </cfRule>
    <cfRule type="expression" priority="426" dxfId="0">
      <formula>IF(K65503&lt;=150,"Exurban")</formula>
    </cfRule>
    <cfRule type="expression" priority="427" dxfId="0">
      <formula>IF(K65503&lt;=150,"Exurban")</formula>
    </cfRule>
    <cfRule type="expression" priority="428" dxfId="357">
      <formula>IF(Y2&lt;=150,"Exurban")</formula>
    </cfRule>
  </conditionalFormatting>
  <conditionalFormatting sqref="Q1">
    <cfRule type="expression" priority="421" dxfId="0">
      <formula>"SI(Q2&lt;=150)"</formula>
    </cfRule>
    <cfRule type="expression" priority="422" dxfId="0">
      <formula>IF(N65503&lt;=150,"Exurban")</formula>
    </cfRule>
    <cfRule type="expression" priority="423" dxfId="0">
      <formula>IF(N65503&lt;=150,"Exurban")</formula>
    </cfRule>
    <cfRule type="expression" priority="424" dxfId="357">
      <formula>IF(Z2&lt;=150,"Exurban")</formula>
    </cfRule>
  </conditionalFormatting>
  <conditionalFormatting sqref="R1">
    <cfRule type="expression" priority="417" dxfId="0">
      <formula>"SI(Q2&lt;=150)"</formula>
    </cfRule>
    <cfRule type="expression" priority="418" dxfId="0">
      <formula>IF(N65503&lt;=150,"Exurban")</formula>
    </cfRule>
    <cfRule type="expression" priority="419" dxfId="0">
      <formula>IF(N65503&lt;=150,"Exurban")</formula>
    </cfRule>
    <cfRule type="expression" priority="420" dxfId="357">
      <formula>IF(Z2&lt;=150,"Exurban")</formula>
    </cfRule>
  </conditionalFormatting>
  <conditionalFormatting sqref="S1:U1">
    <cfRule type="expression" priority="413" dxfId="0">
      <formula>"SI(Q2&lt;=150)"</formula>
    </cfRule>
    <cfRule type="expression" priority="414" dxfId="0">
      <formula>IF(N65503&lt;=150,"Exurban")</formula>
    </cfRule>
    <cfRule type="expression" priority="415" dxfId="0">
      <formula>IF(N65503&lt;=150,"Exurban")</formula>
    </cfRule>
    <cfRule type="expression" priority="416" dxfId="357">
      <formula>IF(AA2&lt;=150,"Exurban")</formula>
    </cfRule>
  </conditionalFormatting>
  <conditionalFormatting sqref="V1">
    <cfRule type="expression" priority="409" dxfId="0">
      <formula>"SI(Q2&lt;=150)"</formula>
    </cfRule>
    <cfRule type="expression" priority="410" dxfId="0">
      <formula>IF(Q65503&lt;=150,"Exurban")</formula>
    </cfRule>
    <cfRule type="expression" priority="411" dxfId="0">
      <formula>IF(Q65503&lt;=150,"Exurban")</formula>
    </cfRule>
    <cfRule type="expression" priority="412" dxfId="357">
      <formula>IF(AC2&lt;=150,"Exurban")</formula>
    </cfRule>
  </conditionalFormatting>
  <conditionalFormatting sqref="H1">
    <cfRule type="expression" priority="405" dxfId="0">
      <formula>"SI(Q2&lt;=150)"</formula>
    </cfRule>
  </conditionalFormatting>
  <conditionalFormatting sqref="H1">
    <cfRule type="expression" priority="401" dxfId="0">
      <formula>"SI(Q2&lt;=150)"</formula>
    </cfRule>
  </conditionalFormatting>
  <conditionalFormatting sqref="M1">
    <cfRule type="expression" priority="397" dxfId="0">
      <formula>"SI(Q2&lt;=150)"</formula>
    </cfRule>
    <cfRule type="expression" priority="398" dxfId="0">
      <formula>IF(J65503&lt;=150,"Exurban")</formula>
    </cfRule>
    <cfRule type="expression" priority="399" dxfId="0">
      <formula>IF(J65503&lt;=150,"Exurban")</formula>
    </cfRule>
  </conditionalFormatting>
  <conditionalFormatting sqref="I1">
    <cfRule type="expression" priority="393" dxfId="0">
      <formula>"SI(Q2&lt;=150)"</formula>
    </cfRule>
  </conditionalFormatting>
  <conditionalFormatting sqref="I1">
    <cfRule type="expression" priority="389" dxfId="0">
      <formula>"SI(Q2&lt;=150)"</formula>
    </cfRule>
  </conditionalFormatting>
  <conditionalFormatting sqref="J1">
    <cfRule type="expression" priority="385" dxfId="0">
      <formula>"SI(Q2&lt;=150)"</formula>
    </cfRule>
  </conditionalFormatting>
  <conditionalFormatting sqref="J1">
    <cfRule type="expression" priority="381" dxfId="0">
      <formula>"SI(Q2&lt;=150)"</formula>
    </cfRule>
  </conditionalFormatting>
  <conditionalFormatting sqref="L1">
    <cfRule type="expression" priority="377" dxfId="0">
      <formula>"SI(Q2&lt;=150)"</formula>
    </cfRule>
  </conditionalFormatting>
  <conditionalFormatting sqref="L1">
    <cfRule type="expression" priority="373" dxfId="0">
      <formula>"SI(Q2&lt;=150)"</formula>
    </cfRule>
  </conditionalFormatting>
  <conditionalFormatting sqref="M1">
    <cfRule type="expression" priority="369" dxfId="0">
      <formula>"SI(Q2&lt;=150)"</formula>
    </cfRule>
    <cfRule type="expression" priority="370" dxfId="0">
      <formula>IF(J65503&lt;=150,"Exurban")</formula>
    </cfRule>
    <cfRule type="expression" priority="371" dxfId="0">
      <formula>IF(J65503&lt;=150,"Exurban")</formula>
    </cfRule>
  </conditionalFormatting>
  <conditionalFormatting sqref="K1">
    <cfRule type="expression" priority="365" dxfId="0">
      <formula>"SI(Q2&lt;=150)"</formula>
    </cfRule>
    <cfRule type="expression" priority="366" dxfId="0">
      <formula>IF(C65503&lt;=150,"Exurban")</formula>
    </cfRule>
    <cfRule type="expression" priority="367" dxfId="0">
      <formula>IF(C65503&lt;=150,"Exurban")</formula>
    </cfRule>
    <cfRule type="expression" priority="368" dxfId="357">
      <formula>IF(AC2&lt;=150,"Exurban")</formula>
    </cfRule>
  </conditionalFormatting>
  <conditionalFormatting sqref="F1:G1">
    <cfRule type="expression" priority="361" dxfId="0">
      <formula>"SI(Q2&lt;=150)"</formula>
    </cfRule>
    <cfRule type="expression" priority="362" dxfId="0">
      <formula>IF(C65523&lt;=150,"Exurban")</formula>
    </cfRule>
    <cfRule type="expression" priority="363" dxfId="0">
      <formula>IF(C65523&lt;=150,"Exurban")</formula>
    </cfRule>
    <cfRule type="expression" priority="364" dxfId="357">
      <formula>IF(AQ22&lt;=150,"Exurban")</formula>
    </cfRule>
  </conditionalFormatting>
  <conditionalFormatting sqref="N1:P1">
    <cfRule type="expression" priority="357" dxfId="0">
      <formula>"SI(Q2&lt;=150)"</formula>
    </cfRule>
    <cfRule type="expression" priority="358" dxfId="0">
      <formula>IF(K65503&lt;=150,"Exurban")</formula>
    </cfRule>
    <cfRule type="expression" priority="359" dxfId="0">
      <formula>IF(K65503&lt;=150,"Exurban")</formula>
    </cfRule>
    <cfRule type="expression" priority="360" dxfId="357">
      <formula>IF(Y2&lt;=150,"Exurban")</formula>
    </cfRule>
  </conditionalFormatting>
  <conditionalFormatting sqref="Q1">
    <cfRule type="expression" priority="353" dxfId="0">
      <formula>"SI(Q2&lt;=150)"</formula>
    </cfRule>
    <cfRule type="expression" priority="354" dxfId="0">
      <formula>IF(N65503&lt;=150,"Exurban")</formula>
    </cfRule>
    <cfRule type="expression" priority="355" dxfId="0">
      <formula>IF(N65503&lt;=150,"Exurban")</formula>
    </cfRule>
    <cfRule type="expression" priority="356" dxfId="357">
      <formula>IF(Z2&lt;=150,"Exurban")</formula>
    </cfRule>
  </conditionalFormatting>
  <conditionalFormatting sqref="R1">
    <cfRule type="expression" priority="349" dxfId="0">
      <formula>"SI(Q2&lt;=150)"</formula>
    </cfRule>
    <cfRule type="expression" priority="350" dxfId="0">
      <formula>IF(N65503&lt;=150,"Exurban")</formula>
    </cfRule>
    <cfRule type="expression" priority="351" dxfId="0">
      <formula>IF(N65503&lt;=150,"Exurban")</formula>
    </cfRule>
    <cfRule type="expression" priority="352" dxfId="357">
      <formula>IF(Z2&lt;=150,"Exurban")</formula>
    </cfRule>
  </conditionalFormatting>
  <conditionalFormatting sqref="S1:U1">
    <cfRule type="expression" priority="345" dxfId="0">
      <formula>"SI(Q2&lt;=150)"</formula>
    </cfRule>
    <cfRule type="expression" priority="346" dxfId="0">
      <formula>IF(N65503&lt;=150,"Exurban")</formula>
    </cfRule>
    <cfRule type="expression" priority="347" dxfId="0">
      <formula>IF(N65503&lt;=150,"Exurban")</formula>
    </cfRule>
    <cfRule type="expression" priority="348" dxfId="357">
      <formula>IF(AA2&lt;=150,"Exurban")</formula>
    </cfRule>
  </conditionalFormatting>
  <conditionalFormatting sqref="V1">
    <cfRule type="expression" priority="341" dxfId="0">
      <formula>"SI(Q2&lt;=150)"</formula>
    </cfRule>
    <cfRule type="expression" priority="342" dxfId="0">
      <formula>IF(Q65503&lt;=150,"Exurban")</formula>
    </cfRule>
    <cfRule type="expression" priority="343" dxfId="0">
      <formula>IF(Q65503&lt;=150,"Exurban")</formula>
    </cfRule>
    <cfRule type="expression" priority="344" dxfId="357">
      <formula>IF(AC2&lt;=150,"Exurban")</formula>
    </cfRule>
  </conditionalFormatting>
  <conditionalFormatting sqref="H1">
    <cfRule type="expression" priority="337" dxfId="0">
      <formula>"SI(Q2&lt;=150)"</formula>
    </cfRule>
  </conditionalFormatting>
  <conditionalFormatting sqref="H1">
    <cfRule type="expression" priority="333" dxfId="0">
      <formula>"SI(Q2&lt;=150)"</formula>
    </cfRule>
  </conditionalFormatting>
  <conditionalFormatting sqref="M1">
    <cfRule type="expression" priority="329" dxfId="0">
      <formula>"SI(Q2&lt;=150)"</formula>
    </cfRule>
    <cfRule type="expression" priority="330" dxfId="0">
      <formula>IF(J65503&lt;=150,"Exurban")</formula>
    </cfRule>
    <cfRule type="expression" priority="331" dxfId="0">
      <formula>IF(J65503&lt;=150,"Exurban")</formula>
    </cfRule>
  </conditionalFormatting>
  <conditionalFormatting sqref="I1">
    <cfRule type="expression" priority="325" dxfId="0">
      <formula>"SI(Q2&lt;=150)"</formula>
    </cfRule>
  </conditionalFormatting>
  <conditionalFormatting sqref="I1">
    <cfRule type="expression" priority="321" dxfId="0">
      <formula>"SI(Q2&lt;=150)"</formula>
    </cfRule>
  </conditionalFormatting>
  <conditionalFormatting sqref="J1">
    <cfRule type="expression" priority="317" dxfId="0">
      <formula>"SI(Q2&lt;=150)"</formula>
    </cfRule>
  </conditionalFormatting>
  <conditionalFormatting sqref="J1">
    <cfRule type="expression" priority="313" dxfId="0">
      <formula>"SI(Q2&lt;=150)"</formula>
    </cfRule>
  </conditionalFormatting>
  <conditionalFormatting sqref="L1">
    <cfRule type="expression" priority="309" dxfId="0">
      <formula>"SI(Q2&lt;=150)"</formula>
    </cfRule>
  </conditionalFormatting>
  <conditionalFormatting sqref="L1">
    <cfRule type="expression" priority="305" dxfId="0">
      <formula>"SI(Q2&lt;=150)"</formula>
    </cfRule>
  </conditionalFormatting>
  <conditionalFormatting sqref="M1">
    <cfRule type="expression" priority="301" dxfId="0">
      <formula>"SI(Q2&lt;=150)"</formula>
    </cfRule>
    <cfRule type="expression" priority="302" dxfId="0">
      <formula>IF(J65503&lt;=150,"Exurban")</formula>
    </cfRule>
    <cfRule type="expression" priority="303" dxfId="0">
      <formula>IF(J65503&lt;=150,"Exurban")</formula>
    </cfRule>
  </conditionalFormatting>
  <conditionalFormatting sqref="K1">
    <cfRule type="expression" priority="297" dxfId="0">
      <formula>"SI(Q2&lt;=150)"</formula>
    </cfRule>
    <cfRule type="expression" priority="298" dxfId="0">
      <formula>IF(C65503&lt;=150,"Exurban")</formula>
    </cfRule>
    <cfRule type="expression" priority="299" dxfId="0">
      <formula>IF(C65503&lt;=150,"Exurban")</formula>
    </cfRule>
    <cfRule type="expression" priority="300" dxfId="357">
      <formula>IF(AC2&lt;=150,"Exurban")</formula>
    </cfRule>
  </conditionalFormatting>
  <conditionalFormatting sqref="F1:G1">
    <cfRule type="expression" priority="293" dxfId="0">
      <formula>"SI(Q2&lt;=150)"</formula>
    </cfRule>
    <cfRule type="expression" priority="294" dxfId="0">
      <formula>IF(C65523&lt;=150,"Exurban")</formula>
    </cfRule>
    <cfRule type="expression" priority="295" dxfId="0">
      <formula>IF(C65523&lt;=150,"Exurban")</formula>
    </cfRule>
    <cfRule type="expression" priority="296" dxfId="357">
      <formula>IF(AQ22&lt;=150,"Exurban")</formula>
    </cfRule>
  </conditionalFormatting>
  <conditionalFormatting sqref="N1:P1">
    <cfRule type="expression" priority="289" dxfId="0">
      <formula>"SI(Q2&lt;=150)"</formula>
    </cfRule>
    <cfRule type="expression" priority="290" dxfId="0">
      <formula>IF(K65503&lt;=150,"Exurban")</formula>
    </cfRule>
    <cfRule type="expression" priority="291" dxfId="0">
      <formula>IF(K65503&lt;=150,"Exurban")</formula>
    </cfRule>
    <cfRule type="expression" priority="292" dxfId="357">
      <formula>IF(Y2&lt;=150,"Exurban")</formula>
    </cfRule>
  </conditionalFormatting>
  <conditionalFormatting sqref="Q1">
    <cfRule type="expression" priority="285" dxfId="0">
      <formula>"SI(Q2&lt;=150)"</formula>
    </cfRule>
    <cfRule type="expression" priority="286" dxfId="0">
      <formula>IF(N65503&lt;=150,"Exurban")</formula>
    </cfRule>
    <cfRule type="expression" priority="287" dxfId="0">
      <formula>IF(N65503&lt;=150,"Exurban")</formula>
    </cfRule>
    <cfRule type="expression" priority="288" dxfId="357">
      <formula>IF(Z2&lt;=150,"Exurban")</formula>
    </cfRule>
  </conditionalFormatting>
  <conditionalFormatting sqref="R1">
    <cfRule type="expression" priority="281" dxfId="0">
      <formula>"SI(Q2&lt;=150)"</formula>
    </cfRule>
    <cfRule type="expression" priority="282" dxfId="0">
      <formula>IF(N65503&lt;=150,"Exurban")</formula>
    </cfRule>
    <cfRule type="expression" priority="283" dxfId="0">
      <formula>IF(N65503&lt;=150,"Exurban")</formula>
    </cfRule>
    <cfRule type="expression" priority="284" dxfId="357">
      <formula>IF(Z2&lt;=150,"Exurban")</formula>
    </cfRule>
  </conditionalFormatting>
  <conditionalFormatting sqref="S1:U1">
    <cfRule type="expression" priority="277" dxfId="0">
      <formula>"SI(Q2&lt;=150)"</formula>
    </cfRule>
    <cfRule type="expression" priority="278" dxfId="0">
      <formula>IF(N65503&lt;=150,"Exurban")</formula>
    </cfRule>
    <cfRule type="expression" priority="279" dxfId="0">
      <formula>IF(N65503&lt;=150,"Exurban")</formula>
    </cfRule>
    <cfRule type="expression" priority="280" dxfId="357">
      <formula>IF(AA2&lt;=150,"Exurban")</formula>
    </cfRule>
  </conditionalFormatting>
  <conditionalFormatting sqref="V1">
    <cfRule type="expression" priority="273" dxfId="0">
      <formula>"SI(Q2&lt;=150)"</formula>
    </cfRule>
    <cfRule type="expression" priority="274" dxfId="0">
      <formula>IF(Q65503&lt;=150,"Exurban")</formula>
    </cfRule>
    <cfRule type="expression" priority="275" dxfId="0">
      <formula>IF(Q65503&lt;=150,"Exurban")</formula>
    </cfRule>
    <cfRule type="expression" priority="276" dxfId="357">
      <formula>IF(AC2&lt;=150,"Exurban")</formula>
    </cfRule>
  </conditionalFormatting>
  <conditionalFormatting sqref="H1">
    <cfRule type="expression" priority="269" dxfId="0">
      <formula>"SI(Q2&lt;=150)"</formula>
    </cfRule>
  </conditionalFormatting>
  <conditionalFormatting sqref="H1">
    <cfRule type="expression" priority="265" dxfId="0">
      <formula>"SI(Q2&lt;=150)"</formula>
    </cfRule>
  </conditionalFormatting>
  <conditionalFormatting sqref="M1">
    <cfRule type="expression" priority="261" dxfId="0">
      <formula>"SI(Q2&lt;=150)"</formula>
    </cfRule>
    <cfRule type="expression" priority="262" dxfId="0">
      <formula>IF(J65503&lt;=150,"Exurban")</formula>
    </cfRule>
    <cfRule type="expression" priority="263" dxfId="0">
      <formula>IF(J65503&lt;=150,"Exurban")</formula>
    </cfRule>
  </conditionalFormatting>
  <conditionalFormatting sqref="I1">
    <cfRule type="expression" priority="257" dxfId="0">
      <formula>"SI(Q2&lt;=150)"</formula>
    </cfRule>
  </conditionalFormatting>
  <conditionalFormatting sqref="I1">
    <cfRule type="expression" priority="253" dxfId="0">
      <formula>"SI(Q2&lt;=150)"</formula>
    </cfRule>
  </conditionalFormatting>
  <conditionalFormatting sqref="J1">
    <cfRule type="expression" priority="249" dxfId="0">
      <formula>"SI(Q2&lt;=150)"</formula>
    </cfRule>
  </conditionalFormatting>
  <conditionalFormatting sqref="J1">
    <cfRule type="expression" priority="245" dxfId="0">
      <formula>"SI(Q2&lt;=150)"</formula>
    </cfRule>
  </conditionalFormatting>
  <conditionalFormatting sqref="L1">
    <cfRule type="expression" priority="241" dxfId="0">
      <formula>"SI(Q2&lt;=150)"</formula>
    </cfRule>
  </conditionalFormatting>
  <conditionalFormatting sqref="L1">
    <cfRule type="expression" priority="237" dxfId="0">
      <formula>"SI(Q2&lt;=150)"</formula>
    </cfRule>
  </conditionalFormatting>
  <conditionalFormatting sqref="M1">
    <cfRule type="expression" priority="233" dxfId="0">
      <formula>"SI(Q2&lt;=150)"</formula>
    </cfRule>
    <cfRule type="expression" priority="234" dxfId="0">
      <formula>IF(J65503&lt;=150,"Exurban")</formula>
    </cfRule>
    <cfRule type="expression" priority="235" dxfId="0">
      <formula>IF(J65503&lt;=150,"Exurban")</formula>
    </cfRule>
  </conditionalFormatting>
  <conditionalFormatting sqref="K1">
    <cfRule type="expression" priority="229" dxfId="0">
      <formula>"SI(Q2&lt;=150)"</formula>
    </cfRule>
    <cfRule type="expression" priority="230" dxfId="0">
      <formula>IF(C65503&lt;=150,"Exurban")</formula>
    </cfRule>
    <cfRule type="expression" priority="231" dxfId="0">
      <formula>IF(C65503&lt;=150,"Exurban")</formula>
    </cfRule>
    <cfRule type="expression" priority="232" dxfId="357">
      <formula>IF(AC2&lt;=150,"Exurban")</formula>
    </cfRule>
  </conditionalFormatting>
  <conditionalFormatting sqref="F1:G1">
    <cfRule type="expression" priority="225" dxfId="0">
      <formula>"SI(Q2&lt;=150)"</formula>
    </cfRule>
    <cfRule type="expression" priority="226" dxfId="0">
      <formula>IF(C65523&lt;=150,"Exurban")</formula>
    </cfRule>
    <cfRule type="expression" priority="227" dxfId="0">
      <formula>IF(C65523&lt;=150,"Exurban")</formula>
    </cfRule>
    <cfRule type="expression" priority="228" dxfId="357">
      <formula>IF(AQ22&lt;=150,"Exurban")</formula>
    </cfRule>
  </conditionalFormatting>
  <conditionalFormatting sqref="N1:P1">
    <cfRule type="expression" priority="221" dxfId="0">
      <formula>"SI(Q2&lt;=150)"</formula>
    </cfRule>
    <cfRule type="expression" priority="222" dxfId="0">
      <formula>IF(K65503&lt;=150,"Exurban")</formula>
    </cfRule>
    <cfRule type="expression" priority="223" dxfId="0">
      <formula>IF(K65503&lt;=150,"Exurban")</formula>
    </cfRule>
    <cfRule type="expression" priority="224" dxfId="357">
      <formula>IF(Y2&lt;=150,"Exurban")</formula>
    </cfRule>
  </conditionalFormatting>
  <conditionalFormatting sqref="Q1">
    <cfRule type="expression" priority="217" dxfId="0">
      <formula>"SI(Q2&lt;=150)"</formula>
    </cfRule>
    <cfRule type="expression" priority="218" dxfId="0">
      <formula>IF(N65503&lt;=150,"Exurban")</formula>
    </cfRule>
    <cfRule type="expression" priority="219" dxfId="0">
      <formula>IF(N65503&lt;=150,"Exurban")</formula>
    </cfRule>
    <cfRule type="expression" priority="220" dxfId="357">
      <formula>IF(Z2&lt;=150,"Exurban")</formula>
    </cfRule>
  </conditionalFormatting>
  <conditionalFormatting sqref="R1">
    <cfRule type="expression" priority="213" dxfId="0">
      <formula>"SI(Q2&lt;=150)"</formula>
    </cfRule>
    <cfRule type="expression" priority="214" dxfId="0">
      <formula>IF(N65503&lt;=150,"Exurban")</formula>
    </cfRule>
    <cfRule type="expression" priority="215" dxfId="0">
      <formula>IF(N65503&lt;=150,"Exurban")</formula>
    </cfRule>
    <cfRule type="expression" priority="216" dxfId="357">
      <formula>IF(Z2&lt;=150,"Exurban")</formula>
    </cfRule>
  </conditionalFormatting>
  <conditionalFormatting sqref="S1:U1">
    <cfRule type="expression" priority="209" dxfId="0">
      <formula>"SI(Q2&lt;=150)"</formula>
    </cfRule>
    <cfRule type="expression" priority="210" dxfId="0">
      <formula>IF(N65503&lt;=150,"Exurban")</formula>
    </cfRule>
    <cfRule type="expression" priority="211" dxfId="0">
      <formula>IF(N65503&lt;=150,"Exurban")</formula>
    </cfRule>
    <cfRule type="expression" priority="212" dxfId="357">
      <formula>IF(AA2&lt;=150,"Exurban")</formula>
    </cfRule>
  </conditionalFormatting>
  <conditionalFormatting sqref="V1">
    <cfRule type="expression" priority="205" dxfId="0">
      <formula>"SI(Q2&lt;=150)"</formula>
    </cfRule>
    <cfRule type="expression" priority="206" dxfId="0">
      <formula>IF(Q65503&lt;=150,"Exurban")</formula>
    </cfRule>
    <cfRule type="expression" priority="207" dxfId="0">
      <formula>IF(Q65503&lt;=150,"Exurban")</formula>
    </cfRule>
    <cfRule type="expression" priority="208" dxfId="357">
      <formula>IF(AC2&lt;=150,"Exurban")</formula>
    </cfRule>
  </conditionalFormatting>
  <conditionalFormatting sqref="H1">
    <cfRule type="expression" priority="201" dxfId="0">
      <formula>"SI(Q2&lt;=150)"</formula>
    </cfRule>
  </conditionalFormatting>
  <conditionalFormatting sqref="H1">
    <cfRule type="expression" priority="197" dxfId="0">
      <formula>"SI(Q2&lt;=150)"</formula>
    </cfRule>
  </conditionalFormatting>
  <conditionalFormatting sqref="M1">
    <cfRule type="expression" priority="193" dxfId="0">
      <formula>"SI(Q2&lt;=150)"</formula>
    </cfRule>
    <cfRule type="expression" priority="194" dxfId="0">
      <formula>IF(J65503&lt;=150,"Exurban")</formula>
    </cfRule>
    <cfRule type="expression" priority="195" dxfId="0">
      <formula>IF(J65503&lt;=150,"Exurban")</formula>
    </cfRule>
  </conditionalFormatting>
  <conditionalFormatting sqref="I1">
    <cfRule type="expression" priority="189" dxfId="0">
      <formula>"SI(Q2&lt;=150)"</formula>
    </cfRule>
  </conditionalFormatting>
  <conditionalFormatting sqref="I1">
    <cfRule type="expression" priority="185" dxfId="0">
      <formula>"SI(Q2&lt;=150)"</formula>
    </cfRule>
  </conditionalFormatting>
  <conditionalFormatting sqref="J1">
    <cfRule type="expression" priority="181" dxfId="0">
      <formula>"SI(Q2&lt;=150)"</formula>
    </cfRule>
  </conditionalFormatting>
  <conditionalFormatting sqref="J1">
    <cfRule type="expression" priority="177" dxfId="0">
      <formula>"SI(Q2&lt;=150)"</formula>
    </cfRule>
  </conditionalFormatting>
  <conditionalFormatting sqref="L1">
    <cfRule type="expression" priority="173" dxfId="0">
      <formula>"SI(Q2&lt;=150)"</formula>
    </cfRule>
  </conditionalFormatting>
  <conditionalFormatting sqref="L1">
    <cfRule type="expression" priority="169" dxfId="0">
      <formula>"SI(Q2&lt;=150)"</formula>
    </cfRule>
  </conditionalFormatting>
  <conditionalFormatting sqref="M1">
    <cfRule type="expression" priority="165" dxfId="0">
      <formula>"SI(Q2&lt;=150)"</formula>
    </cfRule>
    <cfRule type="expression" priority="166" dxfId="0">
      <formula>IF(J65503&lt;=150,"Exurban")</formula>
    </cfRule>
    <cfRule type="expression" priority="167" dxfId="0">
      <formula>IF(J65503&lt;=150,"Exurban")</formula>
    </cfRule>
  </conditionalFormatting>
  <conditionalFormatting sqref="K1">
    <cfRule type="expression" priority="161" dxfId="0">
      <formula>"SI(Q2&lt;=150)"</formula>
    </cfRule>
    <cfRule type="expression" priority="162" dxfId="0">
      <formula>IF(C65503&lt;=150,"Exurban")</formula>
    </cfRule>
    <cfRule type="expression" priority="163" dxfId="0">
      <formula>IF(C65503&lt;=150,"Exurban")</formula>
    </cfRule>
    <cfRule type="expression" priority="164" dxfId="357">
      <formula>IF(AC2&lt;=150,"Exurban")</formula>
    </cfRule>
  </conditionalFormatting>
  <conditionalFormatting sqref="F1:G1">
    <cfRule type="expression" priority="157" dxfId="0">
      <formula>"SI(Q2&lt;=150)"</formula>
    </cfRule>
    <cfRule type="expression" priority="158" dxfId="0">
      <formula>IF(C65523&lt;=150,"Exurban")</formula>
    </cfRule>
    <cfRule type="expression" priority="159" dxfId="0">
      <formula>IF(C65523&lt;=150,"Exurban")</formula>
    </cfRule>
    <cfRule type="expression" priority="160" dxfId="357">
      <formula>IF(AQ22&lt;=150,"Exurban")</formula>
    </cfRule>
  </conditionalFormatting>
  <conditionalFormatting sqref="N1:P1">
    <cfRule type="expression" priority="153" dxfId="0">
      <formula>"SI(Q2&lt;=150)"</formula>
    </cfRule>
    <cfRule type="expression" priority="154" dxfId="0">
      <formula>IF(K65503&lt;=150,"Exurban")</formula>
    </cfRule>
    <cfRule type="expression" priority="155" dxfId="0">
      <formula>IF(K65503&lt;=150,"Exurban")</formula>
    </cfRule>
    <cfRule type="expression" priority="156" dxfId="357">
      <formula>IF(Y2&lt;=150,"Exurban")</formula>
    </cfRule>
  </conditionalFormatting>
  <conditionalFormatting sqref="Q1">
    <cfRule type="expression" priority="149" dxfId="0">
      <formula>"SI(Q2&lt;=150)"</formula>
    </cfRule>
    <cfRule type="expression" priority="150" dxfId="0">
      <formula>IF(N65503&lt;=150,"Exurban")</formula>
    </cfRule>
    <cfRule type="expression" priority="151" dxfId="0">
      <formula>IF(N65503&lt;=150,"Exurban")</formula>
    </cfRule>
    <cfRule type="expression" priority="152" dxfId="357">
      <formula>IF(Z2&lt;=150,"Exurban")</formula>
    </cfRule>
  </conditionalFormatting>
  <conditionalFormatting sqref="R1">
    <cfRule type="expression" priority="145" dxfId="0">
      <formula>"SI(Q2&lt;=150)"</formula>
    </cfRule>
    <cfRule type="expression" priority="146" dxfId="0">
      <formula>IF(N65503&lt;=150,"Exurban")</formula>
    </cfRule>
    <cfRule type="expression" priority="147" dxfId="0">
      <formula>IF(N65503&lt;=150,"Exurban")</formula>
    </cfRule>
    <cfRule type="expression" priority="148" dxfId="357">
      <formula>IF(Z2&lt;=150,"Exurban")</formula>
    </cfRule>
  </conditionalFormatting>
  <conditionalFormatting sqref="S1:U1">
    <cfRule type="expression" priority="141" dxfId="0">
      <formula>"SI(Q2&lt;=150)"</formula>
    </cfRule>
    <cfRule type="expression" priority="142" dxfId="0">
      <formula>IF(N65503&lt;=150,"Exurban")</formula>
    </cfRule>
    <cfRule type="expression" priority="143" dxfId="0">
      <formula>IF(N65503&lt;=150,"Exurban")</formula>
    </cfRule>
    <cfRule type="expression" priority="144" dxfId="357">
      <formula>IF(AA2&lt;=150,"Exurban")</formula>
    </cfRule>
  </conditionalFormatting>
  <conditionalFormatting sqref="V1">
    <cfRule type="expression" priority="137" dxfId="0">
      <formula>"SI(Q2&lt;=150)"</formula>
    </cfRule>
    <cfRule type="expression" priority="138" dxfId="0">
      <formula>IF(Q65503&lt;=150,"Exurban")</formula>
    </cfRule>
    <cfRule type="expression" priority="139" dxfId="0">
      <formula>IF(Q65503&lt;=150,"Exurban")</formula>
    </cfRule>
    <cfRule type="expression" priority="140" dxfId="357">
      <formula>IF(AC2&lt;=150,"Exurban")</formula>
    </cfRule>
  </conditionalFormatting>
  <conditionalFormatting sqref="H1">
    <cfRule type="expression" priority="133" dxfId="0">
      <formula>"SI(Q2&lt;=150)"</formula>
    </cfRule>
  </conditionalFormatting>
  <conditionalFormatting sqref="H1">
    <cfRule type="expression" priority="129" dxfId="0">
      <formula>"SI(Q2&lt;=150)"</formula>
    </cfRule>
  </conditionalFormatting>
  <conditionalFormatting sqref="M1">
    <cfRule type="expression" priority="125" dxfId="0">
      <formula>"SI(Q2&lt;=150)"</formula>
    </cfRule>
    <cfRule type="expression" priority="126" dxfId="0">
      <formula>IF(J65503&lt;=150,"Exurban")</formula>
    </cfRule>
    <cfRule type="expression" priority="127" dxfId="0">
      <formula>IF(J65503&lt;=150,"Exurban")</formula>
    </cfRule>
  </conditionalFormatting>
  <conditionalFormatting sqref="I1">
    <cfRule type="expression" priority="121" dxfId="0">
      <formula>"SI(Q2&lt;=150)"</formula>
    </cfRule>
  </conditionalFormatting>
  <conditionalFormatting sqref="I1">
    <cfRule type="expression" priority="117" dxfId="0">
      <formula>"SI(Q2&lt;=150)"</formula>
    </cfRule>
  </conditionalFormatting>
  <conditionalFormatting sqref="J1">
    <cfRule type="expression" priority="113" dxfId="0">
      <formula>"SI(Q2&lt;=150)"</formula>
    </cfRule>
  </conditionalFormatting>
  <conditionalFormatting sqref="J1">
    <cfRule type="expression" priority="109" dxfId="0">
      <formula>"SI(Q2&lt;=150)"</formula>
    </cfRule>
  </conditionalFormatting>
  <conditionalFormatting sqref="L1">
    <cfRule type="expression" priority="105" dxfId="0">
      <formula>"SI(Q2&lt;=150)"</formula>
    </cfRule>
  </conditionalFormatting>
  <conditionalFormatting sqref="L1">
    <cfRule type="expression" priority="101" dxfId="0">
      <formula>"SI(Q2&lt;=150)"</formula>
    </cfRule>
  </conditionalFormatting>
  <conditionalFormatting sqref="M1">
    <cfRule type="expression" priority="97" dxfId="0">
      <formula>"SI(Q2&lt;=150)"</formula>
    </cfRule>
    <cfRule type="expression" priority="98" dxfId="0">
      <formula>IF(J65503&lt;=150,"Exurban")</formula>
    </cfRule>
    <cfRule type="expression" priority="99" dxfId="0">
      <formula>IF(J65503&lt;=150,"Exurban")</formula>
    </cfRule>
  </conditionalFormatting>
  <conditionalFormatting sqref="K1">
    <cfRule type="expression" priority="93" dxfId="0">
      <formula>"SI(Q2&lt;=150)"</formula>
    </cfRule>
    <cfRule type="expression" priority="94" dxfId="0">
      <formula>IF(C65503&lt;=150,"Exurban")</formula>
    </cfRule>
    <cfRule type="expression" priority="95" dxfId="0">
      <formula>IF(C65503&lt;=150,"Exurban")</formula>
    </cfRule>
    <cfRule type="expression" priority="96" dxfId="357">
      <formula>IF(AC2&lt;=150,"Exurban")</formula>
    </cfRule>
  </conditionalFormatting>
  <conditionalFormatting sqref="F1:G1">
    <cfRule type="expression" priority="89" dxfId="0">
      <formula>"SI(Q2&lt;=150)"</formula>
    </cfRule>
    <cfRule type="expression" priority="90" dxfId="0">
      <formula>IF(C65523&lt;=150,"Exurban")</formula>
    </cfRule>
    <cfRule type="expression" priority="91" dxfId="0">
      <formula>IF(C65523&lt;=150,"Exurban")</formula>
    </cfRule>
    <cfRule type="expression" priority="92" dxfId="357">
      <formula>IF(AQ22&lt;=150,"Exurban")</formula>
    </cfRule>
  </conditionalFormatting>
  <conditionalFormatting sqref="N1:P1">
    <cfRule type="expression" priority="85" dxfId="0">
      <formula>"SI(Q2&lt;=150)"</formula>
    </cfRule>
    <cfRule type="expression" priority="86" dxfId="0">
      <formula>IF(K65503&lt;=150,"Exurban")</formula>
    </cfRule>
    <cfRule type="expression" priority="87" dxfId="0">
      <formula>IF(K65503&lt;=150,"Exurban")</formula>
    </cfRule>
    <cfRule type="expression" priority="88" dxfId="357">
      <formula>IF(Y2&lt;=150,"Exurban")</formula>
    </cfRule>
  </conditionalFormatting>
  <conditionalFormatting sqref="Q1">
    <cfRule type="expression" priority="81" dxfId="0">
      <formula>"SI(Q2&lt;=150)"</formula>
    </cfRule>
    <cfRule type="expression" priority="82" dxfId="0">
      <formula>IF(N65503&lt;=150,"Exurban")</formula>
    </cfRule>
    <cfRule type="expression" priority="83" dxfId="0">
      <formula>IF(N65503&lt;=150,"Exurban")</formula>
    </cfRule>
    <cfRule type="expression" priority="84" dxfId="357">
      <formula>IF(Z2&lt;=150,"Exurban")</formula>
    </cfRule>
  </conditionalFormatting>
  <conditionalFormatting sqref="R1">
    <cfRule type="expression" priority="77" dxfId="0">
      <formula>"SI(Q2&lt;=150)"</formula>
    </cfRule>
    <cfRule type="expression" priority="78" dxfId="0">
      <formula>IF(N65503&lt;=150,"Exurban")</formula>
    </cfRule>
    <cfRule type="expression" priority="79" dxfId="0">
      <formula>IF(N65503&lt;=150,"Exurban")</formula>
    </cfRule>
    <cfRule type="expression" priority="80" dxfId="357">
      <formula>IF(Z2&lt;=150,"Exurban")</formula>
    </cfRule>
  </conditionalFormatting>
  <conditionalFormatting sqref="S1:U1">
    <cfRule type="expression" priority="73" dxfId="0">
      <formula>"SI(Q2&lt;=150)"</formula>
    </cfRule>
    <cfRule type="expression" priority="74" dxfId="0">
      <formula>IF(N65503&lt;=150,"Exurban")</formula>
    </cfRule>
    <cfRule type="expression" priority="75" dxfId="0">
      <formula>IF(N65503&lt;=150,"Exurban")</formula>
    </cfRule>
    <cfRule type="expression" priority="76" dxfId="357">
      <formula>IF(AA2&lt;=150,"Exurban")</formula>
    </cfRule>
  </conditionalFormatting>
  <conditionalFormatting sqref="V1">
    <cfRule type="expression" priority="69" dxfId="0">
      <formula>"SI(Q2&lt;=150)"</formula>
    </cfRule>
    <cfRule type="expression" priority="70" dxfId="0">
      <formula>IF(Q65503&lt;=150,"Exurban")</formula>
    </cfRule>
    <cfRule type="expression" priority="71" dxfId="0">
      <formula>IF(Q65503&lt;=150,"Exurban")</formula>
    </cfRule>
    <cfRule type="expression" priority="72" dxfId="357">
      <formula>IF(AC2&lt;=150,"Exurban")</formula>
    </cfRule>
  </conditionalFormatting>
  <conditionalFormatting sqref="H1">
    <cfRule type="expression" priority="65" dxfId="0">
      <formula>"SI(Q2&lt;=150)"</formula>
    </cfRule>
  </conditionalFormatting>
  <conditionalFormatting sqref="H1">
    <cfRule type="expression" priority="61" dxfId="0">
      <formula>"SI(Q2&lt;=150)"</formula>
    </cfRule>
  </conditionalFormatting>
  <conditionalFormatting sqref="M1">
    <cfRule type="expression" priority="57" dxfId="0">
      <formula>"SI(Q2&lt;=150)"</formula>
    </cfRule>
    <cfRule type="expression" priority="58" dxfId="0">
      <formula>IF(J65503&lt;=150,"Exurban")</formula>
    </cfRule>
    <cfRule type="expression" priority="59" dxfId="0">
      <formula>IF(J65503&lt;=150,"Exurban")</formula>
    </cfRule>
  </conditionalFormatting>
  <conditionalFormatting sqref="I1">
    <cfRule type="expression" priority="53" dxfId="0">
      <formula>"SI(Q2&lt;=150)"</formula>
    </cfRule>
  </conditionalFormatting>
  <conditionalFormatting sqref="I1">
    <cfRule type="expression" priority="49" dxfId="0">
      <formula>"SI(Q2&lt;=150)"</formula>
    </cfRule>
  </conditionalFormatting>
  <conditionalFormatting sqref="J1">
    <cfRule type="expression" priority="45" dxfId="0">
      <formula>"SI(Q2&lt;=150)"</formula>
    </cfRule>
  </conditionalFormatting>
  <conditionalFormatting sqref="J1">
    <cfRule type="expression" priority="41" dxfId="0">
      <formula>"SI(Q2&lt;=150)"</formula>
    </cfRule>
  </conditionalFormatting>
  <conditionalFormatting sqref="L1">
    <cfRule type="expression" priority="37" dxfId="0">
      <formula>"SI(Q2&lt;=150)"</formula>
    </cfRule>
  </conditionalFormatting>
  <conditionalFormatting sqref="L1">
    <cfRule type="expression" priority="33" dxfId="0">
      <formula>"SI(Q2&lt;=150)"</formula>
    </cfRule>
  </conditionalFormatting>
  <conditionalFormatting sqref="M1">
    <cfRule type="expression" priority="29" dxfId="0">
      <formula>"SI(Q2&lt;=150)"</formula>
    </cfRule>
    <cfRule type="expression" priority="30" dxfId="0">
      <formula>IF(J65503&lt;=150,"Exurban")</formula>
    </cfRule>
    <cfRule type="expression" priority="31" dxfId="0">
      <formula>IF(J65503&lt;=150,"Exurban")</formula>
    </cfRule>
  </conditionalFormatting>
  <conditionalFormatting sqref="K1">
    <cfRule type="expression" priority="25" dxfId="0">
      <formula>"SI(Q2&lt;=150)"</formula>
    </cfRule>
    <cfRule type="expression" priority="26" dxfId="0">
      <formula>IF(C65503&lt;=150,"Exurban")</formula>
    </cfRule>
    <cfRule type="expression" priority="27" dxfId="0">
      <formula>IF(C65503&lt;=150,"Exurban")</formula>
    </cfRule>
    <cfRule type="expression" priority="28" dxfId="357">
      <formula>IF(AC2&lt;=150,"Exurban")</formula>
    </cfRule>
  </conditionalFormatting>
  <conditionalFormatting sqref="F1:G1">
    <cfRule type="expression" priority="21" dxfId="0">
      <formula>"SI(Q2&lt;=150)"</formula>
    </cfRule>
    <cfRule type="expression" priority="22" dxfId="0">
      <formula>IF(C65523&lt;=150,"Exurban")</formula>
    </cfRule>
    <cfRule type="expression" priority="23" dxfId="0">
      <formula>IF(C65523&lt;=150,"Exurban")</formula>
    </cfRule>
    <cfRule type="expression" priority="24" dxfId="357">
      <formula>IF(AQ22&lt;=150,"Exurban")</formula>
    </cfRule>
  </conditionalFormatting>
  <conditionalFormatting sqref="N1:P1">
    <cfRule type="expression" priority="17" dxfId="0">
      <formula>"SI(Q2&lt;=150)"</formula>
    </cfRule>
    <cfRule type="expression" priority="18" dxfId="0">
      <formula>IF(K65503&lt;=150,"Exurban")</formula>
    </cfRule>
    <cfRule type="expression" priority="19" dxfId="0">
      <formula>IF(K65503&lt;=150,"Exurban")</formula>
    </cfRule>
    <cfRule type="expression" priority="20" dxfId="357">
      <formula>IF(Y2&lt;=150,"Exurban")</formula>
    </cfRule>
  </conditionalFormatting>
  <conditionalFormatting sqref="Q1">
    <cfRule type="expression" priority="13" dxfId="0">
      <formula>"SI(Q2&lt;=150)"</formula>
    </cfRule>
    <cfRule type="expression" priority="14" dxfId="0">
      <formula>IF(N65503&lt;=150,"Exurban")</formula>
    </cfRule>
    <cfRule type="expression" priority="15" dxfId="0">
      <formula>IF(N65503&lt;=150,"Exurban")</formula>
    </cfRule>
    <cfRule type="expression" priority="16" dxfId="357">
      <formula>IF(Z2&lt;=150,"Exurban")</formula>
    </cfRule>
  </conditionalFormatting>
  <conditionalFormatting sqref="R1">
    <cfRule type="expression" priority="9" dxfId="0">
      <formula>"SI(Q2&lt;=150)"</formula>
    </cfRule>
    <cfRule type="expression" priority="10" dxfId="0">
      <formula>IF(N65503&lt;=150,"Exurban")</formula>
    </cfRule>
    <cfRule type="expression" priority="11" dxfId="0">
      <formula>IF(N65503&lt;=150,"Exurban")</formula>
    </cfRule>
    <cfRule type="expression" priority="12" dxfId="357">
      <formula>IF(Z2&lt;=150,"Exurban")</formula>
    </cfRule>
  </conditionalFormatting>
  <conditionalFormatting sqref="S1:U1">
    <cfRule type="expression" priority="5" dxfId="0">
      <formula>"SI(Q2&lt;=150)"</formula>
    </cfRule>
    <cfRule type="expression" priority="6" dxfId="0">
      <formula>IF(N65503&lt;=150,"Exurban")</formula>
    </cfRule>
    <cfRule type="expression" priority="7" dxfId="0">
      <formula>IF(N65503&lt;=150,"Exurban")</formula>
    </cfRule>
    <cfRule type="expression" priority="8" dxfId="357">
      <formula>IF(AA2&lt;=150,"Exurban")</formula>
    </cfRule>
  </conditionalFormatting>
  <conditionalFormatting sqref="V1">
    <cfRule type="expression" priority="1" dxfId="0">
      <formula>"SI(Q2&lt;=150)"</formula>
    </cfRule>
    <cfRule type="expression" priority="2" dxfId="0">
      <formula>IF(Q65503&lt;=150,"Exurban")</formula>
    </cfRule>
    <cfRule type="expression" priority="3" dxfId="0">
      <formula>IF(Q65503&lt;=150,"Exurban")</formula>
    </cfRule>
    <cfRule type="expression" priority="4" dxfId="357">
      <formula>IF(AC2&lt;=150,"Exurban")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</dc:creator>
  <cp:keywords/>
  <dc:description/>
  <cp:lastModifiedBy>Surp</cp:lastModifiedBy>
  <dcterms:created xsi:type="dcterms:W3CDTF">2009-07-20T18:52:40Z</dcterms:created>
  <dcterms:modified xsi:type="dcterms:W3CDTF">2011-08-17T21:01:47Z</dcterms:modified>
  <cp:category/>
  <cp:version/>
  <cp:contentType/>
  <cp:contentStatus/>
</cp:coreProperties>
</file>