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25"/>
  <workbookPr/>
  <mc:AlternateContent xmlns:mc="http://schemas.openxmlformats.org/markup-compatibility/2006">
    <mc:Choice Requires="x15">
      <x15ac:absPath xmlns:x15ac="http://schemas.microsoft.com/office/spreadsheetml/2010/11/ac" url="C:\Users\User\Documents\Cdn Suburbs\Classification Work\00 - v4 DataMakers\"/>
    </mc:Choice>
  </mc:AlternateContent>
  <xr:revisionPtr revIDLastSave="0" documentId="13_ncr:1_{4C470BA2-464F-4D31-9294-8CC8F9228156}" xr6:coauthVersionLast="34" xr6:coauthVersionMax="34" xr10:uidLastSave="{00000000-0000-0000-0000-000000000000}"/>
  <bookViews>
    <workbookView xWindow="0" yWindow="0" windowWidth="28800" windowHeight="12345" activeTab="5" xr2:uid="{00000000-000D-0000-FFFF-FFFF00000000}"/>
  </bookViews>
  <sheets>
    <sheet name="INFO" sheetId="7" r:id="rId1"/>
    <sheet name="2006 Original" sheetId="5" r:id="rId2"/>
    <sheet name="2016 Original" sheetId="6" r:id="rId3"/>
    <sheet name="2016 CTDataMaker" sheetId="1" r:id="rId4"/>
    <sheet name="Thresholds" sheetId="2" r:id="rId5"/>
    <sheet name="Summary" sheetId="3" r:id="rId6"/>
  </sheets>
  <definedNames>
    <definedName name="_xlnm.Print_Area" localSheetId="3">'2016 CTDataMaker'!$A$1:$AQ$2</definedName>
  </definedNames>
  <calcPr calcId="179021"/>
</workbook>
</file>

<file path=xl/calcChain.xml><?xml version="1.0" encoding="utf-8"?>
<calcChain xmlns="http://schemas.openxmlformats.org/spreadsheetml/2006/main">
  <c r="F23" i="3" l="1"/>
  <c r="F15" i="3"/>
  <c r="F7" i="3"/>
  <c r="F20" i="3"/>
  <c r="F12" i="3"/>
  <c r="F4" i="3"/>
  <c r="D24" i="3"/>
  <c r="E23" i="3" s="1"/>
  <c r="B24" i="3"/>
  <c r="C22" i="3" s="1"/>
  <c r="F22" i="3"/>
  <c r="F21" i="3"/>
  <c r="G21" i="3" s="1"/>
  <c r="F19" i="3"/>
  <c r="D16" i="3"/>
  <c r="E14" i="3" s="1"/>
  <c r="B16" i="3"/>
  <c r="C12" i="3" s="1"/>
  <c r="F14" i="3"/>
  <c r="G14" i="3" s="1"/>
  <c r="F13" i="3"/>
  <c r="G13" i="3" s="1"/>
  <c r="F11" i="3"/>
  <c r="G11" i="3" s="1"/>
  <c r="C11" i="3"/>
  <c r="D8" i="3"/>
  <c r="E4" i="3" s="1"/>
  <c r="B8" i="3"/>
  <c r="C6" i="3" s="1"/>
  <c r="F6" i="3"/>
  <c r="G6" i="3" s="1"/>
  <c r="F5" i="3"/>
  <c r="G5" i="3" s="1"/>
  <c r="F3" i="3"/>
  <c r="G3" i="3" s="1"/>
  <c r="E11" i="3" l="1"/>
  <c r="F16" i="3"/>
  <c r="G16" i="3" s="1"/>
  <c r="E13" i="3"/>
  <c r="E15" i="3"/>
  <c r="C13" i="3"/>
  <c r="E7" i="3"/>
  <c r="E5" i="3"/>
  <c r="E3" i="3"/>
  <c r="E6" i="3"/>
  <c r="G23" i="3"/>
  <c r="C23" i="3"/>
  <c r="H12" i="3"/>
  <c r="C14" i="3"/>
  <c r="G15" i="3"/>
  <c r="E12" i="3"/>
  <c r="C15" i="3"/>
  <c r="G7" i="3"/>
  <c r="C7" i="3"/>
  <c r="F24" i="3"/>
  <c r="H20" i="3" s="1"/>
  <c r="G20" i="3"/>
  <c r="E22" i="3"/>
  <c r="E20" i="3"/>
  <c r="E19" i="3"/>
  <c r="C20" i="3"/>
  <c r="G12" i="3"/>
  <c r="G4" i="3"/>
  <c r="C4" i="3"/>
  <c r="C5" i="3"/>
  <c r="C21" i="3"/>
  <c r="F8" i="3"/>
  <c r="G8" i="3" s="1"/>
  <c r="G19" i="3"/>
  <c r="E21" i="3"/>
  <c r="G22" i="3"/>
  <c r="C3" i="3"/>
  <c r="C19" i="3"/>
  <c r="H13" i="3" l="1"/>
  <c r="H21" i="3"/>
  <c r="H22" i="3"/>
  <c r="H23" i="3"/>
  <c r="G24" i="3"/>
  <c r="H19" i="3"/>
  <c r="H14" i="3"/>
  <c r="H15" i="3"/>
  <c r="H11" i="3"/>
  <c r="H6" i="3"/>
  <c r="H7" i="3"/>
  <c r="H5" i="3"/>
  <c r="H4" i="3"/>
  <c r="H3" i="3"/>
  <c r="V247" i="1" l="1"/>
  <c r="V248" i="1"/>
  <c r="V249" i="1"/>
  <c r="V250" i="1"/>
  <c r="V251" i="1"/>
  <c r="V246" i="1"/>
  <c r="R247" i="1"/>
  <c r="R248" i="1"/>
  <c r="R249" i="1"/>
  <c r="R250" i="1"/>
  <c r="R251" i="1"/>
  <c r="R246" i="1"/>
  <c r="M247" i="1"/>
  <c r="M248" i="1"/>
  <c r="M249" i="1"/>
  <c r="M250" i="1"/>
  <c r="M246" i="1"/>
  <c r="V203" i="1"/>
  <c r="R203" i="1"/>
  <c r="M203" i="1"/>
  <c r="V198" i="1"/>
  <c r="R198" i="1"/>
  <c r="M198" i="1"/>
  <c r="F6" i="2" l="1"/>
  <c r="E6" i="2"/>
  <c r="D5" i="2"/>
  <c r="C5" i="2"/>
  <c r="N21" i="1" l="1"/>
  <c r="O21" i="1" s="1"/>
  <c r="W21" i="1"/>
  <c r="X21" i="1" s="1"/>
  <c r="S21" i="1"/>
  <c r="T21" i="1" s="1"/>
  <c r="J2" i="1" l="1"/>
  <c r="Y2" i="1" s="1"/>
  <c r="N2" i="1"/>
  <c r="O2" i="1" s="1"/>
  <c r="S2" i="1"/>
  <c r="T2" i="1" s="1"/>
  <c r="W2" i="1"/>
  <c r="X2" i="1" s="1"/>
  <c r="AC2" i="1"/>
  <c r="AD2" i="1" s="1"/>
  <c r="AE2" i="1" s="1"/>
  <c r="AG2" i="1"/>
  <c r="AH2" i="1" s="1"/>
  <c r="AK2" i="1"/>
  <c r="AL2" i="1" s="1"/>
  <c r="AM2" i="1" s="1"/>
  <c r="J3" i="1"/>
  <c r="Y3" i="1" s="1"/>
  <c r="J4" i="1"/>
  <c r="Y4" i="1" s="1"/>
  <c r="J5" i="1"/>
  <c r="Y5" i="1" s="1"/>
  <c r="J6" i="1"/>
  <c r="Y6" i="1" s="1"/>
  <c r="J7" i="1"/>
  <c r="Y7" i="1" s="1"/>
  <c r="J8" i="1"/>
  <c r="Y8" i="1" s="1"/>
  <c r="J9" i="1"/>
  <c r="Y9" i="1" s="1"/>
  <c r="J10" i="1"/>
  <c r="Y10" i="1" s="1"/>
  <c r="J11" i="1"/>
  <c r="Y11" i="1" s="1"/>
  <c r="J12" i="1"/>
  <c r="Y12" i="1" s="1"/>
  <c r="J13" i="1"/>
  <c r="Y13" i="1" s="1"/>
  <c r="J14" i="1"/>
  <c r="Y14" i="1" s="1"/>
  <c r="J15" i="1"/>
  <c r="Y15" i="1" s="1"/>
  <c r="J16" i="1"/>
  <c r="Y16" i="1" s="1"/>
  <c r="J17" i="1"/>
  <c r="Y17" i="1" s="1"/>
  <c r="J18" i="1"/>
  <c r="Y18" i="1" s="1"/>
  <c r="J19" i="1"/>
  <c r="Y19" i="1" s="1"/>
  <c r="J20" i="1"/>
  <c r="Y20" i="1" s="1"/>
  <c r="J21" i="1"/>
  <c r="Y21" i="1" s="1"/>
  <c r="J22" i="1"/>
  <c r="Y22" i="1" s="1"/>
  <c r="J23" i="1"/>
  <c r="Y23" i="1" s="1"/>
  <c r="J24" i="1"/>
  <c r="Y24" i="1" s="1"/>
  <c r="J25" i="1"/>
  <c r="Y25" i="1" s="1"/>
  <c r="J26" i="1"/>
  <c r="Y26" i="1" s="1"/>
  <c r="J27" i="1"/>
  <c r="Y27" i="1" s="1"/>
  <c r="J28" i="1"/>
  <c r="Y28" i="1" s="1"/>
  <c r="J29" i="1"/>
  <c r="Y29" i="1" s="1"/>
  <c r="J30" i="1"/>
  <c r="Y30" i="1" s="1"/>
  <c r="J31" i="1"/>
  <c r="Y31" i="1" s="1"/>
  <c r="J32" i="1"/>
  <c r="Y32" i="1" s="1"/>
  <c r="J33" i="1"/>
  <c r="Y33" i="1" s="1"/>
  <c r="J34" i="1"/>
  <c r="Y34" i="1" s="1"/>
  <c r="J35" i="1"/>
  <c r="Y35" i="1" s="1"/>
  <c r="J36" i="1"/>
  <c r="Y36" i="1" s="1"/>
  <c r="J37" i="1"/>
  <c r="Y37" i="1" s="1"/>
  <c r="J38" i="1"/>
  <c r="Y38" i="1" s="1"/>
  <c r="J39" i="1"/>
  <c r="Y39" i="1" s="1"/>
  <c r="J40" i="1"/>
  <c r="Y40" i="1" s="1"/>
  <c r="J41" i="1"/>
  <c r="Y41" i="1" s="1"/>
  <c r="J42" i="1"/>
  <c r="Y42" i="1" s="1"/>
  <c r="J43" i="1"/>
  <c r="Y43" i="1" s="1"/>
  <c r="J44" i="1"/>
  <c r="Y44" i="1" s="1"/>
  <c r="J45" i="1"/>
  <c r="Y45" i="1" s="1"/>
  <c r="J46" i="1"/>
  <c r="Y46" i="1" s="1"/>
  <c r="J47" i="1"/>
  <c r="Y47" i="1" s="1"/>
  <c r="J48" i="1"/>
  <c r="Y48" i="1" s="1"/>
  <c r="J49" i="1"/>
  <c r="Y49" i="1" s="1"/>
  <c r="J50" i="1"/>
  <c r="Y50" i="1" s="1"/>
  <c r="J51" i="1"/>
  <c r="Y51" i="1" s="1"/>
  <c r="J52" i="1"/>
  <c r="Y52" i="1" s="1"/>
  <c r="J53" i="1"/>
  <c r="Y53" i="1" s="1"/>
  <c r="J54" i="1"/>
  <c r="Y54" i="1" s="1"/>
  <c r="J55" i="1"/>
  <c r="Y55" i="1" s="1"/>
  <c r="J56" i="1"/>
  <c r="Y56" i="1" s="1"/>
  <c r="J57" i="1"/>
  <c r="Y57" i="1" s="1"/>
  <c r="J58" i="1"/>
  <c r="Y58" i="1" s="1"/>
  <c r="J59" i="1"/>
  <c r="Y59" i="1" s="1"/>
  <c r="J60" i="1"/>
  <c r="Y60" i="1" s="1"/>
  <c r="J61" i="1"/>
  <c r="Y61" i="1" s="1"/>
  <c r="J62" i="1"/>
  <c r="Y62" i="1" s="1"/>
  <c r="J63" i="1"/>
  <c r="Y63" i="1" s="1"/>
  <c r="J64" i="1"/>
  <c r="Y64" i="1" s="1"/>
  <c r="J65" i="1"/>
  <c r="Y65" i="1" s="1"/>
  <c r="J66" i="1"/>
  <c r="Y66" i="1" s="1"/>
  <c r="J67" i="1"/>
  <c r="Y67" i="1" s="1"/>
  <c r="J68" i="1"/>
  <c r="Y68" i="1" s="1"/>
  <c r="J69" i="1"/>
  <c r="Y69" i="1" s="1"/>
  <c r="J70" i="1"/>
  <c r="Y70" i="1" s="1"/>
  <c r="J71" i="1"/>
  <c r="Y71" i="1" s="1"/>
  <c r="J72" i="1"/>
  <c r="Y72" i="1" s="1"/>
  <c r="J73" i="1"/>
  <c r="Y73" i="1" s="1"/>
  <c r="J74" i="1"/>
  <c r="Y74" i="1" s="1"/>
  <c r="J75" i="1"/>
  <c r="Y75" i="1" s="1"/>
  <c r="J76" i="1"/>
  <c r="Y76" i="1" s="1"/>
  <c r="J77" i="1"/>
  <c r="Y77" i="1" s="1"/>
  <c r="J78" i="1"/>
  <c r="Y78" i="1" s="1"/>
  <c r="J79" i="1"/>
  <c r="Y79" i="1" s="1"/>
  <c r="J80" i="1"/>
  <c r="Y80" i="1" s="1"/>
  <c r="J81" i="1"/>
  <c r="Y81" i="1" s="1"/>
  <c r="J82" i="1"/>
  <c r="Y82" i="1" s="1"/>
  <c r="J83" i="1"/>
  <c r="Y83" i="1" s="1"/>
  <c r="J84" i="1"/>
  <c r="Y84" i="1" s="1"/>
  <c r="J85" i="1"/>
  <c r="Y85" i="1" s="1"/>
  <c r="J86" i="1"/>
  <c r="Y86" i="1" s="1"/>
  <c r="J87" i="1"/>
  <c r="Y87" i="1" s="1"/>
  <c r="J88" i="1"/>
  <c r="Y88" i="1" s="1"/>
  <c r="J89" i="1"/>
  <c r="Y89" i="1" s="1"/>
  <c r="J90" i="1"/>
  <c r="Y90" i="1" s="1"/>
  <c r="J91" i="1"/>
  <c r="Y91" i="1" s="1"/>
  <c r="J92" i="1"/>
  <c r="Y92" i="1" s="1"/>
  <c r="J93" i="1"/>
  <c r="Y93" i="1" s="1"/>
  <c r="J94" i="1"/>
  <c r="Y94" i="1" s="1"/>
  <c r="J95" i="1"/>
  <c r="Y95" i="1" s="1"/>
  <c r="J96" i="1"/>
  <c r="Y96" i="1" s="1"/>
  <c r="J97" i="1"/>
  <c r="Y97" i="1" s="1"/>
  <c r="J98" i="1"/>
  <c r="Y98" i="1" s="1"/>
  <c r="J99" i="1"/>
  <c r="Y99" i="1" s="1"/>
  <c r="J100" i="1"/>
  <c r="Y100" i="1" s="1"/>
  <c r="J101" i="1"/>
  <c r="Y101" i="1" s="1"/>
  <c r="J102" i="1"/>
  <c r="Y102" i="1" s="1"/>
  <c r="J103" i="1"/>
  <c r="Y103" i="1" s="1"/>
  <c r="J104" i="1"/>
  <c r="Y104" i="1" s="1"/>
  <c r="J105" i="1"/>
  <c r="Y105" i="1" s="1"/>
  <c r="J106" i="1"/>
  <c r="Y106" i="1" s="1"/>
  <c r="J107" i="1"/>
  <c r="Y107" i="1" s="1"/>
  <c r="J108" i="1"/>
  <c r="Y108" i="1" s="1"/>
  <c r="J109" i="1"/>
  <c r="Y109" i="1" s="1"/>
  <c r="J110" i="1"/>
  <c r="Y110" i="1" s="1"/>
  <c r="J111" i="1"/>
  <c r="Y111" i="1" s="1"/>
  <c r="J112" i="1"/>
  <c r="Y112" i="1" s="1"/>
  <c r="J113" i="1"/>
  <c r="Y113" i="1" s="1"/>
  <c r="J114" i="1"/>
  <c r="Y114" i="1" s="1"/>
  <c r="J115" i="1"/>
  <c r="Y115" i="1" s="1"/>
  <c r="J116" i="1"/>
  <c r="Y116" i="1" s="1"/>
  <c r="J117" i="1"/>
  <c r="Y117" i="1" s="1"/>
  <c r="J118" i="1"/>
  <c r="Y118" i="1" s="1"/>
  <c r="J119" i="1"/>
  <c r="Y119" i="1" s="1"/>
  <c r="J120" i="1"/>
  <c r="Y120" i="1" s="1"/>
  <c r="J121" i="1"/>
  <c r="Y121" i="1" s="1"/>
  <c r="J122" i="1"/>
  <c r="Y122" i="1" s="1"/>
  <c r="J123" i="1"/>
  <c r="Y123" i="1" s="1"/>
  <c r="J124" i="1"/>
  <c r="Y124" i="1" s="1"/>
  <c r="J125" i="1"/>
  <c r="Y125" i="1" s="1"/>
  <c r="J126" i="1"/>
  <c r="Y126" i="1" s="1"/>
  <c r="J127" i="1"/>
  <c r="Y127" i="1" s="1"/>
  <c r="J128" i="1"/>
  <c r="Y128" i="1" s="1"/>
  <c r="J129" i="1"/>
  <c r="Y129" i="1" s="1"/>
  <c r="J130" i="1"/>
  <c r="Y130" i="1" s="1"/>
  <c r="J131" i="1"/>
  <c r="Y131" i="1" s="1"/>
  <c r="J132" i="1"/>
  <c r="Y132" i="1" s="1"/>
  <c r="J133" i="1"/>
  <c r="Y133" i="1" s="1"/>
  <c r="J134" i="1"/>
  <c r="Y134" i="1" s="1"/>
  <c r="J135" i="1"/>
  <c r="Y135" i="1" s="1"/>
  <c r="J136" i="1"/>
  <c r="Y136" i="1" s="1"/>
  <c r="J137" i="1"/>
  <c r="Y137" i="1" s="1"/>
  <c r="J138" i="1"/>
  <c r="Y138" i="1" s="1"/>
  <c r="J139" i="1"/>
  <c r="Y139" i="1" s="1"/>
  <c r="J140" i="1"/>
  <c r="Y140" i="1" s="1"/>
  <c r="J141" i="1"/>
  <c r="Y141" i="1" s="1"/>
  <c r="J142" i="1"/>
  <c r="Y142" i="1" s="1"/>
  <c r="J143" i="1"/>
  <c r="Y143" i="1" s="1"/>
  <c r="J144" i="1"/>
  <c r="Y144" i="1" s="1"/>
  <c r="J145" i="1"/>
  <c r="Y145" i="1" s="1"/>
  <c r="J146" i="1"/>
  <c r="Y146" i="1" s="1"/>
  <c r="J147" i="1"/>
  <c r="Y147" i="1" s="1"/>
  <c r="J148" i="1"/>
  <c r="Y148" i="1" s="1"/>
  <c r="J149" i="1"/>
  <c r="Y149" i="1" s="1"/>
  <c r="J150" i="1"/>
  <c r="Y150" i="1" s="1"/>
  <c r="J151" i="1"/>
  <c r="Y151" i="1" s="1"/>
  <c r="J152" i="1"/>
  <c r="Y152" i="1" s="1"/>
  <c r="J153" i="1"/>
  <c r="Y153" i="1" s="1"/>
  <c r="J154" i="1"/>
  <c r="Y154" i="1" s="1"/>
  <c r="J155" i="1"/>
  <c r="Y155" i="1" s="1"/>
  <c r="J156" i="1"/>
  <c r="Y156" i="1" s="1"/>
  <c r="J157" i="1"/>
  <c r="Y157" i="1" s="1"/>
  <c r="J158" i="1"/>
  <c r="Y158" i="1" s="1"/>
  <c r="J159" i="1"/>
  <c r="Y159" i="1" s="1"/>
  <c r="J160" i="1"/>
  <c r="Y160" i="1" s="1"/>
  <c r="J161" i="1"/>
  <c r="Y161" i="1" s="1"/>
  <c r="J162" i="1"/>
  <c r="Y162" i="1" s="1"/>
  <c r="J163" i="1"/>
  <c r="Y163" i="1" s="1"/>
  <c r="J164" i="1"/>
  <c r="Y164" i="1" s="1"/>
  <c r="J165" i="1"/>
  <c r="Y165" i="1" s="1"/>
  <c r="J166" i="1"/>
  <c r="Y166" i="1" s="1"/>
  <c r="J167" i="1"/>
  <c r="Y167" i="1" s="1"/>
  <c r="J168" i="1"/>
  <c r="Y168" i="1" s="1"/>
  <c r="J169" i="1"/>
  <c r="Y169" i="1" s="1"/>
  <c r="J170" i="1"/>
  <c r="Y170" i="1" s="1"/>
  <c r="J171" i="1"/>
  <c r="Y171" i="1" s="1"/>
  <c r="J172" i="1"/>
  <c r="Y172" i="1" s="1"/>
  <c r="J173" i="1"/>
  <c r="Y173" i="1" s="1"/>
  <c r="J174" i="1"/>
  <c r="Y174" i="1" s="1"/>
  <c r="J175" i="1"/>
  <c r="Y175" i="1" s="1"/>
  <c r="J176" i="1"/>
  <c r="Y176" i="1" s="1"/>
  <c r="J177" i="1"/>
  <c r="Y177" i="1" s="1"/>
  <c r="J178" i="1"/>
  <c r="Y178" i="1" s="1"/>
  <c r="J179" i="1"/>
  <c r="Y179" i="1" s="1"/>
  <c r="J180" i="1"/>
  <c r="Y180" i="1" s="1"/>
  <c r="J181" i="1"/>
  <c r="Y181" i="1" s="1"/>
  <c r="J182" i="1"/>
  <c r="Y182" i="1" s="1"/>
  <c r="J183" i="1"/>
  <c r="Y183" i="1" s="1"/>
  <c r="J184" i="1"/>
  <c r="Y184" i="1" s="1"/>
  <c r="J185" i="1"/>
  <c r="Y185" i="1" s="1"/>
  <c r="J186" i="1"/>
  <c r="Y186" i="1" s="1"/>
  <c r="J187" i="1"/>
  <c r="Y187" i="1" s="1"/>
  <c r="J188" i="1"/>
  <c r="Y188" i="1" s="1"/>
  <c r="J189" i="1"/>
  <c r="Y189" i="1" s="1"/>
  <c r="J190" i="1"/>
  <c r="Y190" i="1" s="1"/>
  <c r="J191" i="1"/>
  <c r="Y191" i="1" s="1"/>
  <c r="J192" i="1"/>
  <c r="Y192" i="1" s="1"/>
  <c r="J193" i="1"/>
  <c r="Y193" i="1" s="1"/>
  <c r="J194" i="1"/>
  <c r="Y194" i="1" s="1"/>
  <c r="J195" i="1"/>
  <c r="Y195" i="1" s="1"/>
  <c r="J196" i="1"/>
  <c r="Y196" i="1" s="1"/>
  <c r="J197" i="1"/>
  <c r="Y197" i="1" s="1"/>
  <c r="J198" i="1"/>
  <c r="Y198" i="1" s="1"/>
  <c r="J199" i="1"/>
  <c r="Y199" i="1" s="1"/>
  <c r="J200" i="1"/>
  <c r="Y200" i="1" s="1"/>
  <c r="J201" i="1"/>
  <c r="Y201" i="1" s="1"/>
  <c r="J202" i="1"/>
  <c r="Y202" i="1" s="1"/>
  <c r="J203" i="1"/>
  <c r="Y203" i="1" s="1"/>
  <c r="J204" i="1"/>
  <c r="Y204" i="1" s="1"/>
  <c r="J205" i="1"/>
  <c r="Y205" i="1" s="1"/>
  <c r="J206" i="1"/>
  <c r="Y206" i="1" s="1"/>
  <c r="J207" i="1"/>
  <c r="Y207" i="1" s="1"/>
  <c r="J208" i="1"/>
  <c r="Y208" i="1" s="1"/>
  <c r="J209" i="1"/>
  <c r="Y209" i="1" s="1"/>
  <c r="J210" i="1"/>
  <c r="Y210" i="1" s="1"/>
  <c r="J211" i="1"/>
  <c r="Y211" i="1" s="1"/>
  <c r="J212" i="1"/>
  <c r="Y212" i="1" s="1"/>
  <c r="J213" i="1"/>
  <c r="Y213" i="1" s="1"/>
  <c r="J214" i="1"/>
  <c r="Y214" i="1" s="1"/>
  <c r="J215" i="1"/>
  <c r="Y215" i="1" s="1"/>
  <c r="J216" i="1"/>
  <c r="Y216" i="1" s="1"/>
  <c r="J217" i="1"/>
  <c r="Y217" i="1" s="1"/>
  <c r="J218" i="1"/>
  <c r="Y218" i="1" s="1"/>
  <c r="J219" i="1"/>
  <c r="Y219" i="1" s="1"/>
  <c r="J220" i="1"/>
  <c r="Y220" i="1" s="1"/>
  <c r="J221" i="1"/>
  <c r="Y221" i="1" s="1"/>
  <c r="J222" i="1"/>
  <c r="Y222" i="1" s="1"/>
  <c r="J223" i="1"/>
  <c r="Y223" i="1" s="1"/>
  <c r="J224" i="1"/>
  <c r="Y224" i="1" s="1"/>
  <c r="J225" i="1"/>
  <c r="Y225" i="1" s="1"/>
  <c r="J226" i="1"/>
  <c r="Y226" i="1" s="1"/>
  <c r="J227" i="1"/>
  <c r="Y227" i="1" s="1"/>
  <c r="J228" i="1"/>
  <c r="Y228" i="1" s="1"/>
  <c r="J229" i="1"/>
  <c r="Y229" i="1" s="1"/>
  <c r="J230" i="1"/>
  <c r="Y230" i="1" s="1"/>
  <c r="J231" i="1"/>
  <c r="Y231" i="1" s="1"/>
  <c r="J232" i="1"/>
  <c r="Y232" i="1" s="1"/>
  <c r="J233" i="1"/>
  <c r="Y233" i="1" s="1"/>
  <c r="J234" i="1"/>
  <c r="Y234" i="1" s="1"/>
  <c r="J235" i="1"/>
  <c r="Y235" i="1" s="1"/>
  <c r="J236" i="1"/>
  <c r="Y236" i="1" s="1"/>
  <c r="J237" i="1"/>
  <c r="Y237" i="1" s="1"/>
  <c r="J238" i="1"/>
  <c r="Y238" i="1" s="1"/>
  <c r="J239" i="1"/>
  <c r="Y239" i="1" s="1"/>
  <c r="J240" i="1"/>
  <c r="Y240" i="1" s="1"/>
  <c r="J241" i="1"/>
  <c r="Y241" i="1" s="1"/>
  <c r="J242" i="1"/>
  <c r="Y242" i="1" s="1"/>
  <c r="J243" i="1"/>
  <c r="Y243" i="1" s="1"/>
  <c r="J244" i="1"/>
  <c r="Y244" i="1" s="1"/>
  <c r="J245" i="1"/>
  <c r="Y245" i="1" s="1"/>
  <c r="J246" i="1"/>
  <c r="Y246" i="1" s="1"/>
  <c r="J247" i="1"/>
  <c r="Y247" i="1" s="1"/>
  <c r="J248" i="1"/>
  <c r="Y248" i="1" s="1"/>
  <c r="J249" i="1"/>
  <c r="Y249" i="1" s="1"/>
  <c r="J250" i="1"/>
  <c r="Y250" i="1" s="1"/>
  <c r="J251" i="1"/>
  <c r="Y251" i="1" s="1"/>
  <c r="J252" i="1"/>
  <c r="Y252" i="1" s="1"/>
  <c r="J253" i="1"/>
  <c r="Y253" i="1" s="1"/>
  <c r="J254" i="1"/>
  <c r="Y254" i="1" s="1"/>
  <c r="J255" i="1"/>
  <c r="Y255" i="1" s="1"/>
  <c r="W3" i="1"/>
  <c r="X3" i="1" s="1"/>
  <c r="W4" i="1"/>
  <c r="X4" i="1" s="1"/>
  <c r="W5" i="1"/>
  <c r="X5" i="1" s="1"/>
  <c r="W6" i="1"/>
  <c r="X6" i="1" s="1"/>
  <c r="W7" i="1"/>
  <c r="X7" i="1" s="1"/>
  <c r="W8" i="1"/>
  <c r="X8" i="1" s="1"/>
  <c r="W9" i="1"/>
  <c r="X9" i="1" s="1"/>
  <c r="W10" i="1"/>
  <c r="X10" i="1" s="1"/>
  <c r="W11" i="1"/>
  <c r="X11" i="1" s="1"/>
  <c r="W12" i="1"/>
  <c r="X12" i="1" s="1"/>
  <c r="W13" i="1"/>
  <c r="X13" i="1" s="1"/>
  <c r="W14" i="1"/>
  <c r="X14" i="1" s="1"/>
  <c r="W15" i="1"/>
  <c r="X15" i="1" s="1"/>
  <c r="W16" i="1"/>
  <c r="X16" i="1" s="1"/>
  <c r="W17" i="1"/>
  <c r="X17" i="1" s="1"/>
  <c r="W18" i="1"/>
  <c r="X18" i="1" s="1"/>
  <c r="W19" i="1"/>
  <c r="X19" i="1" s="1"/>
  <c r="W20" i="1"/>
  <c r="X20" i="1" s="1"/>
  <c r="W22" i="1"/>
  <c r="X22" i="1" s="1"/>
  <c r="W33" i="1"/>
  <c r="X33" i="1" s="1"/>
  <c r="W34" i="1"/>
  <c r="X34" i="1" s="1"/>
  <c r="W35" i="1"/>
  <c r="X35" i="1" s="1"/>
  <c r="W36" i="1"/>
  <c r="X36" i="1" s="1"/>
  <c r="W37" i="1"/>
  <c r="X37" i="1" s="1"/>
  <c r="W38" i="1"/>
  <c r="X38" i="1" s="1"/>
  <c r="W39" i="1"/>
  <c r="X39" i="1" s="1"/>
  <c r="W40" i="1"/>
  <c r="X40" i="1" s="1"/>
  <c r="W41" i="1"/>
  <c r="X41" i="1" s="1"/>
  <c r="W52" i="1"/>
  <c r="X52" i="1" s="1"/>
  <c r="W53" i="1"/>
  <c r="X53" i="1" s="1"/>
  <c r="W54" i="1"/>
  <c r="X54" i="1" s="1"/>
  <c r="W55" i="1"/>
  <c r="X55" i="1" s="1"/>
  <c r="W56" i="1"/>
  <c r="X56" i="1" s="1"/>
  <c r="W57" i="1"/>
  <c r="X57" i="1" s="1"/>
  <c r="W58" i="1"/>
  <c r="X58" i="1" s="1"/>
  <c r="W59" i="1"/>
  <c r="X59" i="1" s="1"/>
  <c r="W60" i="1"/>
  <c r="X60" i="1" s="1"/>
  <c r="W61" i="1"/>
  <c r="X61" i="1" s="1"/>
  <c r="W62" i="1"/>
  <c r="X62" i="1" s="1"/>
  <c r="W63" i="1"/>
  <c r="X63" i="1" s="1"/>
  <c r="W64" i="1"/>
  <c r="X64" i="1" s="1"/>
  <c r="W65" i="1"/>
  <c r="X65" i="1" s="1"/>
  <c r="W66" i="1"/>
  <c r="X66" i="1" s="1"/>
  <c r="W67" i="1"/>
  <c r="X67" i="1" s="1"/>
  <c r="W68" i="1"/>
  <c r="X68" i="1" s="1"/>
  <c r="W69" i="1"/>
  <c r="X69" i="1" s="1"/>
  <c r="W70" i="1"/>
  <c r="X70" i="1" s="1"/>
  <c r="W71" i="1"/>
  <c r="X71" i="1" s="1"/>
  <c r="W72" i="1"/>
  <c r="X72" i="1" s="1"/>
  <c r="W73" i="1"/>
  <c r="X73" i="1" s="1"/>
  <c r="W74" i="1"/>
  <c r="X74" i="1" s="1"/>
  <c r="W75" i="1"/>
  <c r="X75" i="1" s="1"/>
  <c r="W76" i="1"/>
  <c r="X76" i="1" s="1"/>
  <c r="W77" i="1"/>
  <c r="X77" i="1" s="1"/>
  <c r="W78" i="1"/>
  <c r="X78" i="1" s="1"/>
  <c r="W79" i="1"/>
  <c r="X79" i="1" s="1"/>
  <c r="W80" i="1"/>
  <c r="X80" i="1" s="1"/>
  <c r="W81" i="1"/>
  <c r="X81" i="1" s="1"/>
  <c r="W82" i="1"/>
  <c r="X82" i="1" s="1"/>
  <c r="W83" i="1"/>
  <c r="X83" i="1" s="1"/>
  <c r="W84" i="1"/>
  <c r="X84" i="1" s="1"/>
  <c r="W85" i="1"/>
  <c r="X85" i="1" s="1"/>
  <c r="W86" i="1"/>
  <c r="X86" i="1" s="1"/>
  <c r="W87" i="1"/>
  <c r="X87" i="1" s="1"/>
  <c r="W88" i="1"/>
  <c r="X88" i="1" s="1"/>
  <c r="W89" i="1"/>
  <c r="X89" i="1" s="1"/>
  <c r="W90" i="1"/>
  <c r="X90" i="1" s="1"/>
  <c r="W91" i="1"/>
  <c r="X91" i="1" s="1"/>
  <c r="W92" i="1"/>
  <c r="X92" i="1" s="1"/>
  <c r="W93" i="1"/>
  <c r="X93" i="1" s="1"/>
  <c r="W94" i="1"/>
  <c r="X94" i="1" s="1"/>
  <c r="W95" i="1"/>
  <c r="X95" i="1" s="1"/>
  <c r="W96" i="1"/>
  <c r="X96" i="1" s="1"/>
  <c r="W97" i="1"/>
  <c r="X97" i="1" s="1"/>
  <c r="W98" i="1"/>
  <c r="X98" i="1" s="1"/>
  <c r="W99" i="1"/>
  <c r="X99" i="1" s="1"/>
  <c r="W100" i="1"/>
  <c r="X100" i="1" s="1"/>
  <c r="W101" i="1"/>
  <c r="X101" i="1" s="1"/>
  <c r="W102" i="1"/>
  <c r="X102" i="1" s="1"/>
  <c r="W103" i="1"/>
  <c r="X103" i="1" s="1"/>
  <c r="W104" i="1"/>
  <c r="X104" i="1" s="1"/>
  <c r="W105" i="1"/>
  <c r="X105" i="1" s="1"/>
  <c r="W106" i="1"/>
  <c r="X106" i="1" s="1"/>
  <c r="W107" i="1"/>
  <c r="X107" i="1" s="1"/>
  <c r="W108" i="1"/>
  <c r="X108" i="1" s="1"/>
  <c r="W109" i="1"/>
  <c r="X109" i="1" s="1"/>
  <c r="W110" i="1"/>
  <c r="X110" i="1" s="1"/>
  <c r="W111" i="1"/>
  <c r="X111" i="1" s="1"/>
  <c r="W112" i="1"/>
  <c r="X112" i="1" s="1"/>
  <c r="W113" i="1"/>
  <c r="X113" i="1" s="1"/>
  <c r="W114" i="1"/>
  <c r="X114" i="1" s="1"/>
  <c r="W115" i="1"/>
  <c r="X115" i="1" s="1"/>
  <c r="W116" i="1"/>
  <c r="X116" i="1" s="1"/>
  <c r="W117" i="1"/>
  <c r="X117" i="1" s="1"/>
  <c r="W118" i="1"/>
  <c r="X118" i="1" s="1"/>
  <c r="W119" i="1"/>
  <c r="X119" i="1" s="1"/>
  <c r="W120" i="1"/>
  <c r="X120" i="1" s="1"/>
  <c r="W121" i="1"/>
  <c r="X121" i="1" s="1"/>
  <c r="W126" i="1"/>
  <c r="X126" i="1" s="1"/>
  <c r="W127" i="1"/>
  <c r="X127" i="1" s="1"/>
  <c r="W128" i="1"/>
  <c r="X128" i="1" s="1"/>
  <c r="W129" i="1"/>
  <c r="X129" i="1" s="1"/>
  <c r="W130" i="1"/>
  <c r="X130" i="1" s="1"/>
  <c r="W131" i="1"/>
  <c r="X131" i="1" s="1"/>
  <c r="W132" i="1"/>
  <c r="X132" i="1" s="1"/>
  <c r="W133" i="1"/>
  <c r="X133" i="1" s="1"/>
  <c r="W134" i="1"/>
  <c r="X134" i="1" s="1"/>
  <c r="W135" i="1"/>
  <c r="X135" i="1" s="1"/>
  <c r="W136" i="1"/>
  <c r="X136" i="1" s="1"/>
  <c r="W137" i="1"/>
  <c r="X137" i="1" s="1"/>
  <c r="W138" i="1"/>
  <c r="X138" i="1" s="1"/>
  <c r="W139" i="1"/>
  <c r="X139" i="1" s="1"/>
  <c r="W140" i="1"/>
  <c r="X140" i="1" s="1"/>
  <c r="W150" i="1"/>
  <c r="X150" i="1" s="1"/>
  <c r="W151" i="1"/>
  <c r="X151" i="1" s="1"/>
  <c r="W152" i="1"/>
  <c r="X152" i="1" s="1"/>
  <c r="W153" i="1"/>
  <c r="X153" i="1" s="1"/>
  <c r="W154" i="1"/>
  <c r="X154" i="1" s="1"/>
  <c r="W155" i="1"/>
  <c r="X155" i="1" s="1"/>
  <c r="W156" i="1"/>
  <c r="X156" i="1" s="1"/>
  <c r="W161" i="1"/>
  <c r="X161" i="1" s="1"/>
  <c r="W162" i="1"/>
  <c r="X162" i="1" s="1"/>
  <c r="W163" i="1"/>
  <c r="X163" i="1" s="1"/>
  <c r="W164" i="1"/>
  <c r="X164" i="1" s="1"/>
  <c r="W165" i="1"/>
  <c r="X165" i="1" s="1"/>
  <c r="W166" i="1"/>
  <c r="X166" i="1" s="1"/>
  <c r="W167" i="1"/>
  <c r="X167" i="1" s="1"/>
  <c r="W168" i="1"/>
  <c r="X168" i="1" s="1"/>
  <c r="W169" i="1"/>
  <c r="X169" i="1" s="1"/>
  <c r="W170" i="1"/>
  <c r="X170" i="1" s="1"/>
  <c r="W171" i="1"/>
  <c r="X171" i="1" s="1"/>
  <c r="W172" i="1"/>
  <c r="X172" i="1" s="1"/>
  <c r="W173" i="1"/>
  <c r="X173" i="1" s="1"/>
  <c r="W174" i="1"/>
  <c r="X174" i="1" s="1"/>
  <c r="W175" i="1"/>
  <c r="X175" i="1" s="1"/>
  <c r="W176" i="1"/>
  <c r="X176" i="1" s="1"/>
  <c r="W177" i="1"/>
  <c r="X177" i="1" s="1"/>
  <c r="W178" i="1"/>
  <c r="X178" i="1" s="1"/>
  <c r="W179" i="1"/>
  <c r="X179" i="1" s="1"/>
  <c r="W180" i="1"/>
  <c r="X180" i="1" s="1"/>
  <c r="W181" i="1"/>
  <c r="X181" i="1" s="1"/>
  <c r="W182" i="1"/>
  <c r="X182" i="1" s="1"/>
  <c r="W183" i="1"/>
  <c r="X183" i="1" s="1"/>
  <c r="W184" i="1"/>
  <c r="X184" i="1" s="1"/>
  <c r="W185" i="1"/>
  <c r="X185" i="1" s="1"/>
  <c r="W186" i="1"/>
  <c r="X186" i="1" s="1"/>
  <c r="W187" i="1"/>
  <c r="X187" i="1" s="1"/>
  <c r="W188" i="1"/>
  <c r="X188" i="1" s="1"/>
  <c r="W189" i="1"/>
  <c r="X189" i="1" s="1"/>
  <c r="W190" i="1"/>
  <c r="X190" i="1" s="1"/>
  <c r="W191" i="1"/>
  <c r="X191" i="1" s="1"/>
  <c r="W192" i="1"/>
  <c r="X192" i="1" s="1"/>
  <c r="W193" i="1"/>
  <c r="X193" i="1" s="1"/>
  <c r="W194" i="1"/>
  <c r="X194" i="1" s="1"/>
  <c r="W195" i="1"/>
  <c r="X195" i="1" s="1"/>
  <c r="W196" i="1"/>
  <c r="X196" i="1" s="1"/>
  <c r="W206" i="1"/>
  <c r="X206" i="1" s="1"/>
  <c r="W207" i="1"/>
  <c r="X207" i="1" s="1"/>
  <c r="W208" i="1"/>
  <c r="X208" i="1" s="1"/>
  <c r="W209" i="1"/>
  <c r="X209" i="1" s="1"/>
  <c r="W210" i="1"/>
  <c r="X210" i="1" s="1"/>
  <c r="W211" i="1"/>
  <c r="X211" i="1" s="1"/>
  <c r="W212" i="1"/>
  <c r="X212" i="1" s="1"/>
  <c r="W213" i="1"/>
  <c r="X213" i="1" s="1"/>
  <c r="W214" i="1"/>
  <c r="X214" i="1" s="1"/>
  <c r="W215" i="1"/>
  <c r="X215" i="1" s="1"/>
  <c r="W216" i="1"/>
  <c r="X216" i="1" s="1"/>
  <c r="W217" i="1"/>
  <c r="X217" i="1" s="1"/>
  <c r="W218" i="1"/>
  <c r="X218" i="1" s="1"/>
  <c r="W219" i="1"/>
  <c r="X219" i="1" s="1"/>
  <c r="W230" i="1"/>
  <c r="W231" i="1"/>
  <c r="X231" i="1" s="1"/>
  <c r="W234" i="1"/>
  <c r="X234" i="1" s="1"/>
  <c r="W235" i="1"/>
  <c r="X235" i="1" s="1"/>
  <c r="W236" i="1"/>
  <c r="X236" i="1" s="1"/>
  <c r="W237" i="1"/>
  <c r="X237" i="1" s="1"/>
  <c r="W238" i="1"/>
  <c r="X238" i="1" s="1"/>
  <c r="W239" i="1"/>
  <c r="X239" i="1" s="1"/>
  <c r="W242" i="1"/>
  <c r="X242" i="1" s="1"/>
  <c r="W243" i="1"/>
  <c r="X243" i="1" s="1"/>
  <c r="W244" i="1"/>
  <c r="X244" i="1" s="1"/>
  <c r="W245" i="1"/>
  <c r="X245" i="1" s="1"/>
  <c r="S3" i="1"/>
  <c r="T3" i="1" s="1"/>
  <c r="S4" i="1"/>
  <c r="T4" i="1" s="1"/>
  <c r="S5" i="1"/>
  <c r="T5" i="1" s="1"/>
  <c r="S6" i="1"/>
  <c r="T6" i="1" s="1"/>
  <c r="S7" i="1"/>
  <c r="T7" i="1" s="1"/>
  <c r="S8" i="1"/>
  <c r="T8" i="1" s="1"/>
  <c r="S9" i="1"/>
  <c r="T9" i="1" s="1"/>
  <c r="S10" i="1"/>
  <c r="T10" i="1" s="1"/>
  <c r="S11" i="1"/>
  <c r="T11" i="1" s="1"/>
  <c r="S12" i="1"/>
  <c r="T12" i="1" s="1"/>
  <c r="S13" i="1"/>
  <c r="T13" i="1" s="1"/>
  <c r="S14" i="1"/>
  <c r="T14" i="1" s="1"/>
  <c r="S15" i="1"/>
  <c r="T15" i="1" s="1"/>
  <c r="S16" i="1"/>
  <c r="T16" i="1" s="1"/>
  <c r="S17" i="1"/>
  <c r="T17" i="1" s="1"/>
  <c r="S18" i="1"/>
  <c r="T18" i="1" s="1"/>
  <c r="S19" i="1"/>
  <c r="T19" i="1" s="1"/>
  <c r="S20" i="1"/>
  <c r="T20" i="1" s="1"/>
  <c r="S22" i="1"/>
  <c r="T22" i="1" s="1"/>
  <c r="S33" i="1"/>
  <c r="T33" i="1" s="1"/>
  <c r="S34" i="1"/>
  <c r="T34" i="1" s="1"/>
  <c r="S35" i="1"/>
  <c r="T35" i="1" s="1"/>
  <c r="S36" i="1"/>
  <c r="T36" i="1" s="1"/>
  <c r="S37" i="1"/>
  <c r="T37" i="1" s="1"/>
  <c r="S38" i="1"/>
  <c r="T38" i="1" s="1"/>
  <c r="S39" i="1"/>
  <c r="T39" i="1" s="1"/>
  <c r="S40" i="1"/>
  <c r="T40" i="1" s="1"/>
  <c r="S41" i="1"/>
  <c r="T41" i="1" s="1"/>
  <c r="S52" i="1"/>
  <c r="T52" i="1" s="1"/>
  <c r="S53" i="1"/>
  <c r="T53" i="1" s="1"/>
  <c r="S54" i="1"/>
  <c r="T54" i="1" s="1"/>
  <c r="S55" i="1"/>
  <c r="T55" i="1" s="1"/>
  <c r="S56" i="1"/>
  <c r="T56" i="1" s="1"/>
  <c r="S57" i="1"/>
  <c r="T57" i="1" s="1"/>
  <c r="S58" i="1"/>
  <c r="T58" i="1" s="1"/>
  <c r="S59" i="1"/>
  <c r="T59" i="1" s="1"/>
  <c r="S60" i="1"/>
  <c r="T60" i="1" s="1"/>
  <c r="S61" i="1"/>
  <c r="T61" i="1" s="1"/>
  <c r="S62" i="1"/>
  <c r="T62" i="1" s="1"/>
  <c r="S63" i="1"/>
  <c r="T63" i="1" s="1"/>
  <c r="S64" i="1"/>
  <c r="T64" i="1" s="1"/>
  <c r="S65" i="1"/>
  <c r="T65" i="1" s="1"/>
  <c r="S66" i="1"/>
  <c r="T66" i="1" s="1"/>
  <c r="S67" i="1"/>
  <c r="T67" i="1" s="1"/>
  <c r="S68" i="1"/>
  <c r="T68" i="1" s="1"/>
  <c r="S69" i="1"/>
  <c r="T69" i="1" s="1"/>
  <c r="S70" i="1"/>
  <c r="T70" i="1" s="1"/>
  <c r="S71" i="1"/>
  <c r="T71" i="1" s="1"/>
  <c r="S72" i="1"/>
  <c r="T72" i="1" s="1"/>
  <c r="S73" i="1"/>
  <c r="T73" i="1" s="1"/>
  <c r="S74" i="1"/>
  <c r="T74" i="1" s="1"/>
  <c r="S75" i="1"/>
  <c r="T75" i="1" s="1"/>
  <c r="S76" i="1"/>
  <c r="T76" i="1" s="1"/>
  <c r="S77" i="1"/>
  <c r="T77" i="1" s="1"/>
  <c r="S78" i="1"/>
  <c r="T78" i="1" s="1"/>
  <c r="S79" i="1"/>
  <c r="T79" i="1" s="1"/>
  <c r="S80" i="1"/>
  <c r="T80" i="1" s="1"/>
  <c r="S81" i="1"/>
  <c r="T81" i="1" s="1"/>
  <c r="S82" i="1"/>
  <c r="T82" i="1" s="1"/>
  <c r="S83" i="1"/>
  <c r="T83" i="1" s="1"/>
  <c r="S84" i="1"/>
  <c r="T84" i="1" s="1"/>
  <c r="S85" i="1"/>
  <c r="T85" i="1" s="1"/>
  <c r="S86" i="1"/>
  <c r="T86" i="1" s="1"/>
  <c r="S87" i="1"/>
  <c r="T87" i="1" s="1"/>
  <c r="S88" i="1"/>
  <c r="T88" i="1" s="1"/>
  <c r="S89" i="1"/>
  <c r="T89" i="1" s="1"/>
  <c r="S90" i="1"/>
  <c r="T90" i="1" s="1"/>
  <c r="S91" i="1"/>
  <c r="T91" i="1" s="1"/>
  <c r="S92" i="1"/>
  <c r="T92" i="1" s="1"/>
  <c r="S93" i="1"/>
  <c r="T93" i="1" s="1"/>
  <c r="S94" i="1"/>
  <c r="T94" i="1" s="1"/>
  <c r="S95" i="1"/>
  <c r="T95" i="1" s="1"/>
  <c r="S96" i="1"/>
  <c r="T96" i="1" s="1"/>
  <c r="S97" i="1"/>
  <c r="T97" i="1" s="1"/>
  <c r="S98" i="1"/>
  <c r="T98" i="1" s="1"/>
  <c r="S99" i="1"/>
  <c r="T99" i="1" s="1"/>
  <c r="S100" i="1"/>
  <c r="T100" i="1" s="1"/>
  <c r="S101" i="1"/>
  <c r="T101" i="1" s="1"/>
  <c r="S102" i="1"/>
  <c r="T102" i="1" s="1"/>
  <c r="S103" i="1"/>
  <c r="T103" i="1" s="1"/>
  <c r="S104" i="1"/>
  <c r="T104" i="1" s="1"/>
  <c r="S105" i="1"/>
  <c r="T105" i="1" s="1"/>
  <c r="S106" i="1"/>
  <c r="T106" i="1" s="1"/>
  <c r="S107" i="1"/>
  <c r="T107" i="1" s="1"/>
  <c r="S108" i="1"/>
  <c r="T108" i="1" s="1"/>
  <c r="S109" i="1"/>
  <c r="T109" i="1" s="1"/>
  <c r="S110" i="1"/>
  <c r="T110" i="1" s="1"/>
  <c r="S111" i="1"/>
  <c r="T111" i="1" s="1"/>
  <c r="S112" i="1"/>
  <c r="T112" i="1" s="1"/>
  <c r="S113" i="1"/>
  <c r="T113" i="1" s="1"/>
  <c r="S114" i="1"/>
  <c r="T114" i="1" s="1"/>
  <c r="S115" i="1"/>
  <c r="T115" i="1" s="1"/>
  <c r="S116" i="1"/>
  <c r="T116" i="1" s="1"/>
  <c r="S117" i="1"/>
  <c r="T117" i="1" s="1"/>
  <c r="S118" i="1"/>
  <c r="T118" i="1" s="1"/>
  <c r="S119" i="1"/>
  <c r="T119" i="1" s="1"/>
  <c r="S120" i="1"/>
  <c r="T120" i="1" s="1"/>
  <c r="S121" i="1"/>
  <c r="T121" i="1" s="1"/>
  <c r="S126" i="1"/>
  <c r="T126" i="1" s="1"/>
  <c r="S127" i="1"/>
  <c r="T127" i="1" s="1"/>
  <c r="S128" i="1"/>
  <c r="T128" i="1" s="1"/>
  <c r="S129" i="1"/>
  <c r="T129" i="1" s="1"/>
  <c r="S130" i="1"/>
  <c r="T130" i="1" s="1"/>
  <c r="S131" i="1"/>
  <c r="T131" i="1" s="1"/>
  <c r="S132" i="1"/>
  <c r="T132" i="1" s="1"/>
  <c r="S133" i="1"/>
  <c r="T133" i="1" s="1"/>
  <c r="S134" i="1"/>
  <c r="T134" i="1" s="1"/>
  <c r="S135" i="1"/>
  <c r="T135" i="1" s="1"/>
  <c r="S136" i="1"/>
  <c r="T136" i="1" s="1"/>
  <c r="S137" i="1"/>
  <c r="T137" i="1" s="1"/>
  <c r="S138" i="1"/>
  <c r="T138" i="1" s="1"/>
  <c r="S139" i="1"/>
  <c r="T139" i="1" s="1"/>
  <c r="S140" i="1"/>
  <c r="T140" i="1" s="1"/>
  <c r="S150" i="1"/>
  <c r="T150" i="1" s="1"/>
  <c r="S151" i="1"/>
  <c r="T151" i="1" s="1"/>
  <c r="S152" i="1"/>
  <c r="T152" i="1" s="1"/>
  <c r="S153" i="1"/>
  <c r="T153" i="1" s="1"/>
  <c r="S154" i="1"/>
  <c r="T154" i="1" s="1"/>
  <c r="S155" i="1"/>
  <c r="T155" i="1" s="1"/>
  <c r="S156" i="1"/>
  <c r="T156" i="1" s="1"/>
  <c r="S161" i="1"/>
  <c r="T161" i="1" s="1"/>
  <c r="S162" i="1"/>
  <c r="T162" i="1" s="1"/>
  <c r="S163" i="1"/>
  <c r="T163" i="1" s="1"/>
  <c r="S164" i="1"/>
  <c r="T164" i="1" s="1"/>
  <c r="S165" i="1"/>
  <c r="T165" i="1" s="1"/>
  <c r="S166" i="1"/>
  <c r="T166" i="1" s="1"/>
  <c r="S167" i="1"/>
  <c r="T167" i="1" s="1"/>
  <c r="S168" i="1"/>
  <c r="T168" i="1" s="1"/>
  <c r="S169" i="1"/>
  <c r="T169" i="1" s="1"/>
  <c r="S170" i="1"/>
  <c r="T170" i="1" s="1"/>
  <c r="S171" i="1"/>
  <c r="T171" i="1" s="1"/>
  <c r="S172" i="1"/>
  <c r="T172" i="1" s="1"/>
  <c r="S173" i="1"/>
  <c r="T173" i="1" s="1"/>
  <c r="S174" i="1"/>
  <c r="T174" i="1" s="1"/>
  <c r="S175" i="1"/>
  <c r="T175" i="1" s="1"/>
  <c r="S176" i="1"/>
  <c r="T176" i="1" s="1"/>
  <c r="S177" i="1"/>
  <c r="T177" i="1" s="1"/>
  <c r="S178" i="1"/>
  <c r="T178" i="1" s="1"/>
  <c r="S179" i="1"/>
  <c r="T179" i="1" s="1"/>
  <c r="S180" i="1"/>
  <c r="T180" i="1" s="1"/>
  <c r="S181" i="1"/>
  <c r="T181" i="1" s="1"/>
  <c r="S182" i="1"/>
  <c r="T182" i="1" s="1"/>
  <c r="S183" i="1"/>
  <c r="T183" i="1" s="1"/>
  <c r="S184" i="1"/>
  <c r="T184" i="1" s="1"/>
  <c r="S185" i="1"/>
  <c r="T185" i="1" s="1"/>
  <c r="S186" i="1"/>
  <c r="T186" i="1" s="1"/>
  <c r="S187" i="1"/>
  <c r="T187" i="1" s="1"/>
  <c r="S188" i="1"/>
  <c r="T188" i="1" s="1"/>
  <c r="S189" i="1"/>
  <c r="T189" i="1" s="1"/>
  <c r="S190" i="1"/>
  <c r="T190" i="1" s="1"/>
  <c r="S191" i="1"/>
  <c r="T191" i="1" s="1"/>
  <c r="S192" i="1"/>
  <c r="T192" i="1" s="1"/>
  <c r="S193" i="1"/>
  <c r="T193" i="1" s="1"/>
  <c r="S194" i="1"/>
  <c r="T194" i="1" s="1"/>
  <c r="S195" i="1"/>
  <c r="T195" i="1" s="1"/>
  <c r="S196" i="1"/>
  <c r="T196" i="1" s="1"/>
  <c r="S206" i="1"/>
  <c r="T206" i="1" s="1"/>
  <c r="S207" i="1"/>
  <c r="T207" i="1" s="1"/>
  <c r="S208" i="1"/>
  <c r="T208" i="1" s="1"/>
  <c r="S209" i="1"/>
  <c r="T209" i="1" s="1"/>
  <c r="S210" i="1"/>
  <c r="T210" i="1" s="1"/>
  <c r="S211" i="1"/>
  <c r="T211" i="1" s="1"/>
  <c r="S212" i="1"/>
  <c r="T212" i="1" s="1"/>
  <c r="S213" i="1"/>
  <c r="T213" i="1" s="1"/>
  <c r="S214" i="1"/>
  <c r="T214" i="1" s="1"/>
  <c r="S215" i="1"/>
  <c r="T215" i="1" s="1"/>
  <c r="S216" i="1"/>
  <c r="T216" i="1" s="1"/>
  <c r="S217" i="1"/>
  <c r="T217" i="1" s="1"/>
  <c r="S218" i="1"/>
  <c r="T218" i="1" s="1"/>
  <c r="S219" i="1"/>
  <c r="T219" i="1" s="1"/>
  <c r="S230" i="1"/>
  <c r="S231" i="1"/>
  <c r="T231" i="1" s="1"/>
  <c r="S234" i="1"/>
  <c r="T234" i="1" s="1"/>
  <c r="S235" i="1"/>
  <c r="T235" i="1" s="1"/>
  <c r="S236" i="1"/>
  <c r="T236" i="1" s="1"/>
  <c r="S237" i="1"/>
  <c r="T237" i="1" s="1"/>
  <c r="S238" i="1"/>
  <c r="T238" i="1" s="1"/>
  <c r="S239" i="1"/>
  <c r="T239" i="1" s="1"/>
  <c r="S242" i="1"/>
  <c r="T242" i="1" s="1"/>
  <c r="S243" i="1"/>
  <c r="T243" i="1" s="1"/>
  <c r="S244" i="1"/>
  <c r="T244" i="1" s="1"/>
  <c r="S245" i="1"/>
  <c r="T245" i="1" s="1"/>
  <c r="N3" i="1"/>
  <c r="O3" i="1" s="1"/>
  <c r="N4" i="1"/>
  <c r="O4" i="1" s="1"/>
  <c r="N5" i="1"/>
  <c r="O5" i="1" s="1"/>
  <c r="N6" i="1"/>
  <c r="O6" i="1" s="1"/>
  <c r="N7" i="1"/>
  <c r="O7" i="1" s="1"/>
  <c r="N8" i="1"/>
  <c r="O8" i="1" s="1"/>
  <c r="N9" i="1"/>
  <c r="O9" i="1" s="1"/>
  <c r="N10" i="1"/>
  <c r="O10" i="1" s="1"/>
  <c r="N11" i="1"/>
  <c r="O11" i="1" s="1"/>
  <c r="N12" i="1"/>
  <c r="O12" i="1" s="1"/>
  <c r="N13" i="1"/>
  <c r="O13" i="1" s="1"/>
  <c r="N14" i="1"/>
  <c r="O14" i="1" s="1"/>
  <c r="N15" i="1"/>
  <c r="O15" i="1" s="1"/>
  <c r="N16" i="1"/>
  <c r="O16" i="1" s="1"/>
  <c r="N17" i="1"/>
  <c r="O17" i="1" s="1"/>
  <c r="N18" i="1"/>
  <c r="O18" i="1" s="1"/>
  <c r="N19" i="1"/>
  <c r="O19" i="1" s="1"/>
  <c r="N20" i="1"/>
  <c r="O20" i="1" s="1"/>
  <c r="N22" i="1"/>
  <c r="O22" i="1" s="1"/>
  <c r="N33" i="1"/>
  <c r="O33" i="1" s="1"/>
  <c r="N34" i="1"/>
  <c r="O34" i="1" s="1"/>
  <c r="N35" i="1"/>
  <c r="O35" i="1" s="1"/>
  <c r="N36" i="1"/>
  <c r="O36" i="1" s="1"/>
  <c r="N37" i="1"/>
  <c r="O37" i="1" s="1"/>
  <c r="N38" i="1"/>
  <c r="O38" i="1" s="1"/>
  <c r="N39" i="1"/>
  <c r="O39" i="1" s="1"/>
  <c r="N40" i="1"/>
  <c r="O40" i="1" s="1"/>
  <c r="N41" i="1"/>
  <c r="O41" i="1" s="1"/>
  <c r="N52" i="1"/>
  <c r="O52" i="1" s="1"/>
  <c r="N53" i="1"/>
  <c r="O53" i="1" s="1"/>
  <c r="N54" i="1"/>
  <c r="O54" i="1" s="1"/>
  <c r="N55" i="1"/>
  <c r="O55" i="1" s="1"/>
  <c r="N56" i="1"/>
  <c r="O56" i="1" s="1"/>
  <c r="N57" i="1"/>
  <c r="O57" i="1" s="1"/>
  <c r="N58" i="1"/>
  <c r="O58" i="1" s="1"/>
  <c r="N59" i="1"/>
  <c r="O59" i="1" s="1"/>
  <c r="N60" i="1"/>
  <c r="O60" i="1" s="1"/>
  <c r="N61" i="1"/>
  <c r="O61" i="1" s="1"/>
  <c r="N62" i="1"/>
  <c r="O62" i="1" s="1"/>
  <c r="N63" i="1"/>
  <c r="O63" i="1" s="1"/>
  <c r="N64" i="1"/>
  <c r="O64" i="1" s="1"/>
  <c r="N65" i="1"/>
  <c r="O65" i="1" s="1"/>
  <c r="N66" i="1"/>
  <c r="O66" i="1" s="1"/>
  <c r="N67" i="1"/>
  <c r="O67" i="1" s="1"/>
  <c r="N68" i="1"/>
  <c r="O68" i="1" s="1"/>
  <c r="N69" i="1"/>
  <c r="O69" i="1" s="1"/>
  <c r="N70" i="1"/>
  <c r="O70" i="1" s="1"/>
  <c r="N71" i="1"/>
  <c r="O71" i="1" s="1"/>
  <c r="N72" i="1"/>
  <c r="O72" i="1" s="1"/>
  <c r="N73" i="1"/>
  <c r="O73" i="1" s="1"/>
  <c r="N74" i="1"/>
  <c r="O74" i="1" s="1"/>
  <c r="N75" i="1"/>
  <c r="O75" i="1" s="1"/>
  <c r="N76" i="1"/>
  <c r="O76" i="1" s="1"/>
  <c r="N77" i="1"/>
  <c r="O77" i="1" s="1"/>
  <c r="N78" i="1"/>
  <c r="O78" i="1" s="1"/>
  <c r="N79" i="1"/>
  <c r="O79" i="1" s="1"/>
  <c r="N80" i="1"/>
  <c r="O80" i="1" s="1"/>
  <c r="N81" i="1"/>
  <c r="O81" i="1" s="1"/>
  <c r="N82" i="1"/>
  <c r="O82" i="1" s="1"/>
  <c r="N83" i="1"/>
  <c r="O83" i="1" s="1"/>
  <c r="N84" i="1"/>
  <c r="O84" i="1" s="1"/>
  <c r="N85" i="1"/>
  <c r="O85" i="1" s="1"/>
  <c r="N86" i="1"/>
  <c r="O86" i="1" s="1"/>
  <c r="N87" i="1"/>
  <c r="O87" i="1" s="1"/>
  <c r="N88" i="1"/>
  <c r="O88" i="1" s="1"/>
  <c r="N89" i="1"/>
  <c r="O89" i="1" s="1"/>
  <c r="N90" i="1"/>
  <c r="O90" i="1" s="1"/>
  <c r="N91" i="1"/>
  <c r="O91" i="1" s="1"/>
  <c r="N92" i="1"/>
  <c r="O92" i="1" s="1"/>
  <c r="N93" i="1"/>
  <c r="O93" i="1" s="1"/>
  <c r="N94" i="1"/>
  <c r="O94" i="1" s="1"/>
  <c r="N95" i="1"/>
  <c r="O95" i="1" s="1"/>
  <c r="N96" i="1"/>
  <c r="O96" i="1" s="1"/>
  <c r="N97" i="1"/>
  <c r="O97" i="1" s="1"/>
  <c r="N98" i="1"/>
  <c r="O98" i="1" s="1"/>
  <c r="N99" i="1"/>
  <c r="O99" i="1" s="1"/>
  <c r="N100" i="1"/>
  <c r="O100" i="1" s="1"/>
  <c r="N101" i="1"/>
  <c r="O101" i="1" s="1"/>
  <c r="N102" i="1"/>
  <c r="O102" i="1" s="1"/>
  <c r="N103" i="1"/>
  <c r="O103" i="1" s="1"/>
  <c r="N104" i="1"/>
  <c r="O104" i="1" s="1"/>
  <c r="N105" i="1"/>
  <c r="O105" i="1" s="1"/>
  <c r="N106" i="1"/>
  <c r="O106" i="1" s="1"/>
  <c r="N107" i="1"/>
  <c r="O107" i="1" s="1"/>
  <c r="N108" i="1"/>
  <c r="O108" i="1" s="1"/>
  <c r="N109" i="1"/>
  <c r="O109" i="1" s="1"/>
  <c r="N110" i="1"/>
  <c r="O110" i="1" s="1"/>
  <c r="N111" i="1"/>
  <c r="O111" i="1" s="1"/>
  <c r="N112" i="1"/>
  <c r="O112" i="1" s="1"/>
  <c r="N113" i="1"/>
  <c r="O113" i="1" s="1"/>
  <c r="N114" i="1"/>
  <c r="O114" i="1" s="1"/>
  <c r="N115" i="1"/>
  <c r="O115" i="1" s="1"/>
  <c r="N116" i="1"/>
  <c r="O116" i="1" s="1"/>
  <c r="N117" i="1"/>
  <c r="O117" i="1" s="1"/>
  <c r="N118" i="1"/>
  <c r="O118" i="1" s="1"/>
  <c r="N119" i="1"/>
  <c r="O119" i="1" s="1"/>
  <c r="N120" i="1"/>
  <c r="O120" i="1" s="1"/>
  <c r="N121" i="1"/>
  <c r="O121" i="1" s="1"/>
  <c r="N126" i="1"/>
  <c r="O126" i="1" s="1"/>
  <c r="N127" i="1"/>
  <c r="O127" i="1" s="1"/>
  <c r="N128" i="1"/>
  <c r="O128" i="1" s="1"/>
  <c r="N129" i="1"/>
  <c r="O129" i="1" s="1"/>
  <c r="N130" i="1"/>
  <c r="O130" i="1" s="1"/>
  <c r="N131" i="1"/>
  <c r="O131" i="1" s="1"/>
  <c r="N132" i="1"/>
  <c r="O132" i="1" s="1"/>
  <c r="N133" i="1"/>
  <c r="O133" i="1" s="1"/>
  <c r="N134" i="1"/>
  <c r="O134" i="1" s="1"/>
  <c r="N135" i="1"/>
  <c r="O135" i="1" s="1"/>
  <c r="N136" i="1"/>
  <c r="O136" i="1" s="1"/>
  <c r="N137" i="1"/>
  <c r="O137" i="1" s="1"/>
  <c r="N138" i="1"/>
  <c r="O138" i="1" s="1"/>
  <c r="N139" i="1"/>
  <c r="O139" i="1" s="1"/>
  <c r="N140" i="1"/>
  <c r="O140" i="1" s="1"/>
  <c r="N150" i="1"/>
  <c r="O150" i="1" s="1"/>
  <c r="N151" i="1"/>
  <c r="O151" i="1" s="1"/>
  <c r="N152" i="1"/>
  <c r="O152" i="1" s="1"/>
  <c r="N153" i="1"/>
  <c r="O153" i="1" s="1"/>
  <c r="N154" i="1"/>
  <c r="O154" i="1" s="1"/>
  <c r="N155" i="1"/>
  <c r="O155" i="1" s="1"/>
  <c r="N156" i="1"/>
  <c r="O156" i="1" s="1"/>
  <c r="N161" i="1"/>
  <c r="O161" i="1" s="1"/>
  <c r="N162" i="1"/>
  <c r="O162" i="1" s="1"/>
  <c r="N163" i="1"/>
  <c r="O163" i="1" s="1"/>
  <c r="N164" i="1"/>
  <c r="O164" i="1" s="1"/>
  <c r="N165" i="1"/>
  <c r="O165" i="1" s="1"/>
  <c r="N166" i="1"/>
  <c r="O166" i="1" s="1"/>
  <c r="N167" i="1"/>
  <c r="O167" i="1" s="1"/>
  <c r="N168" i="1"/>
  <c r="O168" i="1" s="1"/>
  <c r="N169" i="1"/>
  <c r="O169" i="1" s="1"/>
  <c r="N170" i="1"/>
  <c r="O170" i="1" s="1"/>
  <c r="N171" i="1"/>
  <c r="O171" i="1" s="1"/>
  <c r="N172" i="1"/>
  <c r="O172" i="1" s="1"/>
  <c r="N173" i="1"/>
  <c r="O173" i="1" s="1"/>
  <c r="N174" i="1"/>
  <c r="O174" i="1" s="1"/>
  <c r="N175" i="1"/>
  <c r="O175" i="1" s="1"/>
  <c r="N176" i="1"/>
  <c r="O176" i="1" s="1"/>
  <c r="N177" i="1"/>
  <c r="O177" i="1" s="1"/>
  <c r="N178" i="1"/>
  <c r="O178" i="1" s="1"/>
  <c r="N179" i="1"/>
  <c r="O179" i="1" s="1"/>
  <c r="N180" i="1"/>
  <c r="O180" i="1" s="1"/>
  <c r="N181" i="1"/>
  <c r="O181" i="1" s="1"/>
  <c r="N182" i="1"/>
  <c r="O182" i="1" s="1"/>
  <c r="N183" i="1"/>
  <c r="O183" i="1" s="1"/>
  <c r="N184" i="1"/>
  <c r="O184" i="1" s="1"/>
  <c r="N185" i="1"/>
  <c r="O185" i="1" s="1"/>
  <c r="N186" i="1"/>
  <c r="O186" i="1" s="1"/>
  <c r="N187" i="1"/>
  <c r="O187" i="1" s="1"/>
  <c r="N188" i="1"/>
  <c r="O188" i="1" s="1"/>
  <c r="N189" i="1"/>
  <c r="O189" i="1" s="1"/>
  <c r="N190" i="1"/>
  <c r="O190" i="1" s="1"/>
  <c r="N191" i="1"/>
  <c r="O191" i="1" s="1"/>
  <c r="N192" i="1"/>
  <c r="O192" i="1" s="1"/>
  <c r="N193" i="1"/>
  <c r="O193" i="1" s="1"/>
  <c r="N194" i="1"/>
  <c r="O194" i="1" s="1"/>
  <c r="N195" i="1"/>
  <c r="O195" i="1" s="1"/>
  <c r="N196" i="1"/>
  <c r="O196" i="1" s="1"/>
  <c r="N206" i="1"/>
  <c r="O206" i="1" s="1"/>
  <c r="N207" i="1"/>
  <c r="O207" i="1" s="1"/>
  <c r="N208" i="1"/>
  <c r="O208" i="1" s="1"/>
  <c r="N209" i="1"/>
  <c r="O209" i="1" s="1"/>
  <c r="N210" i="1"/>
  <c r="O210" i="1" s="1"/>
  <c r="N211" i="1"/>
  <c r="O211" i="1" s="1"/>
  <c r="N212" i="1"/>
  <c r="O212" i="1" s="1"/>
  <c r="N213" i="1"/>
  <c r="O213" i="1" s="1"/>
  <c r="N214" i="1"/>
  <c r="O214" i="1" s="1"/>
  <c r="N215" i="1"/>
  <c r="O215" i="1" s="1"/>
  <c r="N216" i="1"/>
  <c r="O216" i="1" s="1"/>
  <c r="N217" i="1"/>
  <c r="O217" i="1" s="1"/>
  <c r="N218" i="1"/>
  <c r="O218" i="1" s="1"/>
  <c r="N219" i="1"/>
  <c r="O219" i="1" s="1"/>
  <c r="N230" i="1"/>
  <c r="N231" i="1"/>
  <c r="O231" i="1" s="1"/>
  <c r="N234" i="1"/>
  <c r="O234" i="1" s="1"/>
  <c r="N235" i="1"/>
  <c r="O235" i="1" s="1"/>
  <c r="N236" i="1"/>
  <c r="O236" i="1" s="1"/>
  <c r="N237" i="1"/>
  <c r="O237" i="1" s="1"/>
  <c r="N238" i="1"/>
  <c r="O238" i="1" s="1"/>
  <c r="N239" i="1"/>
  <c r="O239" i="1" s="1"/>
  <c r="N242" i="1"/>
  <c r="O242" i="1" s="1"/>
  <c r="N243" i="1"/>
  <c r="O243" i="1" s="1"/>
  <c r="N244" i="1"/>
  <c r="O244" i="1" s="1"/>
  <c r="N245" i="1"/>
  <c r="O245" i="1" s="1"/>
  <c r="W203" i="1"/>
  <c r="X203" i="1" s="1"/>
  <c r="W246" i="1"/>
  <c r="X246" i="1" s="1"/>
  <c r="W248" i="1"/>
  <c r="X248" i="1" s="1"/>
  <c r="W249" i="1"/>
  <c r="X249" i="1" s="1"/>
  <c r="W198" i="1"/>
  <c r="X198" i="1" s="1"/>
  <c r="S203" i="1"/>
  <c r="T203" i="1" s="1"/>
  <c r="S246" i="1"/>
  <c r="T246" i="1" s="1"/>
  <c r="S248" i="1"/>
  <c r="T248" i="1" s="1"/>
  <c r="S249" i="1"/>
  <c r="T249" i="1" s="1"/>
  <c r="S198" i="1"/>
  <c r="T198" i="1" s="1"/>
  <c r="N203" i="1"/>
  <c r="O203" i="1" s="1"/>
  <c r="N246" i="1"/>
  <c r="O246" i="1" s="1"/>
  <c r="N248" i="1"/>
  <c r="O248" i="1" s="1"/>
  <c r="N249" i="1"/>
  <c r="O249" i="1" s="1"/>
  <c r="N198" i="1"/>
  <c r="O198" i="1" s="1"/>
  <c r="V48" i="1"/>
  <c r="W48" i="1" s="1"/>
  <c r="X48" i="1" s="1"/>
  <c r="V47" i="1"/>
  <c r="W47" i="1" s="1"/>
  <c r="X47" i="1" s="1"/>
  <c r="V255" i="1"/>
  <c r="W255" i="1" s="1"/>
  <c r="X255" i="1" s="1"/>
  <c r="V26" i="1"/>
  <c r="W26" i="1" s="1"/>
  <c r="X26" i="1" s="1"/>
  <c r="V27" i="1"/>
  <c r="W27" i="1" s="1"/>
  <c r="X27" i="1" s="1"/>
  <c r="V28" i="1"/>
  <c r="V29" i="1"/>
  <c r="W29" i="1" s="1"/>
  <c r="X29" i="1" s="1"/>
  <c r="V30" i="1"/>
  <c r="W30" i="1" s="1"/>
  <c r="X30" i="1" s="1"/>
  <c r="V31" i="1"/>
  <c r="W31" i="1" s="1"/>
  <c r="X31" i="1" s="1"/>
  <c r="V32" i="1"/>
  <c r="W32" i="1" s="1"/>
  <c r="X32" i="1" s="1"/>
  <c r="V23" i="1"/>
  <c r="W23" i="1" s="1"/>
  <c r="X23" i="1" s="1"/>
  <c r="V24" i="1"/>
  <c r="V42" i="1"/>
  <c r="W42" i="1" s="1"/>
  <c r="X42" i="1" s="1"/>
  <c r="V43" i="1"/>
  <c r="W43" i="1" s="1"/>
  <c r="X43" i="1" s="1"/>
  <c r="V44" i="1"/>
  <c r="W44" i="1" s="1"/>
  <c r="X44" i="1" s="1"/>
  <c r="V45" i="1"/>
  <c r="W45" i="1" s="1"/>
  <c r="X45" i="1" s="1"/>
  <c r="V46" i="1"/>
  <c r="W46" i="1" s="1"/>
  <c r="X46" i="1" s="1"/>
  <c r="V49" i="1"/>
  <c r="W49" i="1" s="1"/>
  <c r="X49" i="1" s="1"/>
  <c r="V50" i="1"/>
  <c r="W50" i="1" s="1"/>
  <c r="X50" i="1" s="1"/>
  <c r="V51" i="1"/>
  <c r="W51" i="1" s="1"/>
  <c r="X51" i="1" s="1"/>
  <c r="V122" i="1"/>
  <c r="W122" i="1" s="1"/>
  <c r="X122" i="1" s="1"/>
  <c r="V123" i="1"/>
  <c r="W123" i="1" s="1"/>
  <c r="X123" i="1" s="1"/>
  <c r="V124" i="1"/>
  <c r="W124" i="1" s="1"/>
  <c r="X124" i="1" s="1"/>
  <c r="V125" i="1"/>
  <c r="W125" i="1" s="1"/>
  <c r="X125" i="1" s="1"/>
  <c r="V141" i="1"/>
  <c r="W141" i="1" s="1"/>
  <c r="X141" i="1" s="1"/>
  <c r="V142" i="1"/>
  <c r="W142" i="1" s="1"/>
  <c r="X142" i="1" s="1"/>
  <c r="V143" i="1"/>
  <c r="W143" i="1" s="1"/>
  <c r="X143" i="1" s="1"/>
  <c r="V144" i="1"/>
  <c r="W144" i="1" s="1"/>
  <c r="X144" i="1" s="1"/>
  <c r="V145" i="1"/>
  <c r="W145" i="1" s="1"/>
  <c r="X145" i="1" s="1"/>
  <c r="V146" i="1"/>
  <c r="W146" i="1" s="1"/>
  <c r="X146" i="1" s="1"/>
  <c r="V147" i="1"/>
  <c r="W147" i="1" s="1"/>
  <c r="X147" i="1" s="1"/>
  <c r="V148" i="1"/>
  <c r="W148" i="1" s="1"/>
  <c r="X148" i="1" s="1"/>
  <c r="V149" i="1"/>
  <c r="W149" i="1" s="1"/>
  <c r="X149" i="1" s="1"/>
  <c r="V157" i="1"/>
  <c r="W157" i="1" s="1"/>
  <c r="X157" i="1" s="1"/>
  <c r="V158" i="1"/>
  <c r="W158" i="1" s="1"/>
  <c r="X158" i="1" s="1"/>
  <c r="V159" i="1"/>
  <c r="W159" i="1" s="1"/>
  <c r="X159" i="1" s="1"/>
  <c r="V160" i="1"/>
  <c r="W160" i="1" s="1"/>
  <c r="X160" i="1" s="1"/>
  <c r="V197" i="1"/>
  <c r="W197" i="1" s="1"/>
  <c r="X197" i="1" s="1"/>
  <c r="V199" i="1"/>
  <c r="W199" i="1" s="1"/>
  <c r="X199" i="1" s="1"/>
  <c r="V200" i="1"/>
  <c r="W200" i="1" s="1"/>
  <c r="X200" i="1" s="1"/>
  <c r="V201" i="1"/>
  <c r="W201" i="1" s="1"/>
  <c r="X201" i="1" s="1"/>
  <c r="V202" i="1"/>
  <c r="W202" i="1" s="1"/>
  <c r="X202" i="1" s="1"/>
  <c r="V204" i="1"/>
  <c r="W204" i="1" s="1"/>
  <c r="X204" i="1" s="1"/>
  <c r="V205" i="1"/>
  <c r="W205" i="1" s="1"/>
  <c r="X205" i="1" s="1"/>
  <c r="V222" i="1"/>
  <c r="W222" i="1" s="1"/>
  <c r="X222" i="1" s="1"/>
  <c r="V223" i="1"/>
  <c r="W223" i="1" s="1"/>
  <c r="X223" i="1" s="1"/>
  <c r="V224" i="1"/>
  <c r="W224" i="1" s="1"/>
  <c r="X224" i="1" s="1"/>
  <c r="V225" i="1"/>
  <c r="W225" i="1" s="1"/>
  <c r="X225" i="1" s="1"/>
  <c r="V220" i="1"/>
  <c r="W220" i="1" s="1"/>
  <c r="X220" i="1" s="1"/>
  <c r="V221" i="1"/>
  <c r="W221" i="1" s="1"/>
  <c r="X221" i="1" s="1"/>
  <c r="V226" i="1"/>
  <c r="W226" i="1" s="1"/>
  <c r="X226" i="1" s="1"/>
  <c r="V227" i="1"/>
  <c r="W227" i="1" s="1"/>
  <c r="X227" i="1" s="1"/>
  <c r="V228" i="1"/>
  <c r="W228" i="1" s="1"/>
  <c r="X228" i="1" s="1"/>
  <c r="V229" i="1"/>
  <c r="W229" i="1" s="1"/>
  <c r="X229" i="1" s="1"/>
  <c r="V232" i="1"/>
  <c r="W232" i="1" s="1"/>
  <c r="X232" i="1" s="1"/>
  <c r="V233" i="1"/>
  <c r="W233" i="1" s="1"/>
  <c r="X233" i="1" s="1"/>
  <c r="V240" i="1"/>
  <c r="V241" i="1"/>
  <c r="W241" i="1" s="1"/>
  <c r="X241" i="1" s="1"/>
  <c r="W251" i="1"/>
  <c r="X251" i="1" s="1"/>
  <c r="V252" i="1"/>
  <c r="W252" i="1" s="1"/>
  <c r="X252" i="1" s="1"/>
  <c r="W247" i="1"/>
  <c r="X247" i="1" s="1"/>
  <c r="W250" i="1"/>
  <c r="X250" i="1" s="1"/>
  <c r="V253" i="1"/>
  <c r="W253" i="1" s="1"/>
  <c r="X253" i="1" s="1"/>
  <c r="V254" i="1"/>
  <c r="W254" i="1" s="1"/>
  <c r="X254" i="1" s="1"/>
  <c r="V25" i="1"/>
  <c r="R48" i="1"/>
  <c r="S48" i="1" s="1"/>
  <c r="T48" i="1" s="1"/>
  <c r="R47" i="1"/>
  <c r="S47" i="1" s="1"/>
  <c r="T47" i="1" s="1"/>
  <c r="R26" i="1"/>
  <c r="S26" i="1" s="1"/>
  <c r="T26" i="1" s="1"/>
  <c r="R27" i="1"/>
  <c r="S27" i="1" s="1"/>
  <c r="T27" i="1" s="1"/>
  <c r="R28" i="1"/>
  <c r="R29" i="1"/>
  <c r="S29" i="1" s="1"/>
  <c r="T29" i="1" s="1"/>
  <c r="R30" i="1"/>
  <c r="S30" i="1" s="1"/>
  <c r="T30" i="1" s="1"/>
  <c r="R31" i="1"/>
  <c r="S31" i="1" s="1"/>
  <c r="T31" i="1" s="1"/>
  <c r="R32" i="1"/>
  <c r="S32" i="1" s="1"/>
  <c r="T32" i="1" s="1"/>
  <c r="R23" i="1"/>
  <c r="S23" i="1" s="1"/>
  <c r="T23" i="1" s="1"/>
  <c r="R24" i="1"/>
  <c r="R42" i="1"/>
  <c r="S42" i="1" s="1"/>
  <c r="T42" i="1" s="1"/>
  <c r="R43" i="1"/>
  <c r="S43" i="1" s="1"/>
  <c r="T43" i="1" s="1"/>
  <c r="R44" i="1"/>
  <c r="S44" i="1" s="1"/>
  <c r="T44" i="1" s="1"/>
  <c r="R45" i="1"/>
  <c r="S45" i="1" s="1"/>
  <c r="T45" i="1" s="1"/>
  <c r="R46" i="1"/>
  <c r="S46" i="1" s="1"/>
  <c r="T46" i="1" s="1"/>
  <c r="R49" i="1"/>
  <c r="S49" i="1" s="1"/>
  <c r="T49" i="1" s="1"/>
  <c r="R50" i="1"/>
  <c r="S50" i="1" s="1"/>
  <c r="T50" i="1" s="1"/>
  <c r="R51" i="1"/>
  <c r="S51" i="1" s="1"/>
  <c r="T51" i="1" s="1"/>
  <c r="R122" i="1"/>
  <c r="S122" i="1" s="1"/>
  <c r="T122" i="1" s="1"/>
  <c r="R123" i="1"/>
  <c r="S123" i="1" s="1"/>
  <c r="T123" i="1" s="1"/>
  <c r="R124" i="1"/>
  <c r="S124" i="1" s="1"/>
  <c r="T124" i="1" s="1"/>
  <c r="R125" i="1"/>
  <c r="S125" i="1" s="1"/>
  <c r="T125" i="1" s="1"/>
  <c r="R141" i="1"/>
  <c r="S141" i="1" s="1"/>
  <c r="T141" i="1" s="1"/>
  <c r="R142" i="1"/>
  <c r="S142" i="1" s="1"/>
  <c r="T142" i="1" s="1"/>
  <c r="R143" i="1"/>
  <c r="S143" i="1" s="1"/>
  <c r="T143" i="1" s="1"/>
  <c r="R144" i="1"/>
  <c r="S144" i="1" s="1"/>
  <c r="T144" i="1" s="1"/>
  <c r="R145" i="1"/>
  <c r="S145" i="1" s="1"/>
  <c r="T145" i="1" s="1"/>
  <c r="R146" i="1"/>
  <c r="S146" i="1" s="1"/>
  <c r="T146" i="1" s="1"/>
  <c r="R147" i="1"/>
  <c r="S147" i="1" s="1"/>
  <c r="T147" i="1" s="1"/>
  <c r="R148" i="1"/>
  <c r="S148" i="1" s="1"/>
  <c r="T148" i="1" s="1"/>
  <c r="R149" i="1"/>
  <c r="S149" i="1" s="1"/>
  <c r="T149" i="1" s="1"/>
  <c r="R157" i="1"/>
  <c r="S157" i="1" s="1"/>
  <c r="T157" i="1" s="1"/>
  <c r="R158" i="1"/>
  <c r="S158" i="1" s="1"/>
  <c r="T158" i="1" s="1"/>
  <c r="R159" i="1"/>
  <c r="S159" i="1" s="1"/>
  <c r="T159" i="1" s="1"/>
  <c r="R160" i="1"/>
  <c r="S160" i="1" s="1"/>
  <c r="T160" i="1" s="1"/>
  <c r="R197" i="1"/>
  <c r="S197" i="1" s="1"/>
  <c r="T197" i="1" s="1"/>
  <c r="R199" i="1"/>
  <c r="S199" i="1" s="1"/>
  <c r="T199" i="1" s="1"/>
  <c r="R200" i="1"/>
  <c r="S200" i="1" s="1"/>
  <c r="T200" i="1" s="1"/>
  <c r="R201" i="1"/>
  <c r="S201" i="1" s="1"/>
  <c r="T201" i="1" s="1"/>
  <c r="R202" i="1"/>
  <c r="S202" i="1" s="1"/>
  <c r="T202" i="1" s="1"/>
  <c r="R204" i="1"/>
  <c r="S204" i="1" s="1"/>
  <c r="T204" i="1" s="1"/>
  <c r="R205" i="1"/>
  <c r="S205" i="1" s="1"/>
  <c r="T205" i="1" s="1"/>
  <c r="R222" i="1"/>
  <c r="S222" i="1" s="1"/>
  <c r="T222" i="1" s="1"/>
  <c r="R223" i="1"/>
  <c r="S223" i="1" s="1"/>
  <c r="T223" i="1" s="1"/>
  <c r="R224" i="1"/>
  <c r="S224" i="1" s="1"/>
  <c r="T224" i="1" s="1"/>
  <c r="R225" i="1"/>
  <c r="S225" i="1" s="1"/>
  <c r="T225" i="1" s="1"/>
  <c r="R220" i="1"/>
  <c r="S220" i="1" s="1"/>
  <c r="T220" i="1" s="1"/>
  <c r="R221" i="1"/>
  <c r="S221" i="1" s="1"/>
  <c r="T221" i="1" s="1"/>
  <c r="R226" i="1"/>
  <c r="S226" i="1" s="1"/>
  <c r="T226" i="1" s="1"/>
  <c r="R227" i="1"/>
  <c r="S227" i="1" s="1"/>
  <c r="T227" i="1" s="1"/>
  <c r="R228" i="1"/>
  <c r="S228" i="1" s="1"/>
  <c r="T228" i="1" s="1"/>
  <c r="R229" i="1"/>
  <c r="S229" i="1" s="1"/>
  <c r="T229" i="1" s="1"/>
  <c r="R232" i="1"/>
  <c r="S232" i="1" s="1"/>
  <c r="T232" i="1" s="1"/>
  <c r="R233" i="1"/>
  <c r="S233" i="1" s="1"/>
  <c r="T233" i="1" s="1"/>
  <c r="R240" i="1"/>
  <c r="R241" i="1"/>
  <c r="S241" i="1" s="1"/>
  <c r="T241" i="1" s="1"/>
  <c r="S251" i="1"/>
  <c r="T251" i="1" s="1"/>
  <c r="R252" i="1"/>
  <c r="S252" i="1" s="1"/>
  <c r="T252" i="1" s="1"/>
  <c r="S247" i="1"/>
  <c r="T247" i="1" s="1"/>
  <c r="S250" i="1"/>
  <c r="T250" i="1" s="1"/>
  <c r="R253" i="1"/>
  <c r="S253" i="1" s="1"/>
  <c r="T253" i="1" s="1"/>
  <c r="R254" i="1"/>
  <c r="S254" i="1" s="1"/>
  <c r="T254" i="1" s="1"/>
  <c r="R255" i="1"/>
  <c r="S255" i="1" s="1"/>
  <c r="T255" i="1" s="1"/>
  <c r="R25" i="1"/>
  <c r="M48" i="1"/>
  <c r="N48" i="1" s="1"/>
  <c r="O48" i="1" s="1"/>
  <c r="M47" i="1"/>
  <c r="N47" i="1" s="1"/>
  <c r="O47" i="1" s="1"/>
  <c r="M26" i="1"/>
  <c r="N26" i="1" s="1"/>
  <c r="O26" i="1" s="1"/>
  <c r="M27" i="1"/>
  <c r="N27" i="1" s="1"/>
  <c r="O27" i="1" s="1"/>
  <c r="M28" i="1"/>
  <c r="M29" i="1"/>
  <c r="N29" i="1" s="1"/>
  <c r="O29" i="1" s="1"/>
  <c r="M30" i="1"/>
  <c r="N30" i="1" s="1"/>
  <c r="O30" i="1" s="1"/>
  <c r="M31" i="1"/>
  <c r="N31" i="1" s="1"/>
  <c r="O31" i="1" s="1"/>
  <c r="M32" i="1"/>
  <c r="N32" i="1" s="1"/>
  <c r="O32" i="1" s="1"/>
  <c r="M23" i="1"/>
  <c r="M24" i="1"/>
  <c r="M42" i="1"/>
  <c r="N42" i="1" s="1"/>
  <c r="O42" i="1" s="1"/>
  <c r="M43" i="1"/>
  <c r="N43" i="1" s="1"/>
  <c r="O43" i="1" s="1"/>
  <c r="M44" i="1"/>
  <c r="N44" i="1" s="1"/>
  <c r="O44" i="1" s="1"/>
  <c r="M45" i="1"/>
  <c r="N45" i="1" s="1"/>
  <c r="O45" i="1" s="1"/>
  <c r="M46" i="1"/>
  <c r="N46" i="1" s="1"/>
  <c r="O46" i="1" s="1"/>
  <c r="M49" i="1"/>
  <c r="N49" i="1" s="1"/>
  <c r="O49" i="1" s="1"/>
  <c r="M50" i="1"/>
  <c r="N50" i="1" s="1"/>
  <c r="O50" i="1" s="1"/>
  <c r="M51" i="1"/>
  <c r="N51" i="1" s="1"/>
  <c r="O51" i="1" s="1"/>
  <c r="M122" i="1"/>
  <c r="N122" i="1" s="1"/>
  <c r="O122" i="1" s="1"/>
  <c r="M123" i="1"/>
  <c r="N123" i="1" s="1"/>
  <c r="O123" i="1" s="1"/>
  <c r="M124" i="1"/>
  <c r="N124" i="1" s="1"/>
  <c r="O124" i="1" s="1"/>
  <c r="M125" i="1"/>
  <c r="N125" i="1" s="1"/>
  <c r="O125" i="1" s="1"/>
  <c r="M141" i="1"/>
  <c r="N141" i="1" s="1"/>
  <c r="O141" i="1" s="1"/>
  <c r="M142" i="1"/>
  <c r="N142" i="1" s="1"/>
  <c r="O142" i="1" s="1"/>
  <c r="M143" i="1"/>
  <c r="N143" i="1" s="1"/>
  <c r="O143" i="1" s="1"/>
  <c r="M144" i="1"/>
  <c r="N144" i="1" s="1"/>
  <c r="O144" i="1" s="1"/>
  <c r="M145" i="1"/>
  <c r="N145" i="1" s="1"/>
  <c r="O145" i="1" s="1"/>
  <c r="M146" i="1"/>
  <c r="N146" i="1" s="1"/>
  <c r="O146" i="1" s="1"/>
  <c r="M147" i="1"/>
  <c r="N147" i="1" s="1"/>
  <c r="O147" i="1" s="1"/>
  <c r="M148" i="1"/>
  <c r="N148" i="1" s="1"/>
  <c r="O148" i="1" s="1"/>
  <c r="M149" i="1"/>
  <c r="N149" i="1" s="1"/>
  <c r="O149" i="1" s="1"/>
  <c r="M157" i="1"/>
  <c r="N157" i="1" s="1"/>
  <c r="O157" i="1" s="1"/>
  <c r="M158" i="1"/>
  <c r="N158" i="1" s="1"/>
  <c r="O158" i="1" s="1"/>
  <c r="M159" i="1"/>
  <c r="N159" i="1" s="1"/>
  <c r="O159" i="1" s="1"/>
  <c r="M160" i="1"/>
  <c r="N160" i="1" s="1"/>
  <c r="O160" i="1" s="1"/>
  <c r="M197" i="1"/>
  <c r="N197" i="1" s="1"/>
  <c r="O197" i="1" s="1"/>
  <c r="M199" i="1"/>
  <c r="N199" i="1" s="1"/>
  <c r="O199" i="1" s="1"/>
  <c r="M200" i="1"/>
  <c r="N200" i="1" s="1"/>
  <c r="O200" i="1" s="1"/>
  <c r="M201" i="1"/>
  <c r="N201" i="1" s="1"/>
  <c r="O201" i="1" s="1"/>
  <c r="M202" i="1"/>
  <c r="N202" i="1" s="1"/>
  <c r="O202" i="1" s="1"/>
  <c r="M204" i="1"/>
  <c r="N204" i="1" s="1"/>
  <c r="O204" i="1" s="1"/>
  <c r="M205" i="1"/>
  <c r="N205" i="1" s="1"/>
  <c r="O205" i="1" s="1"/>
  <c r="M222" i="1"/>
  <c r="N222" i="1" s="1"/>
  <c r="O222" i="1" s="1"/>
  <c r="M223" i="1"/>
  <c r="M224" i="1"/>
  <c r="N224" i="1" s="1"/>
  <c r="O224" i="1" s="1"/>
  <c r="M225" i="1"/>
  <c r="N225" i="1" s="1"/>
  <c r="O225" i="1" s="1"/>
  <c r="M220" i="1"/>
  <c r="N220" i="1" s="1"/>
  <c r="O220" i="1" s="1"/>
  <c r="M221" i="1"/>
  <c r="N221" i="1" s="1"/>
  <c r="O221" i="1" s="1"/>
  <c r="M226" i="1"/>
  <c r="N226" i="1" s="1"/>
  <c r="O226" i="1" s="1"/>
  <c r="M227" i="1"/>
  <c r="N227" i="1" s="1"/>
  <c r="O227" i="1" s="1"/>
  <c r="M228" i="1"/>
  <c r="N228" i="1" s="1"/>
  <c r="O228" i="1" s="1"/>
  <c r="M229" i="1"/>
  <c r="N229" i="1" s="1"/>
  <c r="O229" i="1" s="1"/>
  <c r="M232" i="1"/>
  <c r="N232" i="1" s="1"/>
  <c r="O232" i="1" s="1"/>
  <c r="M233" i="1"/>
  <c r="N233" i="1" s="1"/>
  <c r="O233" i="1" s="1"/>
  <c r="M240" i="1"/>
  <c r="M241" i="1"/>
  <c r="N241" i="1" s="1"/>
  <c r="O241" i="1" s="1"/>
  <c r="M251" i="1"/>
  <c r="N251" i="1" s="1"/>
  <c r="O251" i="1" s="1"/>
  <c r="M252" i="1"/>
  <c r="N252" i="1" s="1"/>
  <c r="O252" i="1" s="1"/>
  <c r="N247" i="1"/>
  <c r="O247" i="1" s="1"/>
  <c r="N250" i="1"/>
  <c r="O250" i="1" s="1"/>
  <c r="M253" i="1"/>
  <c r="N253" i="1" s="1"/>
  <c r="O253" i="1" s="1"/>
  <c r="M254" i="1"/>
  <c r="N254" i="1" s="1"/>
  <c r="O254" i="1" s="1"/>
  <c r="M255" i="1"/>
  <c r="N255" i="1" s="1"/>
  <c r="O255" i="1" s="1"/>
  <c r="M25" i="1"/>
  <c r="AK3" i="1"/>
  <c r="AL3" i="1" s="1"/>
  <c r="AM3" i="1" s="1"/>
  <c r="AK4" i="1"/>
  <c r="AL4" i="1" s="1"/>
  <c r="AM4" i="1" s="1"/>
  <c r="AK5" i="1"/>
  <c r="AL5" i="1" s="1"/>
  <c r="AM5" i="1" s="1"/>
  <c r="AK6" i="1"/>
  <c r="AL6" i="1" s="1"/>
  <c r="AM6" i="1" s="1"/>
  <c r="AK7" i="1"/>
  <c r="AL7" i="1" s="1"/>
  <c r="AM7" i="1" s="1"/>
  <c r="AK8" i="1"/>
  <c r="AL8" i="1" s="1"/>
  <c r="AM8" i="1" s="1"/>
  <c r="AK9" i="1"/>
  <c r="AL9" i="1" s="1"/>
  <c r="AM9" i="1" s="1"/>
  <c r="AK10" i="1"/>
  <c r="AL10" i="1" s="1"/>
  <c r="AM10" i="1" s="1"/>
  <c r="AK11" i="1"/>
  <c r="AL11" i="1" s="1"/>
  <c r="AM11" i="1" s="1"/>
  <c r="AK12" i="1"/>
  <c r="AL12" i="1" s="1"/>
  <c r="AM12" i="1" s="1"/>
  <c r="AK13" i="1"/>
  <c r="AL13" i="1" s="1"/>
  <c r="AM13" i="1" s="1"/>
  <c r="AK14" i="1"/>
  <c r="AL14" i="1" s="1"/>
  <c r="AM14" i="1" s="1"/>
  <c r="AK15" i="1"/>
  <c r="AL15" i="1" s="1"/>
  <c r="AM15" i="1" s="1"/>
  <c r="AK16" i="1"/>
  <c r="AL16" i="1" s="1"/>
  <c r="AM16" i="1" s="1"/>
  <c r="AK17" i="1"/>
  <c r="AL17" i="1" s="1"/>
  <c r="AM17" i="1" s="1"/>
  <c r="AK18" i="1"/>
  <c r="AL18" i="1" s="1"/>
  <c r="AM18" i="1" s="1"/>
  <c r="AK19" i="1"/>
  <c r="AL19" i="1" s="1"/>
  <c r="AM19" i="1" s="1"/>
  <c r="AK20" i="1"/>
  <c r="AL20" i="1" s="1"/>
  <c r="AM20" i="1" s="1"/>
  <c r="AK21" i="1"/>
  <c r="AL21" i="1" s="1"/>
  <c r="AM21" i="1" s="1"/>
  <c r="AK22" i="1"/>
  <c r="AL22" i="1" s="1"/>
  <c r="AM22" i="1" s="1"/>
  <c r="AK23" i="1"/>
  <c r="AL23" i="1" s="1"/>
  <c r="AM23" i="1" s="1"/>
  <c r="AK24" i="1"/>
  <c r="AL24" i="1" s="1"/>
  <c r="AM24" i="1" s="1"/>
  <c r="AK25" i="1"/>
  <c r="AL25" i="1" s="1"/>
  <c r="AM25" i="1" s="1"/>
  <c r="AK26" i="1"/>
  <c r="AL26" i="1" s="1"/>
  <c r="AM26" i="1" s="1"/>
  <c r="AK27" i="1"/>
  <c r="AL27" i="1" s="1"/>
  <c r="AM27" i="1" s="1"/>
  <c r="AK28" i="1"/>
  <c r="AL28" i="1" s="1"/>
  <c r="AM28" i="1" s="1"/>
  <c r="AK29" i="1"/>
  <c r="AL29" i="1" s="1"/>
  <c r="AM29" i="1" s="1"/>
  <c r="AK30" i="1"/>
  <c r="AL30" i="1" s="1"/>
  <c r="AM30" i="1" s="1"/>
  <c r="AK31" i="1"/>
  <c r="AL31" i="1" s="1"/>
  <c r="AM31" i="1" s="1"/>
  <c r="AK32" i="1"/>
  <c r="AL32" i="1" s="1"/>
  <c r="AM32" i="1" s="1"/>
  <c r="AK33" i="1"/>
  <c r="AL33" i="1" s="1"/>
  <c r="AM33" i="1" s="1"/>
  <c r="AK34" i="1"/>
  <c r="AL34" i="1" s="1"/>
  <c r="AM34" i="1" s="1"/>
  <c r="AK35" i="1"/>
  <c r="AL35" i="1" s="1"/>
  <c r="AM35" i="1" s="1"/>
  <c r="AK36" i="1"/>
  <c r="AL36" i="1" s="1"/>
  <c r="AM36" i="1" s="1"/>
  <c r="AK37" i="1"/>
  <c r="AL37" i="1" s="1"/>
  <c r="AM37" i="1" s="1"/>
  <c r="AK38" i="1"/>
  <c r="AL38" i="1" s="1"/>
  <c r="AM38" i="1" s="1"/>
  <c r="AK39" i="1"/>
  <c r="AL39" i="1" s="1"/>
  <c r="AM39" i="1" s="1"/>
  <c r="AK40" i="1"/>
  <c r="AL40" i="1" s="1"/>
  <c r="AM40" i="1" s="1"/>
  <c r="AK41" i="1"/>
  <c r="AL41" i="1" s="1"/>
  <c r="AM41" i="1" s="1"/>
  <c r="AK42" i="1"/>
  <c r="AL42" i="1" s="1"/>
  <c r="AM42" i="1" s="1"/>
  <c r="AK43" i="1"/>
  <c r="AL43" i="1" s="1"/>
  <c r="AM43" i="1" s="1"/>
  <c r="AK44" i="1"/>
  <c r="AL44" i="1" s="1"/>
  <c r="AM44" i="1" s="1"/>
  <c r="AK45" i="1"/>
  <c r="AL45" i="1" s="1"/>
  <c r="AM45" i="1" s="1"/>
  <c r="AK46" i="1"/>
  <c r="AL46" i="1" s="1"/>
  <c r="AM46" i="1" s="1"/>
  <c r="AK47" i="1"/>
  <c r="AL47" i="1" s="1"/>
  <c r="AM47" i="1" s="1"/>
  <c r="AK48" i="1"/>
  <c r="AL48" i="1" s="1"/>
  <c r="AM48" i="1" s="1"/>
  <c r="AK49" i="1"/>
  <c r="AL49" i="1" s="1"/>
  <c r="AM49" i="1" s="1"/>
  <c r="AK50" i="1"/>
  <c r="AL50" i="1" s="1"/>
  <c r="AM50" i="1" s="1"/>
  <c r="AK51" i="1"/>
  <c r="AL51" i="1" s="1"/>
  <c r="AM51" i="1" s="1"/>
  <c r="AK52" i="1"/>
  <c r="AL52" i="1" s="1"/>
  <c r="AM52" i="1" s="1"/>
  <c r="AK53" i="1"/>
  <c r="AL53" i="1" s="1"/>
  <c r="AM53" i="1" s="1"/>
  <c r="AK54" i="1"/>
  <c r="AL54" i="1" s="1"/>
  <c r="AM54" i="1" s="1"/>
  <c r="AK55" i="1"/>
  <c r="AL55" i="1" s="1"/>
  <c r="AM55" i="1" s="1"/>
  <c r="AK56" i="1"/>
  <c r="AL56" i="1" s="1"/>
  <c r="AM56" i="1" s="1"/>
  <c r="AK57" i="1"/>
  <c r="AL57" i="1" s="1"/>
  <c r="AM57" i="1" s="1"/>
  <c r="AK58" i="1"/>
  <c r="AL58" i="1" s="1"/>
  <c r="AM58" i="1" s="1"/>
  <c r="AK59" i="1"/>
  <c r="AL59" i="1" s="1"/>
  <c r="AM59" i="1" s="1"/>
  <c r="AK60" i="1"/>
  <c r="AL60" i="1" s="1"/>
  <c r="AM60" i="1" s="1"/>
  <c r="AK61" i="1"/>
  <c r="AL61" i="1" s="1"/>
  <c r="AM61" i="1" s="1"/>
  <c r="AK62" i="1"/>
  <c r="AL62" i="1" s="1"/>
  <c r="AM62" i="1" s="1"/>
  <c r="AK63" i="1"/>
  <c r="AL63" i="1" s="1"/>
  <c r="AM63" i="1" s="1"/>
  <c r="AK64" i="1"/>
  <c r="AL64" i="1" s="1"/>
  <c r="AM64" i="1" s="1"/>
  <c r="AK65" i="1"/>
  <c r="AL65" i="1" s="1"/>
  <c r="AM65" i="1" s="1"/>
  <c r="AK66" i="1"/>
  <c r="AL66" i="1" s="1"/>
  <c r="AM66" i="1" s="1"/>
  <c r="AK67" i="1"/>
  <c r="AL67" i="1" s="1"/>
  <c r="AM67" i="1" s="1"/>
  <c r="AK68" i="1"/>
  <c r="AL68" i="1" s="1"/>
  <c r="AM68" i="1" s="1"/>
  <c r="AK69" i="1"/>
  <c r="AL69" i="1" s="1"/>
  <c r="AM69" i="1" s="1"/>
  <c r="AK70" i="1"/>
  <c r="AL70" i="1" s="1"/>
  <c r="AM70" i="1" s="1"/>
  <c r="AK71" i="1"/>
  <c r="AL71" i="1" s="1"/>
  <c r="AM71" i="1" s="1"/>
  <c r="AK72" i="1"/>
  <c r="AL72" i="1" s="1"/>
  <c r="AM72" i="1" s="1"/>
  <c r="AK73" i="1"/>
  <c r="AL73" i="1" s="1"/>
  <c r="AM73" i="1" s="1"/>
  <c r="AK74" i="1"/>
  <c r="AL74" i="1" s="1"/>
  <c r="AM74" i="1" s="1"/>
  <c r="AK75" i="1"/>
  <c r="AL75" i="1" s="1"/>
  <c r="AM75" i="1" s="1"/>
  <c r="AK76" i="1"/>
  <c r="AL76" i="1" s="1"/>
  <c r="AM76" i="1" s="1"/>
  <c r="AK77" i="1"/>
  <c r="AL77" i="1" s="1"/>
  <c r="AM77" i="1" s="1"/>
  <c r="AK78" i="1"/>
  <c r="AL78" i="1" s="1"/>
  <c r="AM78" i="1" s="1"/>
  <c r="AK79" i="1"/>
  <c r="AL79" i="1" s="1"/>
  <c r="AM79" i="1" s="1"/>
  <c r="AK80" i="1"/>
  <c r="AL80" i="1" s="1"/>
  <c r="AM80" i="1" s="1"/>
  <c r="AK81" i="1"/>
  <c r="AL81" i="1" s="1"/>
  <c r="AM81" i="1" s="1"/>
  <c r="AK82" i="1"/>
  <c r="AL82" i="1" s="1"/>
  <c r="AM82" i="1" s="1"/>
  <c r="AK83" i="1"/>
  <c r="AL83" i="1" s="1"/>
  <c r="AM83" i="1" s="1"/>
  <c r="AK84" i="1"/>
  <c r="AL84" i="1" s="1"/>
  <c r="AM84" i="1" s="1"/>
  <c r="AK85" i="1"/>
  <c r="AL85" i="1" s="1"/>
  <c r="AM85" i="1" s="1"/>
  <c r="AK86" i="1"/>
  <c r="AL86" i="1" s="1"/>
  <c r="AM86" i="1" s="1"/>
  <c r="AK87" i="1"/>
  <c r="AL87" i="1" s="1"/>
  <c r="AM87" i="1" s="1"/>
  <c r="AK88" i="1"/>
  <c r="AL88" i="1" s="1"/>
  <c r="AM88" i="1" s="1"/>
  <c r="AK89" i="1"/>
  <c r="AL89" i="1" s="1"/>
  <c r="AM89" i="1" s="1"/>
  <c r="AK90" i="1"/>
  <c r="AL90" i="1" s="1"/>
  <c r="AM90" i="1" s="1"/>
  <c r="AK91" i="1"/>
  <c r="AL91" i="1" s="1"/>
  <c r="AM91" i="1" s="1"/>
  <c r="AK92" i="1"/>
  <c r="AL92" i="1" s="1"/>
  <c r="AM92" i="1" s="1"/>
  <c r="AK93" i="1"/>
  <c r="AL93" i="1" s="1"/>
  <c r="AM93" i="1" s="1"/>
  <c r="AK94" i="1"/>
  <c r="AL94" i="1" s="1"/>
  <c r="AM94" i="1" s="1"/>
  <c r="AK95" i="1"/>
  <c r="AL95" i="1" s="1"/>
  <c r="AM95" i="1" s="1"/>
  <c r="AK96" i="1"/>
  <c r="AL96" i="1" s="1"/>
  <c r="AM96" i="1" s="1"/>
  <c r="AK97" i="1"/>
  <c r="AL97" i="1" s="1"/>
  <c r="AM97" i="1" s="1"/>
  <c r="AK98" i="1"/>
  <c r="AL98" i="1" s="1"/>
  <c r="AM98" i="1" s="1"/>
  <c r="AK99" i="1"/>
  <c r="AL99" i="1" s="1"/>
  <c r="AM99" i="1" s="1"/>
  <c r="AK100" i="1"/>
  <c r="AL100" i="1" s="1"/>
  <c r="AM100" i="1" s="1"/>
  <c r="AK101" i="1"/>
  <c r="AL101" i="1" s="1"/>
  <c r="AM101" i="1" s="1"/>
  <c r="AK102" i="1"/>
  <c r="AL102" i="1" s="1"/>
  <c r="AM102" i="1" s="1"/>
  <c r="AK103" i="1"/>
  <c r="AL103" i="1" s="1"/>
  <c r="AM103" i="1" s="1"/>
  <c r="AK104" i="1"/>
  <c r="AL104" i="1" s="1"/>
  <c r="AM104" i="1" s="1"/>
  <c r="AK105" i="1"/>
  <c r="AL105" i="1" s="1"/>
  <c r="AM105" i="1" s="1"/>
  <c r="AK106" i="1"/>
  <c r="AL106" i="1" s="1"/>
  <c r="AM106" i="1" s="1"/>
  <c r="AK107" i="1"/>
  <c r="AL107" i="1" s="1"/>
  <c r="AM107" i="1" s="1"/>
  <c r="AK108" i="1"/>
  <c r="AL108" i="1" s="1"/>
  <c r="AM108" i="1" s="1"/>
  <c r="AK109" i="1"/>
  <c r="AL109" i="1" s="1"/>
  <c r="AM109" i="1" s="1"/>
  <c r="AK110" i="1"/>
  <c r="AL110" i="1" s="1"/>
  <c r="AM110" i="1" s="1"/>
  <c r="AK111" i="1"/>
  <c r="AL111" i="1" s="1"/>
  <c r="AM111" i="1" s="1"/>
  <c r="AK112" i="1"/>
  <c r="AL112" i="1" s="1"/>
  <c r="AM112" i="1" s="1"/>
  <c r="AK113" i="1"/>
  <c r="AL113" i="1" s="1"/>
  <c r="AM113" i="1" s="1"/>
  <c r="AK114" i="1"/>
  <c r="AL114" i="1" s="1"/>
  <c r="AM114" i="1" s="1"/>
  <c r="AK115" i="1"/>
  <c r="AL115" i="1" s="1"/>
  <c r="AM115" i="1" s="1"/>
  <c r="AK116" i="1"/>
  <c r="AL116" i="1" s="1"/>
  <c r="AM116" i="1" s="1"/>
  <c r="AK117" i="1"/>
  <c r="AL117" i="1" s="1"/>
  <c r="AM117" i="1" s="1"/>
  <c r="AK118" i="1"/>
  <c r="AL118" i="1" s="1"/>
  <c r="AM118" i="1" s="1"/>
  <c r="AK119" i="1"/>
  <c r="AL119" i="1" s="1"/>
  <c r="AM119" i="1" s="1"/>
  <c r="AK120" i="1"/>
  <c r="AL120" i="1" s="1"/>
  <c r="AM120" i="1" s="1"/>
  <c r="AK121" i="1"/>
  <c r="AL121" i="1" s="1"/>
  <c r="AM121" i="1" s="1"/>
  <c r="AK122" i="1"/>
  <c r="AL122" i="1" s="1"/>
  <c r="AM122" i="1" s="1"/>
  <c r="AK123" i="1"/>
  <c r="AL123" i="1" s="1"/>
  <c r="AM123" i="1" s="1"/>
  <c r="AK124" i="1"/>
  <c r="AL124" i="1" s="1"/>
  <c r="AM124" i="1" s="1"/>
  <c r="AK125" i="1"/>
  <c r="AL125" i="1" s="1"/>
  <c r="AM125" i="1" s="1"/>
  <c r="AK126" i="1"/>
  <c r="AL126" i="1" s="1"/>
  <c r="AM126" i="1" s="1"/>
  <c r="AK127" i="1"/>
  <c r="AL127" i="1" s="1"/>
  <c r="AM127" i="1" s="1"/>
  <c r="AK128" i="1"/>
  <c r="AL128" i="1" s="1"/>
  <c r="AM128" i="1" s="1"/>
  <c r="AK129" i="1"/>
  <c r="AL129" i="1" s="1"/>
  <c r="AM129" i="1" s="1"/>
  <c r="AK130" i="1"/>
  <c r="AL130" i="1" s="1"/>
  <c r="AM130" i="1" s="1"/>
  <c r="AK131" i="1"/>
  <c r="AL131" i="1" s="1"/>
  <c r="AM131" i="1" s="1"/>
  <c r="AK132" i="1"/>
  <c r="AL132" i="1" s="1"/>
  <c r="AM132" i="1" s="1"/>
  <c r="AK133" i="1"/>
  <c r="AL133" i="1" s="1"/>
  <c r="AM133" i="1" s="1"/>
  <c r="AK134" i="1"/>
  <c r="AL134" i="1" s="1"/>
  <c r="AM134" i="1" s="1"/>
  <c r="AK135" i="1"/>
  <c r="AL135" i="1" s="1"/>
  <c r="AM135" i="1" s="1"/>
  <c r="AK136" i="1"/>
  <c r="AL136" i="1" s="1"/>
  <c r="AM136" i="1" s="1"/>
  <c r="AK137" i="1"/>
  <c r="AL137" i="1" s="1"/>
  <c r="AM137" i="1" s="1"/>
  <c r="AK138" i="1"/>
  <c r="AL138" i="1" s="1"/>
  <c r="AM138" i="1" s="1"/>
  <c r="AK139" i="1"/>
  <c r="AL139" i="1" s="1"/>
  <c r="AM139" i="1" s="1"/>
  <c r="AK140" i="1"/>
  <c r="AL140" i="1" s="1"/>
  <c r="AM140" i="1" s="1"/>
  <c r="AK141" i="1"/>
  <c r="AL141" i="1" s="1"/>
  <c r="AM141" i="1" s="1"/>
  <c r="AK142" i="1"/>
  <c r="AL142" i="1" s="1"/>
  <c r="AM142" i="1" s="1"/>
  <c r="AK143" i="1"/>
  <c r="AL143" i="1" s="1"/>
  <c r="AM143" i="1" s="1"/>
  <c r="AK144" i="1"/>
  <c r="AL144" i="1" s="1"/>
  <c r="AM144" i="1" s="1"/>
  <c r="AK145" i="1"/>
  <c r="AL145" i="1" s="1"/>
  <c r="AM145" i="1" s="1"/>
  <c r="AK146" i="1"/>
  <c r="AL146" i="1" s="1"/>
  <c r="AM146" i="1" s="1"/>
  <c r="AK147" i="1"/>
  <c r="AL147" i="1" s="1"/>
  <c r="AM147" i="1" s="1"/>
  <c r="AK148" i="1"/>
  <c r="AL148" i="1" s="1"/>
  <c r="AM148" i="1" s="1"/>
  <c r="AK149" i="1"/>
  <c r="AL149" i="1" s="1"/>
  <c r="AM149" i="1" s="1"/>
  <c r="AK150" i="1"/>
  <c r="AL150" i="1" s="1"/>
  <c r="AM150" i="1" s="1"/>
  <c r="AK151" i="1"/>
  <c r="AL151" i="1" s="1"/>
  <c r="AM151" i="1" s="1"/>
  <c r="AK152" i="1"/>
  <c r="AL152" i="1" s="1"/>
  <c r="AM152" i="1" s="1"/>
  <c r="AK153" i="1"/>
  <c r="AL153" i="1" s="1"/>
  <c r="AM153" i="1" s="1"/>
  <c r="AK154" i="1"/>
  <c r="AL154" i="1" s="1"/>
  <c r="AM154" i="1" s="1"/>
  <c r="AK155" i="1"/>
  <c r="AL155" i="1" s="1"/>
  <c r="AM155" i="1" s="1"/>
  <c r="AK156" i="1"/>
  <c r="AL156" i="1" s="1"/>
  <c r="AM156" i="1" s="1"/>
  <c r="AK157" i="1"/>
  <c r="AL157" i="1" s="1"/>
  <c r="AM157" i="1" s="1"/>
  <c r="AK158" i="1"/>
  <c r="AL158" i="1" s="1"/>
  <c r="AM158" i="1" s="1"/>
  <c r="AK159" i="1"/>
  <c r="AL159" i="1" s="1"/>
  <c r="AM159" i="1" s="1"/>
  <c r="AK160" i="1"/>
  <c r="AL160" i="1" s="1"/>
  <c r="AM160" i="1" s="1"/>
  <c r="AK161" i="1"/>
  <c r="AL161" i="1" s="1"/>
  <c r="AM161" i="1" s="1"/>
  <c r="AK162" i="1"/>
  <c r="AL162" i="1" s="1"/>
  <c r="AM162" i="1" s="1"/>
  <c r="AK163" i="1"/>
  <c r="AL163" i="1" s="1"/>
  <c r="AM163" i="1" s="1"/>
  <c r="AK164" i="1"/>
  <c r="AL164" i="1" s="1"/>
  <c r="AM164" i="1" s="1"/>
  <c r="AK165" i="1"/>
  <c r="AL165" i="1" s="1"/>
  <c r="AM165" i="1" s="1"/>
  <c r="AK166" i="1"/>
  <c r="AL166" i="1" s="1"/>
  <c r="AM166" i="1" s="1"/>
  <c r="AK167" i="1"/>
  <c r="AL167" i="1" s="1"/>
  <c r="AM167" i="1" s="1"/>
  <c r="AK168" i="1"/>
  <c r="AL168" i="1" s="1"/>
  <c r="AM168" i="1" s="1"/>
  <c r="AK169" i="1"/>
  <c r="AL169" i="1" s="1"/>
  <c r="AM169" i="1" s="1"/>
  <c r="AK170" i="1"/>
  <c r="AL170" i="1" s="1"/>
  <c r="AM170" i="1" s="1"/>
  <c r="AK171" i="1"/>
  <c r="AL171" i="1" s="1"/>
  <c r="AM171" i="1" s="1"/>
  <c r="AK172" i="1"/>
  <c r="AL172" i="1" s="1"/>
  <c r="AM172" i="1" s="1"/>
  <c r="AK173" i="1"/>
  <c r="AL173" i="1" s="1"/>
  <c r="AM173" i="1" s="1"/>
  <c r="AK174" i="1"/>
  <c r="AL174" i="1" s="1"/>
  <c r="AM174" i="1" s="1"/>
  <c r="AK175" i="1"/>
  <c r="AL175" i="1" s="1"/>
  <c r="AM175" i="1" s="1"/>
  <c r="AK176" i="1"/>
  <c r="AL176" i="1" s="1"/>
  <c r="AM176" i="1" s="1"/>
  <c r="AK177" i="1"/>
  <c r="AL177" i="1" s="1"/>
  <c r="AM177" i="1" s="1"/>
  <c r="AK178" i="1"/>
  <c r="AL178" i="1" s="1"/>
  <c r="AM178" i="1" s="1"/>
  <c r="AK179" i="1"/>
  <c r="AL179" i="1" s="1"/>
  <c r="AM179" i="1" s="1"/>
  <c r="AK180" i="1"/>
  <c r="AL180" i="1" s="1"/>
  <c r="AM180" i="1" s="1"/>
  <c r="AK181" i="1"/>
  <c r="AL181" i="1" s="1"/>
  <c r="AM181" i="1" s="1"/>
  <c r="AK182" i="1"/>
  <c r="AL182" i="1" s="1"/>
  <c r="AM182" i="1" s="1"/>
  <c r="AK183" i="1"/>
  <c r="AL183" i="1" s="1"/>
  <c r="AM183" i="1" s="1"/>
  <c r="AK184" i="1"/>
  <c r="AL184" i="1" s="1"/>
  <c r="AM184" i="1" s="1"/>
  <c r="AK185" i="1"/>
  <c r="AL185" i="1" s="1"/>
  <c r="AM185" i="1" s="1"/>
  <c r="AK186" i="1"/>
  <c r="AL186" i="1" s="1"/>
  <c r="AM186" i="1" s="1"/>
  <c r="AK187" i="1"/>
  <c r="AL187" i="1" s="1"/>
  <c r="AM187" i="1" s="1"/>
  <c r="AK188" i="1"/>
  <c r="AL188" i="1" s="1"/>
  <c r="AM188" i="1" s="1"/>
  <c r="AK189" i="1"/>
  <c r="AL189" i="1" s="1"/>
  <c r="AM189" i="1" s="1"/>
  <c r="AK190" i="1"/>
  <c r="AL190" i="1" s="1"/>
  <c r="AM190" i="1" s="1"/>
  <c r="AK191" i="1"/>
  <c r="AL191" i="1" s="1"/>
  <c r="AM191" i="1" s="1"/>
  <c r="AK192" i="1"/>
  <c r="AL192" i="1" s="1"/>
  <c r="AM192" i="1" s="1"/>
  <c r="AK193" i="1"/>
  <c r="AL193" i="1" s="1"/>
  <c r="AM193" i="1" s="1"/>
  <c r="AK194" i="1"/>
  <c r="AL194" i="1" s="1"/>
  <c r="AM194" i="1" s="1"/>
  <c r="AK195" i="1"/>
  <c r="AL195" i="1" s="1"/>
  <c r="AM195" i="1" s="1"/>
  <c r="AK196" i="1"/>
  <c r="AL196" i="1" s="1"/>
  <c r="AM196" i="1" s="1"/>
  <c r="AK197" i="1"/>
  <c r="AL197" i="1" s="1"/>
  <c r="AM197" i="1" s="1"/>
  <c r="AK198" i="1"/>
  <c r="AL198" i="1" s="1"/>
  <c r="AM198" i="1" s="1"/>
  <c r="AK199" i="1"/>
  <c r="AL199" i="1" s="1"/>
  <c r="AM199" i="1" s="1"/>
  <c r="AK200" i="1"/>
  <c r="AL200" i="1" s="1"/>
  <c r="AM200" i="1" s="1"/>
  <c r="AK201" i="1"/>
  <c r="AL201" i="1" s="1"/>
  <c r="AM201" i="1" s="1"/>
  <c r="AK202" i="1"/>
  <c r="AL202" i="1" s="1"/>
  <c r="AM202" i="1" s="1"/>
  <c r="AK203" i="1"/>
  <c r="AL203" i="1" s="1"/>
  <c r="AM203" i="1" s="1"/>
  <c r="AK204" i="1"/>
  <c r="AL204" i="1" s="1"/>
  <c r="AM204" i="1" s="1"/>
  <c r="AK205" i="1"/>
  <c r="AL205" i="1" s="1"/>
  <c r="AM205" i="1" s="1"/>
  <c r="AK206" i="1"/>
  <c r="AL206" i="1" s="1"/>
  <c r="AM206" i="1" s="1"/>
  <c r="AK207" i="1"/>
  <c r="AL207" i="1" s="1"/>
  <c r="AM207" i="1" s="1"/>
  <c r="AK208" i="1"/>
  <c r="AL208" i="1" s="1"/>
  <c r="AM208" i="1" s="1"/>
  <c r="AK209" i="1"/>
  <c r="AL209" i="1" s="1"/>
  <c r="AM209" i="1" s="1"/>
  <c r="AK210" i="1"/>
  <c r="AL210" i="1" s="1"/>
  <c r="AM210" i="1" s="1"/>
  <c r="AK211" i="1"/>
  <c r="AL211" i="1" s="1"/>
  <c r="AM211" i="1" s="1"/>
  <c r="AK212" i="1"/>
  <c r="AL212" i="1" s="1"/>
  <c r="AM212" i="1" s="1"/>
  <c r="AK213" i="1"/>
  <c r="AL213" i="1" s="1"/>
  <c r="AM213" i="1" s="1"/>
  <c r="AK214" i="1"/>
  <c r="AL214" i="1" s="1"/>
  <c r="AM214" i="1" s="1"/>
  <c r="AK215" i="1"/>
  <c r="AL215" i="1" s="1"/>
  <c r="AM215" i="1" s="1"/>
  <c r="AK216" i="1"/>
  <c r="AL216" i="1" s="1"/>
  <c r="AM216" i="1" s="1"/>
  <c r="AK217" i="1"/>
  <c r="AL217" i="1" s="1"/>
  <c r="AM217" i="1" s="1"/>
  <c r="AK218" i="1"/>
  <c r="AL218" i="1" s="1"/>
  <c r="AM218" i="1" s="1"/>
  <c r="AK219" i="1"/>
  <c r="AL219" i="1" s="1"/>
  <c r="AM219" i="1" s="1"/>
  <c r="AK220" i="1"/>
  <c r="AL220" i="1" s="1"/>
  <c r="AM220" i="1" s="1"/>
  <c r="AK221" i="1"/>
  <c r="AL221" i="1" s="1"/>
  <c r="AM221" i="1" s="1"/>
  <c r="AK222" i="1"/>
  <c r="AL222" i="1" s="1"/>
  <c r="AM222" i="1" s="1"/>
  <c r="AK223" i="1"/>
  <c r="AL223" i="1" s="1"/>
  <c r="AM223" i="1" s="1"/>
  <c r="AK224" i="1"/>
  <c r="AL224" i="1" s="1"/>
  <c r="AM224" i="1" s="1"/>
  <c r="AK225" i="1"/>
  <c r="AL225" i="1" s="1"/>
  <c r="AM225" i="1" s="1"/>
  <c r="AK226" i="1"/>
  <c r="AL226" i="1" s="1"/>
  <c r="AM226" i="1" s="1"/>
  <c r="AK227" i="1"/>
  <c r="AL227" i="1" s="1"/>
  <c r="AM227" i="1" s="1"/>
  <c r="AK228" i="1"/>
  <c r="AL228" i="1" s="1"/>
  <c r="AM228" i="1" s="1"/>
  <c r="AK229" i="1"/>
  <c r="AL229" i="1" s="1"/>
  <c r="AM229" i="1" s="1"/>
  <c r="AK230" i="1"/>
  <c r="AL230" i="1" s="1"/>
  <c r="AM230" i="1" s="1"/>
  <c r="AK231" i="1"/>
  <c r="AL231" i="1" s="1"/>
  <c r="AM231" i="1" s="1"/>
  <c r="AK232" i="1"/>
  <c r="AL232" i="1" s="1"/>
  <c r="AM232" i="1" s="1"/>
  <c r="AK233" i="1"/>
  <c r="AL233" i="1" s="1"/>
  <c r="AM233" i="1" s="1"/>
  <c r="AK234" i="1"/>
  <c r="AL234" i="1" s="1"/>
  <c r="AM234" i="1" s="1"/>
  <c r="AK235" i="1"/>
  <c r="AL235" i="1" s="1"/>
  <c r="AM235" i="1" s="1"/>
  <c r="AK236" i="1"/>
  <c r="AL236" i="1" s="1"/>
  <c r="AM236" i="1" s="1"/>
  <c r="AK237" i="1"/>
  <c r="AL237" i="1" s="1"/>
  <c r="AM237" i="1" s="1"/>
  <c r="AK238" i="1"/>
  <c r="AL238" i="1" s="1"/>
  <c r="AM238" i="1" s="1"/>
  <c r="AK239" i="1"/>
  <c r="AL239" i="1" s="1"/>
  <c r="AM239" i="1" s="1"/>
  <c r="AK240" i="1"/>
  <c r="AL240" i="1" s="1"/>
  <c r="AM240" i="1" s="1"/>
  <c r="AK241" i="1"/>
  <c r="AL241" i="1" s="1"/>
  <c r="AM241" i="1" s="1"/>
  <c r="AK242" i="1"/>
  <c r="AL242" i="1" s="1"/>
  <c r="AM242" i="1" s="1"/>
  <c r="AK243" i="1"/>
  <c r="AL243" i="1" s="1"/>
  <c r="AM243" i="1" s="1"/>
  <c r="AK244" i="1"/>
  <c r="AL244" i="1" s="1"/>
  <c r="AM244" i="1" s="1"/>
  <c r="AK245" i="1"/>
  <c r="AL245" i="1" s="1"/>
  <c r="AM245" i="1" s="1"/>
  <c r="AK246" i="1"/>
  <c r="AL246" i="1" s="1"/>
  <c r="AM246" i="1" s="1"/>
  <c r="AK247" i="1"/>
  <c r="AL247" i="1" s="1"/>
  <c r="AM247" i="1" s="1"/>
  <c r="AK248" i="1"/>
  <c r="AL248" i="1" s="1"/>
  <c r="AM248" i="1" s="1"/>
  <c r="AK249" i="1"/>
  <c r="AL249" i="1" s="1"/>
  <c r="AM249" i="1" s="1"/>
  <c r="AK250" i="1"/>
  <c r="AL250" i="1" s="1"/>
  <c r="AM250" i="1" s="1"/>
  <c r="AK251" i="1"/>
  <c r="AL251" i="1" s="1"/>
  <c r="AM251" i="1" s="1"/>
  <c r="AK252" i="1"/>
  <c r="AL252" i="1" s="1"/>
  <c r="AM252" i="1" s="1"/>
  <c r="AK253" i="1"/>
  <c r="AL253" i="1" s="1"/>
  <c r="AM253" i="1" s="1"/>
  <c r="AK254" i="1"/>
  <c r="AL254" i="1" s="1"/>
  <c r="AM254" i="1" s="1"/>
  <c r="AK255" i="1"/>
  <c r="AL255" i="1" s="1"/>
  <c r="AM255" i="1" s="1"/>
  <c r="AG3" i="1"/>
  <c r="AH3" i="1" s="1"/>
  <c r="AG4" i="1"/>
  <c r="AH4" i="1" s="1"/>
  <c r="AG5" i="1"/>
  <c r="AH5" i="1" s="1"/>
  <c r="AG6" i="1"/>
  <c r="AH6" i="1" s="1"/>
  <c r="AG7" i="1"/>
  <c r="AH7" i="1" s="1"/>
  <c r="AG8" i="1"/>
  <c r="AH8" i="1" s="1"/>
  <c r="AG9" i="1"/>
  <c r="AH9" i="1" s="1"/>
  <c r="AG10" i="1"/>
  <c r="AH10" i="1" s="1"/>
  <c r="AG11" i="1"/>
  <c r="AH11" i="1" s="1"/>
  <c r="AG12" i="1"/>
  <c r="AH12" i="1" s="1"/>
  <c r="AG13" i="1"/>
  <c r="AH13" i="1" s="1"/>
  <c r="AG14" i="1"/>
  <c r="AH14" i="1" s="1"/>
  <c r="AG15" i="1"/>
  <c r="AH15" i="1" s="1"/>
  <c r="AG16" i="1"/>
  <c r="AH16" i="1" s="1"/>
  <c r="AG17" i="1"/>
  <c r="AH17" i="1" s="1"/>
  <c r="AG18" i="1"/>
  <c r="AH18" i="1" s="1"/>
  <c r="AG19" i="1"/>
  <c r="AH19" i="1" s="1"/>
  <c r="AG20" i="1"/>
  <c r="AH20" i="1" s="1"/>
  <c r="AG21" i="1"/>
  <c r="AH21" i="1" s="1"/>
  <c r="AG22" i="1"/>
  <c r="AH22" i="1" s="1"/>
  <c r="AG23" i="1"/>
  <c r="AH23" i="1" s="1"/>
  <c r="AG24" i="1"/>
  <c r="AH24" i="1" s="1"/>
  <c r="AG25" i="1"/>
  <c r="AH25" i="1" s="1"/>
  <c r="AG26" i="1"/>
  <c r="AH26" i="1" s="1"/>
  <c r="AG27" i="1"/>
  <c r="AH27" i="1" s="1"/>
  <c r="AG28" i="1"/>
  <c r="AH28" i="1" s="1"/>
  <c r="AG29" i="1"/>
  <c r="AH29" i="1" s="1"/>
  <c r="AG30" i="1"/>
  <c r="AH30" i="1" s="1"/>
  <c r="AG31" i="1"/>
  <c r="AH31" i="1" s="1"/>
  <c r="AG32" i="1"/>
  <c r="AH32" i="1" s="1"/>
  <c r="AG33" i="1"/>
  <c r="AH33" i="1" s="1"/>
  <c r="AG34" i="1"/>
  <c r="AH34" i="1" s="1"/>
  <c r="AG35" i="1"/>
  <c r="AH35" i="1" s="1"/>
  <c r="AG36" i="1"/>
  <c r="AH36" i="1" s="1"/>
  <c r="AG37" i="1"/>
  <c r="AH37" i="1" s="1"/>
  <c r="AG38" i="1"/>
  <c r="AH38" i="1" s="1"/>
  <c r="AG39" i="1"/>
  <c r="AH39" i="1" s="1"/>
  <c r="AG40" i="1"/>
  <c r="AH40" i="1" s="1"/>
  <c r="AG41" i="1"/>
  <c r="AH41" i="1" s="1"/>
  <c r="AG42" i="1"/>
  <c r="AH42" i="1" s="1"/>
  <c r="AG43" i="1"/>
  <c r="AH43" i="1" s="1"/>
  <c r="AG44" i="1"/>
  <c r="AH44" i="1" s="1"/>
  <c r="AG45" i="1"/>
  <c r="AH45" i="1" s="1"/>
  <c r="AG46" i="1"/>
  <c r="AH46" i="1" s="1"/>
  <c r="AG47" i="1"/>
  <c r="AH47" i="1" s="1"/>
  <c r="AG48" i="1"/>
  <c r="AH48" i="1" s="1"/>
  <c r="AG49" i="1"/>
  <c r="AH49" i="1" s="1"/>
  <c r="AG50" i="1"/>
  <c r="AH50" i="1" s="1"/>
  <c r="AG51" i="1"/>
  <c r="AH51" i="1" s="1"/>
  <c r="AG52" i="1"/>
  <c r="AH52" i="1" s="1"/>
  <c r="AG53" i="1"/>
  <c r="AH53" i="1" s="1"/>
  <c r="AG54" i="1"/>
  <c r="AH54" i="1" s="1"/>
  <c r="AG55" i="1"/>
  <c r="AH55" i="1" s="1"/>
  <c r="AG56" i="1"/>
  <c r="AH56" i="1" s="1"/>
  <c r="AG57" i="1"/>
  <c r="AH57" i="1" s="1"/>
  <c r="AG58" i="1"/>
  <c r="AH58" i="1" s="1"/>
  <c r="AG59" i="1"/>
  <c r="AH59" i="1" s="1"/>
  <c r="AG60" i="1"/>
  <c r="AH60" i="1" s="1"/>
  <c r="AG61" i="1"/>
  <c r="AH61" i="1" s="1"/>
  <c r="AG62" i="1"/>
  <c r="AH62" i="1" s="1"/>
  <c r="AG63" i="1"/>
  <c r="AH63" i="1" s="1"/>
  <c r="AG64" i="1"/>
  <c r="AH64" i="1" s="1"/>
  <c r="AG65" i="1"/>
  <c r="AH65" i="1" s="1"/>
  <c r="AG66" i="1"/>
  <c r="AH66" i="1" s="1"/>
  <c r="AG67" i="1"/>
  <c r="AH67" i="1" s="1"/>
  <c r="AG68" i="1"/>
  <c r="AH68" i="1" s="1"/>
  <c r="AG69" i="1"/>
  <c r="AH69" i="1" s="1"/>
  <c r="AG70" i="1"/>
  <c r="AH70" i="1" s="1"/>
  <c r="AG71" i="1"/>
  <c r="AH71" i="1" s="1"/>
  <c r="AG72" i="1"/>
  <c r="AH72" i="1" s="1"/>
  <c r="AG73" i="1"/>
  <c r="AH73" i="1" s="1"/>
  <c r="AG74" i="1"/>
  <c r="AH74" i="1" s="1"/>
  <c r="AG75" i="1"/>
  <c r="AH75" i="1" s="1"/>
  <c r="AG76" i="1"/>
  <c r="AH76" i="1" s="1"/>
  <c r="AG77" i="1"/>
  <c r="AH77" i="1" s="1"/>
  <c r="AG78" i="1"/>
  <c r="AH78" i="1" s="1"/>
  <c r="AG79" i="1"/>
  <c r="AH79" i="1" s="1"/>
  <c r="AG80" i="1"/>
  <c r="AH80" i="1" s="1"/>
  <c r="AG81" i="1"/>
  <c r="AH81" i="1" s="1"/>
  <c r="AG82" i="1"/>
  <c r="AH82" i="1" s="1"/>
  <c r="AG83" i="1"/>
  <c r="AH83" i="1" s="1"/>
  <c r="AG84" i="1"/>
  <c r="AH84" i="1" s="1"/>
  <c r="AG85" i="1"/>
  <c r="AH85" i="1" s="1"/>
  <c r="AG86" i="1"/>
  <c r="AH86" i="1" s="1"/>
  <c r="AG87" i="1"/>
  <c r="AH87" i="1" s="1"/>
  <c r="AG88" i="1"/>
  <c r="AH88" i="1" s="1"/>
  <c r="AG89" i="1"/>
  <c r="AH89" i="1" s="1"/>
  <c r="AG90" i="1"/>
  <c r="AH90" i="1" s="1"/>
  <c r="AG91" i="1"/>
  <c r="AH91" i="1" s="1"/>
  <c r="AG92" i="1"/>
  <c r="AH92" i="1" s="1"/>
  <c r="AG93" i="1"/>
  <c r="AH93" i="1" s="1"/>
  <c r="AG94" i="1"/>
  <c r="AH94" i="1" s="1"/>
  <c r="AG95" i="1"/>
  <c r="AH95" i="1" s="1"/>
  <c r="AG96" i="1"/>
  <c r="AH96" i="1" s="1"/>
  <c r="AG97" i="1"/>
  <c r="AH97" i="1" s="1"/>
  <c r="AG98" i="1"/>
  <c r="AH98" i="1" s="1"/>
  <c r="AG99" i="1"/>
  <c r="AH99" i="1" s="1"/>
  <c r="AG100" i="1"/>
  <c r="AH100" i="1" s="1"/>
  <c r="AG101" i="1"/>
  <c r="AH101" i="1" s="1"/>
  <c r="AG102" i="1"/>
  <c r="AH102" i="1" s="1"/>
  <c r="AG103" i="1"/>
  <c r="AH103" i="1" s="1"/>
  <c r="AG104" i="1"/>
  <c r="AH104" i="1" s="1"/>
  <c r="AG105" i="1"/>
  <c r="AH105" i="1" s="1"/>
  <c r="AG106" i="1"/>
  <c r="AH106" i="1" s="1"/>
  <c r="AG107" i="1"/>
  <c r="AH107" i="1" s="1"/>
  <c r="AG108" i="1"/>
  <c r="AH108" i="1" s="1"/>
  <c r="AG109" i="1"/>
  <c r="AH109" i="1" s="1"/>
  <c r="AG110" i="1"/>
  <c r="AH110" i="1" s="1"/>
  <c r="AG111" i="1"/>
  <c r="AH111" i="1" s="1"/>
  <c r="AG112" i="1"/>
  <c r="AH112" i="1" s="1"/>
  <c r="AG113" i="1"/>
  <c r="AH113" i="1" s="1"/>
  <c r="AG114" i="1"/>
  <c r="AH114" i="1" s="1"/>
  <c r="AG115" i="1"/>
  <c r="AH115" i="1" s="1"/>
  <c r="AG116" i="1"/>
  <c r="AH116" i="1" s="1"/>
  <c r="AG117" i="1"/>
  <c r="AH117" i="1" s="1"/>
  <c r="AG118" i="1"/>
  <c r="AH118" i="1" s="1"/>
  <c r="AG119" i="1"/>
  <c r="AH119" i="1" s="1"/>
  <c r="AG120" i="1"/>
  <c r="AH120" i="1" s="1"/>
  <c r="AG121" i="1"/>
  <c r="AH121" i="1" s="1"/>
  <c r="AG122" i="1"/>
  <c r="AH122" i="1" s="1"/>
  <c r="AG123" i="1"/>
  <c r="AH123" i="1" s="1"/>
  <c r="AG124" i="1"/>
  <c r="AH124" i="1" s="1"/>
  <c r="AG125" i="1"/>
  <c r="AH125" i="1" s="1"/>
  <c r="AG126" i="1"/>
  <c r="AH126" i="1" s="1"/>
  <c r="AG127" i="1"/>
  <c r="AH127" i="1" s="1"/>
  <c r="AG128" i="1"/>
  <c r="AH128" i="1" s="1"/>
  <c r="AG129" i="1"/>
  <c r="AH129" i="1" s="1"/>
  <c r="AG130" i="1"/>
  <c r="AH130" i="1" s="1"/>
  <c r="AG131" i="1"/>
  <c r="AH131" i="1" s="1"/>
  <c r="AG132" i="1"/>
  <c r="AH132" i="1" s="1"/>
  <c r="AG133" i="1"/>
  <c r="AH133" i="1" s="1"/>
  <c r="AG134" i="1"/>
  <c r="AH134" i="1" s="1"/>
  <c r="AG135" i="1"/>
  <c r="AH135" i="1" s="1"/>
  <c r="AG136" i="1"/>
  <c r="AH136" i="1" s="1"/>
  <c r="AG137" i="1"/>
  <c r="AH137" i="1" s="1"/>
  <c r="AG138" i="1"/>
  <c r="AH138" i="1" s="1"/>
  <c r="AG139" i="1"/>
  <c r="AH139" i="1" s="1"/>
  <c r="AG140" i="1"/>
  <c r="AH140" i="1" s="1"/>
  <c r="AG141" i="1"/>
  <c r="AH141" i="1" s="1"/>
  <c r="AG142" i="1"/>
  <c r="AH142" i="1" s="1"/>
  <c r="AG143" i="1"/>
  <c r="AH143" i="1" s="1"/>
  <c r="AG144" i="1"/>
  <c r="AH144" i="1" s="1"/>
  <c r="AG145" i="1"/>
  <c r="AH145" i="1" s="1"/>
  <c r="AG146" i="1"/>
  <c r="AH146" i="1" s="1"/>
  <c r="AG147" i="1"/>
  <c r="AH147" i="1" s="1"/>
  <c r="AG148" i="1"/>
  <c r="AH148" i="1" s="1"/>
  <c r="AG149" i="1"/>
  <c r="AH149" i="1" s="1"/>
  <c r="AG150" i="1"/>
  <c r="AH150" i="1" s="1"/>
  <c r="AG151" i="1"/>
  <c r="AH151" i="1" s="1"/>
  <c r="AG152" i="1"/>
  <c r="AH152" i="1" s="1"/>
  <c r="AG153" i="1"/>
  <c r="AH153" i="1" s="1"/>
  <c r="AG154" i="1"/>
  <c r="AH154" i="1" s="1"/>
  <c r="AG155" i="1"/>
  <c r="AH155" i="1" s="1"/>
  <c r="AG156" i="1"/>
  <c r="AH156" i="1" s="1"/>
  <c r="AG157" i="1"/>
  <c r="AH157" i="1" s="1"/>
  <c r="AG158" i="1"/>
  <c r="AH158" i="1" s="1"/>
  <c r="AG159" i="1"/>
  <c r="AH159" i="1" s="1"/>
  <c r="AG160" i="1"/>
  <c r="AH160" i="1" s="1"/>
  <c r="AG161" i="1"/>
  <c r="AH161" i="1" s="1"/>
  <c r="AG162" i="1"/>
  <c r="AH162" i="1" s="1"/>
  <c r="AG163" i="1"/>
  <c r="AH163" i="1" s="1"/>
  <c r="AG164" i="1"/>
  <c r="AH164" i="1" s="1"/>
  <c r="AG165" i="1"/>
  <c r="AH165" i="1" s="1"/>
  <c r="AG166" i="1"/>
  <c r="AH166" i="1" s="1"/>
  <c r="AG167" i="1"/>
  <c r="AH167" i="1" s="1"/>
  <c r="AG168" i="1"/>
  <c r="AH168" i="1" s="1"/>
  <c r="AG169" i="1"/>
  <c r="AH169" i="1" s="1"/>
  <c r="AG170" i="1"/>
  <c r="AH170" i="1" s="1"/>
  <c r="AG171" i="1"/>
  <c r="AH171" i="1" s="1"/>
  <c r="AG172" i="1"/>
  <c r="AH172" i="1" s="1"/>
  <c r="AG173" i="1"/>
  <c r="AH173" i="1" s="1"/>
  <c r="AG174" i="1"/>
  <c r="AH174" i="1" s="1"/>
  <c r="AG175" i="1"/>
  <c r="AH175" i="1" s="1"/>
  <c r="AG176" i="1"/>
  <c r="AH176" i="1" s="1"/>
  <c r="AG177" i="1"/>
  <c r="AH177" i="1" s="1"/>
  <c r="AG178" i="1"/>
  <c r="AH178" i="1" s="1"/>
  <c r="AG179" i="1"/>
  <c r="AH179" i="1" s="1"/>
  <c r="AG180" i="1"/>
  <c r="AH180" i="1" s="1"/>
  <c r="AG181" i="1"/>
  <c r="AH181" i="1" s="1"/>
  <c r="AG182" i="1"/>
  <c r="AH182" i="1" s="1"/>
  <c r="AG183" i="1"/>
  <c r="AH183" i="1" s="1"/>
  <c r="AG184" i="1"/>
  <c r="AH184" i="1" s="1"/>
  <c r="AG185" i="1"/>
  <c r="AH185" i="1" s="1"/>
  <c r="AG186" i="1"/>
  <c r="AH186" i="1" s="1"/>
  <c r="AG187" i="1"/>
  <c r="AH187" i="1" s="1"/>
  <c r="AG188" i="1"/>
  <c r="AH188" i="1" s="1"/>
  <c r="AG189" i="1"/>
  <c r="AH189" i="1" s="1"/>
  <c r="AG190" i="1"/>
  <c r="AH190" i="1" s="1"/>
  <c r="AG191" i="1"/>
  <c r="AH191" i="1" s="1"/>
  <c r="AG192" i="1"/>
  <c r="AH192" i="1" s="1"/>
  <c r="AG193" i="1"/>
  <c r="AH193" i="1" s="1"/>
  <c r="AG194" i="1"/>
  <c r="AH194" i="1" s="1"/>
  <c r="AG195" i="1"/>
  <c r="AH195" i="1" s="1"/>
  <c r="AG196" i="1"/>
  <c r="AH196" i="1" s="1"/>
  <c r="AG197" i="1"/>
  <c r="AH197" i="1" s="1"/>
  <c r="AG198" i="1"/>
  <c r="AH198" i="1" s="1"/>
  <c r="AG199" i="1"/>
  <c r="AH199" i="1" s="1"/>
  <c r="AG200" i="1"/>
  <c r="AH200" i="1" s="1"/>
  <c r="AG201" i="1"/>
  <c r="AH201" i="1" s="1"/>
  <c r="AG202" i="1"/>
  <c r="AH202" i="1" s="1"/>
  <c r="AG203" i="1"/>
  <c r="AH203" i="1" s="1"/>
  <c r="AG204" i="1"/>
  <c r="AH204" i="1" s="1"/>
  <c r="AG205" i="1"/>
  <c r="AH205" i="1" s="1"/>
  <c r="AG206" i="1"/>
  <c r="AH206" i="1" s="1"/>
  <c r="AG207" i="1"/>
  <c r="AH207" i="1" s="1"/>
  <c r="AG208" i="1"/>
  <c r="AH208" i="1" s="1"/>
  <c r="AG209" i="1"/>
  <c r="AH209" i="1" s="1"/>
  <c r="AG210" i="1"/>
  <c r="AH210" i="1" s="1"/>
  <c r="AG211" i="1"/>
  <c r="AH211" i="1" s="1"/>
  <c r="AG212" i="1"/>
  <c r="AH212" i="1" s="1"/>
  <c r="AG213" i="1"/>
  <c r="AH213" i="1" s="1"/>
  <c r="AG214" i="1"/>
  <c r="AH214" i="1" s="1"/>
  <c r="AG215" i="1"/>
  <c r="AH215" i="1" s="1"/>
  <c r="AG216" i="1"/>
  <c r="AH216" i="1" s="1"/>
  <c r="AG217" i="1"/>
  <c r="AH217" i="1" s="1"/>
  <c r="AG218" i="1"/>
  <c r="AH218" i="1" s="1"/>
  <c r="AG219" i="1"/>
  <c r="AH219" i="1" s="1"/>
  <c r="AG220" i="1"/>
  <c r="AH220" i="1" s="1"/>
  <c r="AG221" i="1"/>
  <c r="AH221" i="1" s="1"/>
  <c r="AG222" i="1"/>
  <c r="AH222" i="1" s="1"/>
  <c r="AG223" i="1"/>
  <c r="AH223" i="1" s="1"/>
  <c r="AG224" i="1"/>
  <c r="AH224" i="1" s="1"/>
  <c r="AG225" i="1"/>
  <c r="AH225" i="1" s="1"/>
  <c r="AG226" i="1"/>
  <c r="AH226" i="1" s="1"/>
  <c r="AG227" i="1"/>
  <c r="AH227" i="1" s="1"/>
  <c r="AG228" i="1"/>
  <c r="AH228" i="1" s="1"/>
  <c r="AG229" i="1"/>
  <c r="AH229" i="1" s="1"/>
  <c r="AG230" i="1"/>
  <c r="AH230" i="1" s="1"/>
  <c r="AG231" i="1"/>
  <c r="AH231" i="1" s="1"/>
  <c r="AG232" i="1"/>
  <c r="AH232" i="1" s="1"/>
  <c r="AG233" i="1"/>
  <c r="AH233" i="1" s="1"/>
  <c r="AG234" i="1"/>
  <c r="AH234" i="1" s="1"/>
  <c r="AG235" i="1"/>
  <c r="AH235" i="1" s="1"/>
  <c r="AG236" i="1"/>
  <c r="AH236" i="1" s="1"/>
  <c r="AG237" i="1"/>
  <c r="AH237" i="1" s="1"/>
  <c r="AG238" i="1"/>
  <c r="AH238" i="1" s="1"/>
  <c r="AG239" i="1"/>
  <c r="AH239" i="1" s="1"/>
  <c r="AG240" i="1"/>
  <c r="AH240" i="1" s="1"/>
  <c r="AG241" i="1"/>
  <c r="AH241" i="1" s="1"/>
  <c r="AG242" i="1"/>
  <c r="AH242" i="1" s="1"/>
  <c r="AG243" i="1"/>
  <c r="AH243" i="1" s="1"/>
  <c r="AG244" i="1"/>
  <c r="AH244" i="1" s="1"/>
  <c r="AG245" i="1"/>
  <c r="AH245" i="1" s="1"/>
  <c r="AG246" i="1"/>
  <c r="AH246" i="1" s="1"/>
  <c r="AG247" i="1"/>
  <c r="AH247" i="1" s="1"/>
  <c r="AG248" i="1"/>
  <c r="AH248" i="1" s="1"/>
  <c r="AG249" i="1"/>
  <c r="AH249" i="1" s="1"/>
  <c r="AG250" i="1"/>
  <c r="AH250" i="1" s="1"/>
  <c r="AG251" i="1"/>
  <c r="AH251" i="1" s="1"/>
  <c r="AG252" i="1"/>
  <c r="AH252" i="1" s="1"/>
  <c r="AG253" i="1"/>
  <c r="AH253" i="1" s="1"/>
  <c r="AG254" i="1"/>
  <c r="AH254" i="1" s="1"/>
  <c r="AG255" i="1"/>
  <c r="AH255" i="1" s="1"/>
  <c r="AC3" i="1"/>
  <c r="AD3" i="1" s="1"/>
  <c r="AE3" i="1" s="1"/>
  <c r="AC4" i="1"/>
  <c r="AD4" i="1" s="1"/>
  <c r="AE4" i="1" s="1"/>
  <c r="AC5" i="1"/>
  <c r="AD5" i="1" s="1"/>
  <c r="AE5" i="1" s="1"/>
  <c r="AC6" i="1"/>
  <c r="AD6" i="1" s="1"/>
  <c r="AE6" i="1" s="1"/>
  <c r="AC7" i="1"/>
  <c r="AD7" i="1" s="1"/>
  <c r="AE7" i="1" s="1"/>
  <c r="AC8" i="1"/>
  <c r="AD8" i="1" s="1"/>
  <c r="AE8" i="1" s="1"/>
  <c r="AC9" i="1"/>
  <c r="AD9" i="1" s="1"/>
  <c r="AE9" i="1" s="1"/>
  <c r="AC10" i="1"/>
  <c r="AD10" i="1" s="1"/>
  <c r="AE10" i="1" s="1"/>
  <c r="AC11" i="1"/>
  <c r="AD11" i="1" s="1"/>
  <c r="AE11" i="1" s="1"/>
  <c r="AC12" i="1"/>
  <c r="AD12" i="1" s="1"/>
  <c r="AE12" i="1" s="1"/>
  <c r="AC13" i="1"/>
  <c r="AD13" i="1" s="1"/>
  <c r="AE13" i="1" s="1"/>
  <c r="AC14" i="1"/>
  <c r="AD14" i="1" s="1"/>
  <c r="AE14" i="1" s="1"/>
  <c r="AC15" i="1"/>
  <c r="AD15" i="1" s="1"/>
  <c r="AE15" i="1" s="1"/>
  <c r="AC16" i="1"/>
  <c r="AD16" i="1" s="1"/>
  <c r="AE16" i="1" s="1"/>
  <c r="AC17" i="1"/>
  <c r="AD17" i="1" s="1"/>
  <c r="AE17" i="1" s="1"/>
  <c r="AC18" i="1"/>
  <c r="AD18" i="1" s="1"/>
  <c r="AE18" i="1" s="1"/>
  <c r="AC19" i="1"/>
  <c r="AD19" i="1" s="1"/>
  <c r="AE19" i="1" s="1"/>
  <c r="AC20" i="1"/>
  <c r="AD20" i="1" s="1"/>
  <c r="AE20" i="1" s="1"/>
  <c r="AC21" i="1"/>
  <c r="AD21" i="1" s="1"/>
  <c r="AE21" i="1" s="1"/>
  <c r="AC22" i="1"/>
  <c r="AD22" i="1" s="1"/>
  <c r="AE22" i="1" s="1"/>
  <c r="AC23" i="1"/>
  <c r="AD23" i="1" s="1"/>
  <c r="AE23" i="1" s="1"/>
  <c r="AC24" i="1"/>
  <c r="AD24" i="1" s="1"/>
  <c r="AE24" i="1" s="1"/>
  <c r="AC25" i="1"/>
  <c r="AD25" i="1" s="1"/>
  <c r="AE25" i="1" s="1"/>
  <c r="AC26" i="1"/>
  <c r="AD26" i="1" s="1"/>
  <c r="AE26" i="1" s="1"/>
  <c r="AC27" i="1"/>
  <c r="AD27" i="1" s="1"/>
  <c r="AE27" i="1" s="1"/>
  <c r="AC28" i="1"/>
  <c r="AD28" i="1" s="1"/>
  <c r="AE28" i="1" s="1"/>
  <c r="AC29" i="1"/>
  <c r="AD29" i="1" s="1"/>
  <c r="AE29" i="1" s="1"/>
  <c r="AC30" i="1"/>
  <c r="AD30" i="1" s="1"/>
  <c r="AE30" i="1" s="1"/>
  <c r="AC31" i="1"/>
  <c r="AD31" i="1" s="1"/>
  <c r="AE31" i="1" s="1"/>
  <c r="AC32" i="1"/>
  <c r="AD32" i="1" s="1"/>
  <c r="AE32" i="1" s="1"/>
  <c r="AC33" i="1"/>
  <c r="AD33" i="1" s="1"/>
  <c r="AE33" i="1" s="1"/>
  <c r="AC34" i="1"/>
  <c r="AD34" i="1" s="1"/>
  <c r="AE34" i="1" s="1"/>
  <c r="AC35" i="1"/>
  <c r="AD35" i="1" s="1"/>
  <c r="AE35" i="1" s="1"/>
  <c r="AC36" i="1"/>
  <c r="AD36" i="1" s="1"/>
  <c r="AE36" i="1" s="1"/>
  <c r="AC37" i="1"/>
  <c r="AD37" i="1" s="1"/>
  <c r="AE37" i="1" s="1"/>
  <c r="AC38" i="1"/>
  <c r="AD38" i="1" s="1"/>
  <c r="AE38" i="1" s="1"/>
  <c r="AC39" i="1"/>
  <c r="AD39" i="1" s="1"/>
  <c r="AE39" i="1" s="1"/>
  <c r="AC40" i="1"/>
  <c r="AD40" i="1" s="1"/>
  <c r="AE40" i="1" s="1"/>
  <c r="AC41" i="1"/>
  <c r="AD41" i="1" s="1"/>
  <c r="AE41" i="1" s="1"/>
  <c r="AC42" i="1"/>
  <c r="AD42" i="1" s="1"/>
  <c r="AE42" i="1" s="1"/>
  <c r="AC43" i="1"/>
  <c r="AD43" i="1" s="1"/>
  <c r="AE43" i="1" s="1"/>
  <c r="AC44" i="1"/>
  <c r="AD44" i="1" s="1"/>
  <c r="AE44" i="1" s="1"/>
  <c r="AC45" i="1"/>
  <c r="AD45" i="1" s="1"/>
  <c r="AE45" i="1" s="1"/>
  <c r="AC46" i="1"/>
  <c r="AD46" i="1" s="1"/>
  <c r="AE46" i="1" s="1"/>
  <c r="AC47" i="1"/>
  <c r="AD47" i="1" s="1"/>
  <c r="AE47" i="1" s="1"/>
  <c r="AC48" i="1"/>
  <c r="AD48" i="1" s="1"/>
  <c r="AE48" i="1" s="1"/>
  <c r="AC49" i="1"/>
  <c r="AD49" i="1" s="1"/>
  <c r="AE49" i="1" s="1"/>
  <c r="AC50" i="1"/>
  <c r="AD50" i="1" s="1"/>
  <c r="AE50" i="1" s="1"/>
  <c r="AC51" i="1"/>
  <c r="AD51" i="1" s="1"/>
  <c r="AE51" i="1" s="1"/>
  <c r="AC52" i="1"/>
  <c r="AD52" i="1" s="1"/>
  <c r="AE52" i="1" s="1"/>
  <c r="AC53" i="1"/>
  <c r="AD53" i="1" s="1"/>
  <c r="AE53" i="1" s="1"/>
  <c r="AC54" i="1"/>
  <c r="AD54" i="1" s="1"/>
  <c r="AE54" i="1" s="1"/>
  <c r="AC55" i="1"/>
  <c r="AD55" i="1" s="1"/>
  <c r="AE55" i="1" s="1"/>
  <c r="AC56" i="1"/>
  <c r="AD56" i="1" s="1"/>
  <c r="AE56" i="1" s="1"/>
  <c r="AC57" i="1"/>
  <c r="AD57" i="1" s="1"/>
  <c r="AE57" i="1" s="1"/>
  <c r="AC58" i="1"/>
  <c r="AD58" i="1" s="1"/>
  <c r="AE58" i="1" s="1"/>
  <c r="AC59" i="1"/>
  <c r="AD59" i="1" s="1"/>
  <c r="AE59" i="1" s="1"/>
  <c r="AC60" i="1"/>
  <c r="AD60" i="1" s="1"/>
  <c r="AE60" i="1" s="1"/>
  <c r="AC61" i="1"/>
  <c r="AD61" i="1" s="1"/>
  <c r="AE61" i="1" s="1"/>
  <c r="AC62" i="1"/>
  <c r="AD62" i="1" s="1"/>
  <c r="AE62" i="1" s="1"/>
  <c r="AC63" i="1"/>
  <c r="AD63" i="1" s="1"/>
  <c r="AE63" i="1" s="1"/>
  <c r="AC64" i="1"/>
  <c r="AD64" i="1" s="1"/>
  <c r="AE64" i="1" s="1"/>
  <c r="AC65" i="1"/>
  <c r="AD65" i="1" s="1"/>
  <c r="AE65" i="1" s="1"/>
  <c r="AC66" i="1"/>
  <c r="AD66" i="1" s="1"/>
  <c r="AE66" i="1" s="1"/>
  <c r="AC67" i="1"/>
  <c r="AD67" i="1" s="1"/>
  <c r="AE67" i="1" s="1"/>
  <c r="AC68" i="1"/>
  <c r="AD68" i="1" s="1"/>
  <c r="AE68" i="1" s="1"/>
  <c r="AC69" i="1"/>
  <c r="AD69" i="1" s="1"/>
  <c r="AE69" i="1" s="1"/>
  <c r="AC70" i="1"/>
  <c r="AD70" i="1" s="1"/>
  <c r="AE70" i="1" s="1"/>
  <c r="AC71" i="1"/>
  <c r="AD71" i="1" s="1"/>
  <c r="AE71" i="1" s="1"/>
  <c r="AC72" i="1"/>
  <c r="AD72" i="1" s="1"/>
  <c r="AE72" i="1" s="1"/>
  <c r="AC73" i="1"/>
  <c r="AD73" i="1" s="1"/>
  <c r="AE73" i="1" s="1"/>
  <c r="AC74" i="1"/>
  <c r="AD74" i="1" s="1"/>
  <c r="AE74" i="1" s="1"/>
  <c r="AC75" i="1"/>
  <c r="AD75" i="1" s="1"/>
  <c r="AE75" i="1" s="1"/>
  <c r="AC76" i="1"/>
  <c r="AD76" i="1" s="1"/>
  <c r="AE76" i="1" s="1"/>
  <c r="AC77" i="1"/>
  <c r="AD77" i="1" s="1"/>
  <c r="AE77" i="1" s="1"/>
  <c r="AC78" i="1"/>
  <c r="AD78" i="1" s="1"/>
  <c r="AE78" i="1" s="1"/>
  <c r="AC79" i="1"/>
  <c r="AD79" i="1" s="1"/>
  <c r="AE79" i="1" s="1"/>
  <c r="AC80" i="1"/>
  <c r="AD80" i="1" s="1"/>
  <c r="AE80" i="1" s="1"/>
  <c r="AC81" i="1"/>
  <c r="AD81" i="1" s="1"/>
  <c r="AE81" i="1" s="1"/>
  <c r="AC82" i="1"/>
  <c r="AD82" i="1" s="1"/>
  <c r="AE82" i="1" s="1"/>
  <c r="AC83" i="1"/>
  <c r="AD83" i="1" s="1"/>
  <c r="AE83" i="1" s="1"/>
  <c r="AC84" i="1"/>
  <c r="AD84" i="1" s="1"/>
  <c r="AE84" i="1" s="1"/>
  <c r="AC85" i="1"/>
  <c r="AD85" i="1" s="1"/>
  <c r="AE85" i="1" s="1"/>
  <c r="AC86" i="1"/>
  <c r="AD86" i="1" s="1"/>
  <c r="AE86" i="1" s="1"/>
  <c r="AC87" i="1"/>
  <c r="AD87" i="1" s="1"/>
  <c r="AE87" i="1" s="1"/>
  <c r="AC88" i="1"/>
  <c r="AD88" i="1" s="1"/>
  <c r="AE88" i="1" s="1"/>
  <c r="AC89" i="1"/>
  <c r="AD89" i="1" s="1"/>
  <c r="AE89" i="1" s="1"/>
  <c r="AC90" i="1"/>
  <c r="AD90" i="1" s="1"/>
  <c r="AE90" i="1" s="1"/>
  <c r="AC91" i="1"/>
  <c r="AD91" i="1" s="1"/>
  <c r="AE91" i="1" s="1"/>
  <c r="AC92" i="1"/>
  <c r="AD92" i="1" s="1"/>
  <c r="AE92" i="1" s="1"/>
  <c r="AC93" i="1"/>
  <c r="AD93" i="1" s="1"/>
  <c r="AE93" i="1" s="1"/>
  <c r="AC94" i="1"/>
  <c r="AD94" i="1" s="1"/>
  <c r="AE94" i="1" s="1"/>
  <c r="AC95" i="1"/>
  <c r="AD95" i="1" s="1"/>
  <c r="AE95" i="1" s="1"/>
  <c r="AC96" i="1"/>
  <c r="AD96" i="1" s="1"/>
  <c r="AE96" i="1" s="1"/>
  <c r="AC97" i="1"/>
  <c r="AD97" i="1" s="1"/>
  <c r="AE97" i="1" s="1"/>
  <c r="AC98" i="1"/>
  <c r="AD98" i="1" s="1"/>
  <c r="AE98" i="1" s="1"/>
  <c r="AC99" i="1"/>
  <c r="AD99" i="1" s="1"/>
  <c r="AE99" i="1" s="1"/>
  <c r="AC100" i="1"/>
  <c r="AD100" i="1" s="1"/>
  <c r="AE100" i="1" s="1"/>
  <c r="AC101" i="1"/>
  <c r="AD101" i="1" s="1"/>
  <c r="AE101" i="1" s="1"/>
  <c r="AC102" i="1"/>
  <c r="AD102" i="1" s="1"/>
  <c r="AE102" i="1" s="1"/>
  <c r="AC103" i="1"/>
  <c r="AD103" i="1" s="1"/>
  <c r="AE103" i="1" s="1"/>
  <c r="AC104" i="1"/>
  <c r="AD104" i="1" s="1"/>
  <c r="AE104" i="1" s="1"/>
  <c r="AC105" i="1"/>
  <c r="AD105" i="1" s="1"/>
  <c r="AE105" i="1" s="1"/>
  <c r="AC106" i="1"/>
  <c r="AD106" i="1" s="1"/>
  <c r="AE106" i="1" s="1"/>
  <c r="AC107" i="1"/>
  <c r="AD107" i="1" s="1"/>
  <c r="AE107" i="1" s="1"/>
  <c r="AC108" i="1"/>
  <c r="AD108" i="1" s="1"/>
  <c r="AE108" i="1" s="1"/>
  <c r="AC109" i="1"/>
  <c r="AD109" i="1" s="1"/>
  <c r="AE109" i="1" s="1"/>
  <c r="AC110" i="1"/>
  <c r="AD110" i="1" s="1"/>
  <c r="AE110" i="1" s="1"/>
  <c r="AC111" i="1"/>
  <c r="AD111" i="1" s="1"/>
  <c r="AE111" i="1" s="1"/>
  <c r="AC112" i="1"/>
  <c r="AD112" i="1" s="1"/>
  <c r="AE112" i="1" s="1"/>
  <c r="AC113" i="1"/>
  <c r="AD113" i="1" s="1"/>
  <c r="AE113" i="1" s="1"/>
  <c r="AC114" i="1"/>
  <c r="AD114" i="1" s="1"/>
  <c r="AE114" i="1" s="1"/>
  <c r="AC115" i="1"/>
  <c r="AD115" i="1" s="1"/>
  <c r="AE115" i="1" s="1"/>
  <c r="AC116" i="1"/>
  <c r="AD116" i="1" s="1"/>
  <c r="AE116" i="1" s="1"/>
  <c r="AC117" i="1"/>
  <c r="AD117" i="1" s="1"/>
  <c r="AE117" i="1" s="1"/>
  <c r="AC118" i="1"/>
  <c r="AD118" i="1" s="1"/>
  <c r="AE118" i="1" s="1"/>
  <c r="AC119" i="1"/>
  <c r="AD119" i="1" s="1"/>
  <c r="AE119" i="1" s="1"/>
  <c r="AC120" i="1"/>
  <c r="AD120" i="1" s="1"/>
  <c r="AE120" i="1" s="1"/>
  <c r="AC121" i="1"/>
  <c r="AD121" i="1" s="1"/>
  <c r="AE121" i="1" s="1"/>
  <c r="AC122" i="1"/>
  <c r="AD122" i="1" s="1"/>
  <c r="AE122" i="1" s="1"/>
  <c r="AC123" i="1"/>
  <c r="AD123" i="1" s="1"/>
  <c r="AE123" i="1" s="1"/>
  <c r="AC124" i="1"/>
  <c r="AD124" i="1" s="1"/>
  <c r="AE124" i="1" s="1"/>
  <c r="AC125" i="1"/>
  <c r="AD125" i="1" s="1"/>
  <c r="AE125" i="1" s="1"/>
  <c r="AC126" i="1"/>
  <c r="AD126" i="1" s="1"/>
  <c r="AE126" i="1" s="1"/>
  <c r="AC127" i="1"/>
  <c r="AD127" i="1" s="1"/>
  <c r="AE127" i="1" s="1"/>
  <c r="AC128" i="1"/>
  <c r="AD128" i="1" s="1"/>
  <c r="AE128" i="1" s="1"/>
  <c r="AC129" i="1"/>
  <c r="AD129" i="1" s="1"/>
  <c r="AE129" i="1" s="1"/>
  <c r="AC130" i="1"/>
  <c r="AD130" i="1" s="1"/>
  <c r="AE130" i="1" s="1"/>
  <c r="AC131" i="1"/>
  <c r="AD131" i="1" s="1"/>
  <c r="AE131" i="1" s="1"/>
  <c r="AC132" i="1"/>
  <c r="AD132" i="1" s="1"/>
  <c r="AE132" i="1" s="1"/>
  <c r="AC133" i="1"/>
  <c r="AD133" i="1" s="1"/>
  <c r="AE133" i="1" s="1"/>
  <c r="AC134" i="1"/>
  <c r="AD134" i="1" s="1"/>
  <c r="AE134" i="1" s="1"/>
  <c r="AC135" i="1"/>
  <c r="AD135" i="1" s="1"/>
  <c r="AE135" i="1" s="1"/>
  <c r="AC136" i="1"/>
  <c r="AD136" i="1" s="1"/>
  <c r="AE136" i="1" s="1"/>
  <c r="AC137" i="1"/>
  <c r="AD137" i="1" s="1"/>
  <c r="AE137" i="1" s="1"/>
  <c r="AC138" i="1"/>
  <c r="AD138" i="1" s="1"/>
  <c r="AE138" i="1" s="1"/>
  <c r="AC139" i="1"/>
  <c r="AD139" i="1" s="1"/>
  <c r="AE139" i="1" s="1"/>
  <c r="AC140" i="1"/>
  <c r="AD140" i="1" s="1"/>
  <c r="AE140" i="1" s="1"/>
  <c r="AC141" i="1"/>
  <c r="AD141" i="1" s="1"/>
  <c r="AE141" i="1" s="1"/>
  <c r="AC142" i="1"/>
  <c r="AD142" i="1" s="1"/>
  <c r="AE142" i="1" s="1"/>
  <c r="AC143" i="1"/>
  <c r="AD143" i="1" s="1"/>
  <c r="AE143" i="1" s="1"/>
  <c r="AC144" i="1"/>
  <c r="AD144" i="1" s="1"/>
  <c r="AE144" i="1" s="1"/>
  <c r="AC145" i="1"/>
  <c r="AD145" i="1" s="1"/>
  <c r="AE145" i="1" s="1"/>
  <c r="AC146" i="1"/>
  <c r="AD146" i="1" s="1"/>
  <c r="AE146" i="1" s="1"/>
  <c r="AC147" i="1"/>
  <c r="AD147" i="1" s="1"/>
  <c r="AE147" i="1" s="1"/>
  <c r="AC148" i="1"/>
  <c r="AD148" i="1" s="1"/>
  <c r="AE148" i="1" s="1"/>
  <c r="AC149" i="1"/>
  <c r="AD149" i="1" s="1"/>
  <c r="AE149" i="1" s="1"/>
  <c r="AC150" i="1"/>
  <c r="AD150" i="1" s="1"/>
  <c r="AE150" i="1" s="1"/>
  <c r="AC151" i="1"/>
  <c r="AD151" i="1" s="1"/>
  <c r="AE151" i="1" s="1"/>
  <c r="AC152" i="1"/>
  <c r="AD152" i="1" s="1"/>
  <c r="AE152" i="1" s="1"/>
  <c r="AC153" i="1"/>
  <c r="AD153" i="1" s="1"/>
  <c r="AE153" i="1" s="1"/>
  <c r="AC154" i="1"/>
  <c r="AD154" i="1" s="1"/>
  <c r="AE154" i="1" s="1"/>
  <c r="AC155" i="1"/>
  <c r="AD155" i="1" s="1"/>
  <c r="AE155" i="1" s="1"/>
  <c r="AC156" i="1"/>
  <c r="AD156" i="1" s="1"/>
  <c r="AE156" i="1" s="1"/>
  <c r="AC157" i="1"/>
  <c r="AD157" i="1" s="1"/>
  <c r="AE157" i="1" s="1"/>
  <c r="AC158" i="1"/>
  <c r="AD158" i="1" s="1"/>
  <c r="AE158" i="1" s="1"/>
  <c r="AC159" i="1"/>
  <c r="AD159" i="1" s="1"/>
  <c r="AE159" i="1" s="1"/>
  <c r="AC160" i="1"/>
  <c r="AD160" i="1" s="1"/>
  <c r="AE160" i="1" s="1"/>
  <c r="AC161" i="1"/>
  <c r="AD161" i="1" s="1"/>
  <c r="AE161" i="1" s="1"/>
  <c r="AC162" i="1"/>
  <c r="AD162" i="1" s="1"/>
  <c r="AE162" i="1" s="1"/>
  <c r="AC163" i="1"/>
  <c r="AD163" i="1" s="1"/>
  <c r="AE163" i="1" s="1"/>
  <c r="AC164" i="1"/>
  <c r="AD164" i="1" s="1"/>
  <c r="AE164" i="1" s="1"/>
  <c r="AC165" i="1"/>
  <c r="AD165" i="1" s="1"/>
  <c r="AE165" i="1" s="1"/>
  <c r="AC166" i="1"/>
  <c r="AD166" i="1" s="1"/>
  <c r="AE166" i="1" s="1"/>
  <c r="AC167" i="1"/>
  <c r="AD167" i="1" s="1"/>
  <c r="AE167" i="1" s="1"/>
  <c r="AC168" i="1"/>
  <c r="AD168" i="1" s="1"/>
  <c r="AE168" i="1" s="1"/>
  <c r="AC169" i="1"/>
  <c r="AD169" i="1" s="1"/>
  <c r="AE169" i="1" s="1"/>
  <c r="AC170" i="1"/>
  <c r="AD170" i="1" s="1"/>
  <c r="AE170" i="1" s="1"/>
  <c r="AC171" i="1"/>
  <c r="AD171" i="1" s="1"/>
  <c r="AE171" i="1" s="1"/>
  <c r="AC172" i="1"/>
  <c r="AD172" i="1" s="1"/>
  <c r="AE172" i="1" s="1"/>
  <c r="AC173" i="1"/>
  <c r="AD173" i="1" s="1"/>
  <c r="AE173" i="1" s="1"/>
  <c r="AC174" i="1"/>
  <c r="AD174" i="1" s="1"/>
  <c r="AE174" i="1" s="1"/>
  <c r="AC175" i="1"/>
  <c r="AD175" i="1" s="1"/>
  <c r="AE175" i="1" s="1"/>
  <c r="AC176" i="1"/>
  <c r="AD176" i="1" s="1"/>
  <c r="AE176" i="1" s="1"/>
  <c r="AC177" i="1"/>
  <c r="AD177" i="1" s="1"/>
  <c r="AE177" i="1" s="1"/>
  <c r="AC178" i="1"/>
  <c r="AD178" i="1" s="1"/>
  <c r="AE178" i="1" s="1"/>
  <c r="AC179" i="1"/>
  <c r="AD179" i="1" s="1"/>
  <c r="AE179" i="1" s="1"/>
  <c r="AC180" i="1"/>
  <c r="AD180" i="1" s="1"/>
  <c r="AE180" i="1" s="1"/>
  <c r="AC181" i="1"/>
  <c r="AD181" i="1" s="1"/>
  <c r="AE181" i="1" s="1"/>
  <c r="AC182" i="1"/>
  <c r="AD182" i="1" s="1"/>
  <c r="AE182" i="1" s="1"/>
  <c r="AC183" i="1"/>
  <c r="AD183" i="1" s="1"/>
  <c r="AE183" i="1" s="1"/>
  <c r="AC184" i="1"/>
  <c r="AD184" i="1" s="1"/>
  <c r="AE184" i="1" s="1"/>
  <c r="AC185" i="1"/>
  <c r="AD185" i="1" s="1"/>
  <c r="AE185" i="1" s="1"/>
  <c r="AC186" i="1"/>
  <c r="AD186" i="1" s="1"/>
  <c r="AE186" i="1" s="1"/>
  <c r="AC187" i="1"/>
  <c r="AD187" i="1" s="1"/>
  <c r="AE187" i="1" s="1"/>
  <c r="AC188" i="1"/>
  <c r="AD188" i="1" s="1"/>
  <c r="AE188" i="1" s="1"/>
  <c r="AC189" i="1"/>
  <c r="AD189" i="1" s="1"/>
  <c r="AE189" i="1" s="1"/>
  <c r="AC190" i="1"/>
  <c r="AD190" i="1" s="1"/>
  <c r="AE190" i="1" s="1"/>
  <c r="AC191" i="1"/>
  <c r="AD191" i="1" s="1"/>
  <c r="AE191" i="1" s="1"/>
  <c r="AC192" i="1"/>
  <c r="AD192" i="1" s="1"/>
  <c r="AE192" i="1" s="1"/>
  <c r="AC193" i="1"/>
  <c r="AD193" i="1" s="1"/>
  <c r="AE193" i="1" s="1"/>
  <c r="AC194" i="1"/>
  <c r="AD194" i="1" s="1"/>
  <c r="AE194" i="1" s="1"/>
  <c r="AC195" i="1"/>
  <c r="AD195" i="1" s="1"/>
  <c r="AE195" i="1" s="1"/>
  <c r="AC196" i="1"/>
  <c r="AD196" i="1" s="1"/>
  <c r="AE196" i="1" s="1"/>
  <c r="AC197" i="1"/>
  <c r="AD197" i="1" s="1"/>
  <c r="AE197" i="1" s="1"/>
  <c r="AC198" i="1"/>
  <c r="AD198" i="1" s="1"/>
  <c r="AE198" i="1" s="1"/>
  <c r="AC199" i="1"/>
  <c r="AD199" i="1" s="1"/>
  <c r="AE199" i="1" s="1"/>
  <c r="AC200" i="1"/>
  <c r="AD200" i="1" s="1"/>
  <c r="AE200" i="1" s="1"/>
  <c r="AC201" i="1"/>
  <c r="AD201" i="1" s="1"/>
  <c r="AE201" i="1" s="1"/>
  <c r="AC202" i="1"/>
  <c r="AD202" i="1" s="1"/>
  <c r="AE202" i="1" s="1"/>
  <c r="AC203" i="1"/>
  <c r="AD203" i="1" s="1"/>
  <c r="AE203" i="1" s="1"/>
  <c r="AC204" i="1"/>
  <c r="AD204" i="1" s="1"/>
  <c r="AE204" i="1" s="1"/>
  <c r="AC205" i="1"/>
  <c r="AD205" i="1" s="1"/>
  <c r="AE205" i="1" s="1"/>
  <c r="AC206" i="1"/>
  <c r="AD206" i="1" s="1"/>
  <c r="AE206" i="1" s="1"/>
  <c r="AC207" i="1"/>
  <c r="AD207" i="1" s="1"/>
  <c r="AE207" i="1" s="1"/>
  <c r="AC208" i="1"/>
  <c r="AD208" i="1" s="1"/>
  <c r="AE208" i="1" s="1"/>
  <c r="AC209" i="1"/>
  <c r="AD209" i="1" s="1"/>
  <c r="AE209" i="1" s="1"/>
  <c r="AC210" i="1"/>
  <c r="AD210" i="1" s="1"/>
  <c r="AE210" i="1" s="1"/>
  <c r="AC211" i="1"/>
  <c r="AD211" i="1" s="1"/>
  <c r="AE211" i="1" s="1"/>
  <c r="AC212" i="1"/>
  <c r="AD212" i="1" s="1"/>
  <c r="AE212" i="1" s="1"/>
  <c r="AC213" i="1"/>
  <c r="AD213" i="1" s="1"/>
  <c r="AE213" i="1" s="1"/>
  <c r="AC214" i="1"/>
  <c r="AD214" i="1" s="1"/>
  <c r="AE214" i="1" s="1"/>
  <c r="AC215" i="1"/>
  <c r="AD215" i="1" s="1"/>
  <c r="AE215" i="1" s="1"/>
  <c r="AC216" i="1"/>
  <c r="AD216" i="1" s="1"/>
  <c r="AE216" i="1" s="1"/>
  <c r="AC217" i="1"/>
  <c r="AD217" i="1" s="1"/>
  <c r="AE217" i="1" s="1"/>
  <c r="AC218" i="1"/>
  <c r="AD218" i="1" s="1"/>
  <c r="AE218" i="1" s="1"/>
  <c r="AC219" i="1"/>
  <c r="AD219" i="1" s="1"/>
  <c r="AE219" i="1" s="1"/>
  <c r="AC220" i="1"/>
  <c r="AD220" i="1" s="1"/>
  <c r="AE220" i="1" s="1"/>
  <c r="AC221" i="1"/>
  <c r="AD221" i="1" s="1"/>
  <c r="AE221" i="1" s="1"/>
  <c r="AC222" i="1"/>
  <c r="AD222" i="1" s="1"/>
  <c r="AE222" i="1" s="1"/>
  <c r="AC223" i="1"/>
  <c r="AD223" i="1" s="1"/>
  <c r="AE223" i="1" s="1"/>
  <c r="AC224" i="1"/>
  <c r="AD224" i="1" s="1"/>
  <c r="AE224" i="1" s="1"/>
  <c r="AC225" i="1"/>
  <c r="AD225" i="1" s="1"/>
  <c r="AE225" i="1" s="1"/>
  <c r="AC226" i="1"/>
  <c r="AD226" i="1" s="1"/>
  <c r="AE226" i="1" s="1"/>
  <c r="AC227" i="1"/>
  <c r="AD227" i="1" s="1"/>
  <c r="AE227" i="1" s="1"/>
  <c r="AC228" i="1"/>
  <c r="AD228" i="1" s="1"/>
  <c r="AE228" i="1" s="1"/>
  <c r="AC229" i="1"/>
  <c r="AD229" i="1" s="1"/>
  <c r="AE229" i="1" s="1"/>
  <c r="AC230" i="1"/>
  <c r="AD230" i="1" s="1"/>
  <c r="AE230" i="1" s="1"/>
  <c r="AC231" i="1"/>
  <c r="AD231" i="1" s="1"/>
  <c r="AE231" i="1" s="1"/>
  <c r="AC232" i="1"/>
  <c r="AD232" i="1" s="1"/>
  <c r="AE232" i="1" s="1"/>
  <c r="AC233" i="1"/>
  <c r="AD233" i="1" s="1"/>
  <c r="AE233" i="1" s="1"/>
  <c r="AC234" i="1"/>
  <c r="AD234" i="1" s="1"/>
  <c r="AE234" i="1" s="1"/>
  <c r="AC235" i="1"/>
  <c r="AD235" i="1" s="1"/>
  <c r="AE235" i="1" s="1"/>
  <c r="AC236" i="1"/>
  <c r="AD236" i="1" s="1"/>
  <c r="AE236" i="1" s="1"/>
  <c r="AC237" i="1"/>
  <c r="AD237" i="1" s="1"/>
  <c r="AE237" i="1" s="1"/>
  <c r="AC238" i="1"/>
  <c r="AD238" i="1" s="1"/>
  <c r="AE238" i="1" s="1"/>
  <c r="AC239" i="1"/>
  <c r="AD239" i="1" s="1"/>
  <c r="AE239" i="1" s="1"/>
  <c r="AC240" i="1"/>
  <c r="AD240" i="1" s="1"/>
  <c r="AE240" i="1" s="1"/>
  <c r="AC241" i="1"/>
  <c r="AD241" i="1" s="1"/>
  <c r="AE241" i="1" s="1"/>
  <c r="AC242" i="1"/>
  <c r="AD242" i="1" s="1"/>
  <c r="AE242" i="1" s="1"/>
  <c r="AC243" i="1"/>
  <c r="AD243" i="1" s="1"/>
  <c r="AE243" i="1" s="1"/>
  <c r="AC244" i="1"/>
  <c r="AD244" i="1" s="1"/>
  <c r="AE244" i="1" s="1"/>
  <c r="AC245" i="1"/>
  <c r="AD245" i="1" s="1"/>
  <c r="AE245" i="1" s="1"/>
  <c r="AC246" i="1"/>
  <c r="AD246" i="1" s="1"/>
  <c r="AE246" i="1" s="1"/>
  <c r="AC247" i="1"/>
  <c r="AD247" i="1" s="1"/>
  <c r="AE247" i="1" s="1"/>
  <c r="AC248" i="1"/>
  <c r="AD248" i="1" s="1"/>
  <c r="AE248" i="1" s="1"/>
  <c r="AC249" i="1"/>
  <c r="AD249" i="1" s="1"/>
  <c r="AE249" i="1" s="1"/>
  <c r="AC250" i="1"/>
  <c r="AD250" i="1" s="1"/>
  <c r="AE250" i="1" s="1"/>
  <c r="AC251" i="1"/>
  <c r="AD251" i="1" s="1"/>
  <c r="AE251" i="1" s="1"/>
  <c r="AC252" i="1"/>
  <c r="AD252" i="1" s="1"/>
  <c r="AE252" i="1" s="1"/>
  <c r="AC253" i="1"/>
  <c r="AD253" i="1" s="1"/>
  <c r="AE253" i="1" s="1"/>
  <c r="AC254" i="1"/>
  <c r="AD254" i="1" s="1"/>
  <c r="AE254" i="1" s="1"/>
  <c r="AC255" i="1"/>
  <c r="AD255" i="1" s="1"/>
  <c r="AE255" i="1" s="1"/>
  <c r="N240" i="1" l="1"/>
  <c r="O240" i="1" s="1"/>
  <c r="S25" i="1"/>
  <c r="T25" i="1" s="1"/>
  <c r="S28" i="1"/>
  <c r="T28" i="1" s="1"/>
  <c r="W28" i="1"/>
  <c r="X28" i="1" s="1"/>
  <c r="N24" i="1"/>
  <c r="O24" i="1" s="1"/>
  <c r="S240" i="1"/>
  <c r="T240" i="1" s="1"/>
  <c r="W25" i="1"/>
  <c r="X25" i="1" s="1"/>
  <c r="W240" i="1"/>
  <c r="X240" i="1" s="1"/>
  <c r="N28" i="1"/>
  <c r="O28" i="1" s="1"/>
  <c r="S24" i="1"/>
  <c r="T24" i="1" s="1"/>
  <c r="W24" i="1"/>
  <c r="X24" i="1" s="1"/>
  <c r="N25" i="1"/>
  <c r="O25" i="1" s="1"/>
  <c r="N223" i="1"/>
  <c r="O223" i="1" s="1"/>
  <c r="N23" i="1"/>
  <c r="O23" i="1" s="1"/>
</calcChain>
</file>

<file path=xl/sharedStrings.xml><?xml version="1.0" encoding="utf-8"?>
<sst xmlns="http://schemas.openxmlformats.org/spreadsheetml/2006/main" count="1811" uniqueCount="416">
  <si>
    <t>Active Transportation</t>
  </si>
  <si>
    <t>National Average</t>
  </si>
  <si>
    <t>Density</t>
  </si>
  <si>
    <t>Exurban</t>
  </si>
  <si>
    <t>2006 Population</t>
  </si>
  <si>
    <t>Active Core</t>
  </si>
  <si>
    <t>Transit Suburb</t>
  </si>
  <si>
    <t>Auto Suburb</t>
  </si>
  <si>
    <t>Total</t>
  </si>
  <si>
    <t>notes</t>
  </si>
  <si>
    <t>*National Average Floor must be at least 50% higher than the national average for active cores, and must exceed 50% of national average for transit suburb (see Notes 2 &amp; 3 in Gordon &amp; Janzen [2013])</t>
  </si>
  <si>
    <t>CMA data</t>
  </si>
  <si>
    <t>AREA_NAME</t>
  </si>
  <si>
    <t>2006 Private Dwellings</t>
  </si>
  <si>
    <t>2006 Private Dwellings: Occupied by Usual Residents</t>
  </si>
  <si>
    <t>Land Area, sq km</t>
  </si>
  <si>
    <t>Land Area, sq km: Persons per sq km</t>
  </si>
  <si>
    <t>Land Area, sq km: Dwellings per sq km</t>
  </si>
  <si>
    <t>CMA Total</t>
  </si>
  <si>
    <t>2006
Population</t>
  </si>
  <si>
    <t>2006
Population
(%)</t>
  </si>
  <si>
    <t>2016
Population</t>
  </si>
  <si>
    <t>2016
Population
(%)</t>
  </si>
  <si>
    <t>Population Growth
2006-2016</t>
  </si>
  <si>
    <t>Public Transit</t>
  </si>
  <si>
    <t>Average Share</t>
  </si>
  <si>
    <t>Exurban threshold</t>
  </si>
  <si>
    <r>
      <t>&lt; 150 ppl / km</t>
    </r>
    <r>
      <rPr>
        <vertAlign val="superscript"/>
        <sz val="11"/>
        <color theme="1"/>
        <rFont val="Calibri"/>
        <family val="2"/>
        <scheme val="minor"/>
      </rPr>
      <t>2</t>
    </r>
  </si>
  <si>
    <t>Active Core Floor (higher value used)</t>
  </si>
  <si>
    <t>Transit Suburb Floor (higher value used)</t>
  </si>
  <si>
    <t>488250001.01</t>
  </si>
  <si>
    <t>488250001.02</t>
  </si>
  <si>
    <t>488250001.03</t>
  </si>
  <si>
    <t>488250001.04</t>
  </si>
  <si>
    <t>488250001.05</t>
  </si>
  <si>
    <t>488250001.06</t>
  </si>
  <si>
    <t>488250001.07</t>
  </si>
  <si>
    <t>488250001.08</t>
  </si>
  <si>
    <t>488250001.09</t>
  </si>
  <si>
    <t>488250001.10</t>
  </si>
  <si>
    <t>488250001.11</t>
  </si>
  <si>
    <t>488250001.13</t>
  </si>
  <si>
    <t>488250001.14</t>
  </si>
  <si>
    <t>488250001.17</t>
  </si>
  <si>
    <t>488250001.21</t>
  </si>
  <si>
    <t>488250001.22</t>
  </si>
  <si>
    <t>488250001.23</t>
  </si>
  <si>
    <t>488250001.24</t>
  </si>
  <si>
    <t>488250001.25</t>
  </si>
  <si>
    <t>488250001.26</t>
  </si>
  <si>
    <t>488250001.27</t>
  </si>
  <si>
    <t>488250001.28</t>
  </si>
  <si>
    <t>488250001.29</t>
  </si>
  <si>
    <t>488250002.02</t>
  </si>
  <si>
    <t>488250002.04</t>
  </si>
  <si>
    <t>488250002.05</t>
  </si>
  <si>
    <t>488250002.06</t>
  </si>
  <si>
    <t>488250002.07</t>
  </si>
  <si>
    <t>488250002.08</t>
  </si>
  <si>
    <t>488250002.09</t>
  </si>
  <si>
    <t>488250002.10</t>
  </si>
  <si>
    <t>488250002.11</t>
  </si>
  <si>
    <t>488250002.12</t>
  </si>
  <si>
    <t>488250002.13</t>
  </si>
  <si>
    <t>488250003.00</t>
  </si>
  <si>
    <t>488250004.00</t>
  </si>
  <si>
    <t>488250005.00</t>
  </si>
  <si>
    <t>488250006.00</t>
  </si>
  <si>
    <t>488250007.01</t>
  </si>
  <si>
    <t>488250007.02</t>
  </si>
  <si>
    <t>488250007.03</t>
  </si>
  <si>
    <t>488250007.04</t>
  </si>
  <si>
    <t>488250008.00</t>
  </si>
  <si>
    <t>488250009.00</t>
  </si>
  <si>
    <t>488250010.00</t>
  </si>
  <si>
    <t>488250011.00</t>
  </si>
  <si>
    <t>488250012.00</t>
  </si>
  <si>
    <t>488250013.00</t>
  </si>
  <si>
    <t>488250014.00</t>
  </si>
  <si>
    <t>488250015.00</t>
  </si>
  <si>
    <t>488250016.00</t>
  </si>
  <si>
    <t>488250017.01</t>
  </si>
  <si>
    <t>488250017.03</t>
  </si>
  <si>
    <t>488250017.04</t>
  </si>
  <si>
    <t>488250017.05</t>
  </si>
  <si>
    <t>488250017.06</t>
  </si>
  <si>
    <t>488250018.00</t>
  </si>
  <si>
    <t>488250019.00</t>
  </si>
  <si>
    <t>488250020.00</t>
  </si>
  <si>
    <t>488250021.00</t>
  </si>
  <si>
    <t>488250022.00</t>
  </si>
  <si>
    <t>488250023.00</t>
  </si>
  <si>
    <t>488250024.00</t>
  </si>
  <si>
    <t>488250025.00</t>
  </si>
  <si>
    <t>488250026.00</t>
  </si>
  <si>
    <t>488250027.00</t>
  </si>
  <si>
    <t>488250028.00</t>
  </si>
  <si>
    <t>488250029.00</t>
  </si>
  <si>
    <t>488250030.00</t>
  </si>
  <si>
    <t>488250031.00</t>
  </si>
  <si>
    <t>488250032.00</t>
  </si>
  <si>
    <t>488250033.01</t>
  </si>
  <si>
    <t>488250033.02</t>
  </si>
  <si>
    <t>488250034.00</t>
  </si>
  <si>
    <t>488250035.01</t>
  </si>
  <si>
    <t>488250035.02</t>
  </si>
  <si>
    <t>488250036.01</t>
  </si>
  <si>
    <t>488250036.02</t>
  </si>
  <si>
    <t>488250037.00</t>
  </si>
  <si>
    <t>488250038.02</t>
  </si>
  <si>
    <t>488250038.03</t>
  </si>
  <si>
    <t>488250038.04</t>
  </si>
  <si>
    <t>488250038.05</t>
  </si>
  <si>
    <t>488250038.06</t>
  </si>
  <si>
    <t>488250038.07</t>
  </si>
  <si>
    <t>488250038.08</t>
  </si>
  <si>
    <t>488250038.10</t>
  </si>
  <si>
    <t>488250038.11</t>
  </si>
  <si>
    <t>488250038.12</t>
  </si>
  <si>
    <t>488250038.13</t>
  </si>
  <si>
    <t>488250038.14</t>
  </si>
  <si>
    <t>488250038.15</t>
  </si>
  <si>
    <t>488250038.17</t>
  </si>
  <si>
    <t>488250038.18</t>
  </si>
  <si>
    <t>488250038.20</t>
  </si>
  <si>
    <t>488250038.21</t>
  </si>
  <si>
    <t>488250038.22</t>
  </si>
  <si>
    <t>488250038.23</t>
  </si>
  <si>
    <t>488250038.24</t>
  </si>
  <si>
    <t>488250038.25</t>
  </si>
  <si>
    <t>488250038.26</t>
  </si>
  <si>
    <t>488250038.27</t>
  </si>
  <si>
    <t>488250038.28</t>
  </si>
  <si>
    <t>488250038.29</t>
  </si>
  <si>
    <t>488250038.30</t>
  </si>
  <si>
    <t>488250039.00</t>
  </si>
  <si>
    <t>488250040.00</t>
  </si>
  <si>
    <t>488250041.00</t>
  </si>
  <si>
    <t>488250042.00</t>
  </si>
  <si>
    <t>488250043.00</t>
  </si>
  <si>
    <t>488250044.00</t>
  </si>
  <si>
    <t>488250045.00</t>
  </si>
  <si>
    <t>488250046.01</t>
  </si>
  <si>
    <t>488250046.02</t>
  </si>
  <si>
    <t>488250047.00</t>
  </si>
  <si>
    <t>488250048.00</t>
  </si>
  <si>
    <t>488250049.01</t>
  </si>
  <si>
    <t>488250049.02</t>
  </si>
  <si>
    <t>488250049.03</t>
  </si>
  <si>
    <t>488250050.01</t>
  </si>
  <si>
    <t>488250050.03</t>
  </si>
  <si>
    <t>488250050.04</t>
  </si>
  <si>
    <t>488250050.05</t>
  </si>
  <si>
    <t>488250051.00</t>
  </si>
  <si>
    <t>488250052.01</t>
  </si>
  <si>
    <t>488250052.02</t>
  </si>
  <si>
    <t>488250052.03</t>
  </si>
  <si>
    <t>488250052.04</t>
  </si>
  <si>
    <t>488250052.06</t>
  </si>
  <si>
    <t>488250052.07</t>
  </si>
  <si>
    <t>488250052.08</t>
  </si>
  <si>
    <t>488250053.00</t>
  </si>
  <si>
    <t>488250054.00</t>
  </si>
  <si>
    <t>488250055.00</t>
  </si>
  <si>
    <t>488250056.00</t>
  </si>
  <si>
    <t>488250057.00</t>
  </si>
  <si>
    <t>488250058.00</t>
  </si>
  <si>
    <t>488250059.00</t>
  </si>
  <si>
    <t>488250060.00</t>
  </si>
  <si>
    <t>488250061.00</t>
  </si>
  <si>
    <t>488250062.00</t>
  </si>
  <si>
    <t>488250063.00</t>
  </si>
  <si>
    <t>488250064.00</t>
  </si>
  <si>
    <t>488250065.00</t>
  </si>
  <si>
    <t>488250066.01</t>
  </si>
  <si>
    <t>488250066.02</t>
  </si>
  <si>
    <t>488250067.00</t>
  </si>
  <si>
    <t>488250068.00</t>
  </si>
  <si>
    <t>488250069.00</t>
  </si>
  <si>
    <t>488250070.00</t>
  </si>
  <si>
    <t>488250071.00</t>
  </si>
  <si>
    <t>488250072.00</t>
  </si>
  <si>
    <t>488250073.00</t>
  </si>
  <si>
    <t>488250074.00</t>
  </si>
  <si>
    <t>488250075.01</t>
  </si>
  <si>
    <t>488250075.02</t>
  </si>
  <si>
    <t>488250076.01</t>
  </si>
  <si>
    <t>488250076.02</t>
  </si>
  <si>
    <t>488250076.03</t>
  </si>
  <si>
    <t>488250076.04</t>
  </si>
  <si>
    <t>488250076.05</t>
  </si>
  <si>
    <t>488250076.06</t>
  </si>
  <si>
    <t>488250076.09</t>
  </si>
  <si>
    <t>488250076.10</t>
  </si>
  <si>
    <t>488250076.11</t>
  </si>
  <si>
    <t>488250076.12</t>
  </si>
  <si>
    <t>488250076.13</t>
  </si>
  <si>
    <t>488250076.14</t>
  </si>
  <si>
    <t>488250076.15</t>
  </si>
  <si>
    <t>488250077.01</t>
  </si>
  <si>
    <t>488250077.02</t>
  </si>
  <si>
    <t>488250077.03</t>
  </si>
  <si>
    <t>488250077.04</t>
  </si>
  <si>
    <t>488250077.05</t>
  </si>
  <si>
    <t>488250077.06</t>
  </si>
  <si>
    <t>488250077.10</t>
  </si>
  <si>
    <t>488250077.11</t>
  </si>
  <si>
    <t>488250077.13</t>
  </si>
  <si>
    <t>488250077.14</t>
  </si>
  <si>
    <t>488250077.15</t>
  </si>
  <si>
    <t>488250077.16</t>
  </si>
  <si>
    <t>488250077.17</t>
  </si>
  <si>
    <t>488250077.19</t>
  </si>
  <si>
    <t>488250077.20</t>
  </si>
  <si>
    <t>488250077.21</t>
  </si>
  <si>
    <t>488250077.22</t>
  </si>
  <si>
    <t>488250200.02</t>
  </si>
  <si>
    <t>488250200.03</t>
  </si>
  <si>
    <t>488250200.04</t>
  </si>
  <si>
    <t>488250201.01</t>
  </si>
  <si>
    <t>488250201.02</t>
  </si>
  <si>
    <t>488250202.00</t>
  </si>
  <si>
    <t>488250203.00</t>
  </si>
  <si>
    <t>488250204.01</t>
  </si>
  <si>
    <t>488250204.02</t>
  </si>
  <si>
    <t>488250204.03</t>
  </si>
  <si>
    <t>488250205.01</t>
  </si>
  <si>
    <t>488250205.02</t>
  </si>
  <si>
    <t>488250205.03</t>
  </si>
  <si>
    <t>488250206.01</t>
  </si>
  <si>
    <t>488250206.02</t>
  </si>
  <si>
    <t>488250206.03</t>
  </si>
  <si>
    <t>488250207.00</t>
  </si>
  <si>
    <t>GEOUID</t>
  </si>
  <si>
    <t>pop 2016</t>
  </si>
  <si>
    <t>pop 2011</t>
  </si>
  <si>
    <t>total PD</t>
  </si>
  <si>
    <t>total OD 2016</t>
  </si>
  <si>
    <t>pop den sq km</t>
  </si>
  <si>
    <t>are sq km</t>
  </si>
  <si>
    <t>commute total</t>
  </si>
  <si>
    <t>drver</t>
  </si>
  <si>
    <t>passenger</t>
  </si>
  <si>
    <t>public transit</t>
  </si>
  <si>
    <t>walk</t>
  </si>
  <si>
    <t>bike</t>
  </si>
  <si>
    <t>other</t>
  </si>
  <si>
    <t>Split</t>
  </si>
  <si>
    <t>IRI, 2006 population not reported</t>
  </si>
  <si>
    <t>Neighbourhood</t>
  </si>
  <si>
    <t>Split, urban edge</t>
  </si>
  <si>
    <t>. Weight for 2.04 = 0.001, therefore not considered</t>
  </si>
  <si>
    <t>Millrise</t>
  </si>
  <si>
    <t>Chaparral</t>
  </si>
  <si>
    <t>Tuscany</t>
  </si>
  <si>
    <t>Redstone</t>
  </si>
  <si>
    <t>Airport</t>
  </si>
  <si>
    <t>Seton</t>
  </si>
  <si>
    <t>Copperfield</t>
  </si>
  <si>
    <t>Cranston</t>
  </si>
  <si>
    <t>New Brighton</t>
  </si>
  <si>
    <t>Walden &amp; Legacy &amp; Academy</t>
  </si>
  <si>
    <t>Sherwood &amp; Simons Valley &amp; Sage Hill &amp; Nolan Hill</t>
  </si>
  <si>
    <t>Split urban edge</t>
  </si>
  <si>
    <t>Evanston</t>
  </si>
  <si>
    <t xml:space="preserve">Cinnamon Hills &amp; Harson Ranch </t>
  </si>
  <si>
    <t xml:space="preserve"> from 204.02 &amp; 204.03</t>
  </si>
  <si>
    <t>Prairie Springs, Airdrie</t>
  </si>
  <si>
    <t>Bayside, Airdrie</t>
  </si>
  <si>
    <t>King's Heights, Airdrie</t>
  </si>
  <si>
    <t>% Population Growth
2006-2016</t>
  </si>
  <si>
    <t>% of Total Population Growth
2006-2016</t>
  </si>
  <si>
    <t>2006
Total Dwelling Units</t>
  </si>
  <si>
    <t>2006
Total Dwelling Units (%)</t>
  </si>
  <si>
    <t>2016
Total Dwelling Units</t>
  </si>
  <si>
    <t>2016
Total Dwelling Units (%)</t>
  </si>
  <si>
    <t>Total Dwelling Unit Growth
2006-2016</t>
  </si>
  <si>
    <t>% Total Dwelling Unit Growth
2006-2016</t>
  </si>
  <si>
    <t>% of Total Dwelling Unit Growth
2006-2016</t>
  </si>
  <si>
    <t>2006
Occupied Dwelling Units</t>
  </si>
  <si>
    <t>2006
Occupied Dwelling Units (%)</t>
  </si>
  <si>
    <t>2016
Occupied Dwelling Units</t>
  </si>
  <si>
    <t>2016
Occupied Dwelling Units (%)</t>
  </si>
  <si>
    <t>Occupied Dwelling Unit Growth
2006-2016</t>
  </si>
  <si>
    <t>% Occupied Dwelling Unit Growth
2006-2016</t>
  </si>
  <si>
    <t>% of Total Occupied Dwelling Unit Growth
2006-2016</t>
  </si>
  <si>
    <t>Airdrie</t>
  </si>
  <si>
    <t>Spruce Cliff &amp; Shaganappi</t>
  </si>
  <si>
    <t>Golf Course</t>
  </si>
  <si>
    <t>Silverado</t>
  </si>
  <si>
    <t>Somerset</t>
  </si>
  <si>
    <t>Evergreen</t>
  </si>
  <si>
    <t>Split, urban fringe</t>
  </si>
  <si>
    <t>Indus &amp; Langdon &amp; Dalemead</t>
  </si>
  <si>
    <t>Chestermere</t>
  </si>
  <si>
    <t>Cochrane</t>
  </si>
  <si>
    <t>Industrial</t>
  </si>
  <si>
    <t>Industiral</t>
  </si>
  <si>
    <t>Discovery Ridge</t>
  </si>
  <si>
    <t>Calgary</t>
  </si>
  <si>
    <t xml:space="preserve">Crowfoot LRT </t>
  </si>
  <si>
    <t>Arbour Lake</t>
  </si>
  <si>
    <t>Royal Oak</t>
  </si>
  <si>
    <t>Split; Tuscany LRT</t>
  </si>
  <si>
    <t>Varsity</t>
  </si>
  <si>
    <t xml:space="preserve">AC to AS </t>
  </si>
  <si>
    <t>Montgomery</t>
  </si>
  <si>
    <t>Highland Park</t>
  </si>
  <si>
    <t>?</t>
  </si>
  <si>
    <t>Kingsland</t>
  </si>
  <si>
    <t>Elboya</t>
  </si>
  <si>
    <t>Radison Hts</t>
  </si>
  <si>
    <t>Franklin LRT</t>
  </si>
  <si>
    <t xml:space="preserve"> TS-AS ?</t>
  </si>
  <si>
    <t>Marlborough</t>
  </si>
  <si>
    <t>Whitehorn</t>
  </si>
  <si>
    <t>Whitehorn LRT</t>
  </si>
  <si>
    <t>Split; Fish Creek LRT?</t>
  </si>
  <si>
    <t>Signal Ridge</t>
  </si>
  <si>
    <t>Sirocco LRT?</t>
  </si>
  <si>
    <t>Christie Park</t>
  </si>
  <si>
    <t>Springbank Hill</t>
  </si>
  <si>
    <t>Split?  69 st LRT?</t>
  </si>
  <si>
    <t>Unclassified</t>
  </si>
  <si>
    <t>near UofC</t>
  </si>
  <si>
    <t>76.13 ignored, no visible boundary change</t>
  </si>
  <si>
    <t>76.12 ignored, no visible boundary change</t>
  </si>
  <si>
    <t>207.00 ignored</t>
  </si>
  <si>
    <t>&lt;-- Moving Backward</t>
  </si>
  <si>
    <t>2016 CTDataMaker using new 2016 Classifications</t>
  </si>
  <si>
    <t>CMA</t>
  </si>
  <si>
    <t>CMA/CA</t>
  </si>
  <si>
    <t>Name</t>
  </si>
  <si>
    <t>Total Employed Labour Force 15 ~dress by Mode of Transportation</t>
  </si>
  <si>
    <t>Total Employed Labour Force 15 ~tion: Car, truck, van as driver</t>
  </si>
  <si>
    <t>Total Employed Labour Force 15 ~n: Car, truck, van as passenger</t>
  </si>
  <si>
    <t>Total Employed Labour Force 15 ~ Transportation: Public transit</t>
  </si>
  <si>
    <t>Public transit %</t>
  </si>
  <si>
    <t>Total Employed Labour Force 15 ~ Transportation: Walked to work</t>
  </si>
  <si>
    <t>Total Employed Labour Force 15 ~Mode of Transportation: Bicycle</t>
  </si>
  <si>
    <t>Total Active Transportation</t>
  </si>
  <si>
    <t>Active Transportation %</t>
  </si>
  <si>
    <t>Total Employed Labour Force 15 ~e of Transportation: Motorcycle</t>
  </si>
  <si>
    <t>Total Employed Labour Force 15 ~Mode of Transportation: Taxicab</t>
  </si>
  <si>
    <t>Total Employed Labour Force 15 ~of Transportation: Other method</t>
  </si>
  <si>
    <t>Classification</t>
  </si>
  <si>
    <t>Overview</t>
  </si>
  <si>
    <t>This file contains the 2016 and 2006 CMA Census data used for the production of the Canadian Suburbs Project (hyperlink)</t>
  </si>
  <si>
    <t xml:space="preserve">Principal Investigator: David L.A. Gordon </t>
  </si>
  <si>
    <t>Research Team: Chris Willms, Lyra Hindrichs, Kassidee Fior, Emily Goldney, Shuhong Lin, and Ben McCauley</t>
  </si>
  <si>
    <t>Queen's University, School of Urban and Regional Planning, 2018</t>
  </si>
  <si>
    <t xml:space="preserve">Classifications </t>
  </si>
  <si>
    <r>
      <rPr>
        <i/>
        <sz val="10"/>
        <color theme="1"/>
        <rFont val="Calibri"/>
        <family val="2"/>
        <scheme val="minor"/>
      </rPr>
      <t>Exurban</t>
    </r>
    <r>
      <rPr>
        <sz val="10"/>
        <color theme="1"/>
        <rFont val="Calibri"/>
        <family val="2"/>
        <scheme val="minor"/>
      </rPr>
      <t xml:space="preserve"> areas are defined as areas with gross population density less than 150 people per square kilometre.</t>
    </r>
  </si>
  <si>
    <r>
      <rPr>
        <i/>
        <sz val="10"/>
        <color theme="1"/>
        <rFont val="Calibri"/>
        <family val="2"/>
        <scheme val="minor"/>
      </rPr>
      <t>Active Cores</t>
    </r>
    <r>
      <rPr>
        <sz val="10"/>
        <color theme="1"/>
        <rFont val="Calibri"/>
        <family val="2"/>
        <scheme val="minor"/>
      </rPr>
      <t xml:space="preserve"> are defined as CTs with active transit greater than 150% of the metro average for the journey to work and greater than 50% of the national average.*</t>
    </r>
  </si>
  <si>
    <r>
      <rPr>
        <i/>
        <sz val="10"/>
        <color theme="1"/>
        <rFont val="Calibri"/>
        <family val="2"/>
        <scheme val="minor"/>
      </rPr>
      <t>Transit Suburbs</t>
    </r>
    <r>
      <rPr>
        <sz val="10"/>
        <color theme="1"/>
        <rFont val="Calibri"/>
        <family val="2"/>
        <scheme val="minor"/>
      </rPr>
      <t xml:space="preserve"> are defined as CTs with transit use greater than 150% of the metro average for journey to work, active transit less than 150% of the metro average, and transit use at least greater than 50% of the national average.*</t>
    </r>
  </si>
  <si>
    <r>
      <rPr>
        <i/>
        <sz val="10"/>
        <color theme="1"/>
        <rFont val="Calibri"/>
        <family val="2"/>
        <scheme val="minor"/>
      </rPr>
      <t>Auto Suburbs</t>
    </r>
    <r>
      <rPr>
        <sz val="10"/>
        <color theme="1"/>
        <rFont val="Calibri"/>
        <family val="2"/>
        <scheme val="minor"/>
      </rPr>
      <t xml:space="preserve"> are defined as CTs with a gross population density greater than 150 people per square kilometre, transit use less than 150% of the metro average, and active transit less than 150% of the metro average.*</t>
    </r>
  </si>
  <si>
    <t>* Where the metro floor did not exceed the national floor, the national floor was used (based on averages derived from raw data nationally for all CMAs only)</t>
  </si>
  <si>
    <t xml:space="preserve"> </t>
  </si>
  <si>
    <t>Sheets</t>
  </si>
  <si>
    <t>2006 Original</t>
  </si>
  <si>
    <t>contains original 2006 Census data provided by Statistics Canada and downloaded from PCensus</t>
  </si>
  <si>
    <t>2016 Original</t>
  </si>
  <si>
    <t>contains original 2016 Census data provided by Statistics Canada and downloaded from Computing in the Humanities and Social Sciences (CHASS) through University of Toronto</t>
  </si>
  <si>
    <t>2016 Datamaker</t>
  </si>
  <si>
    <t>classifies 2016 Census data by the Research Team using the 'T9' classification update from Gordon &amp; Janzen's (2013) 'T8' model</t>
  </si>
  <si>
    <t>estimates 2006 data based on values from Allen &amp; Taylor (2018)</t>
  </si>
  <si>
    <t>compares classifications for 2006 and 2016</t>
  </si>
  <si>
    <t>Thresholds</t>
  </si>
  <si>
    <t>contains calculations used to determine active transport and public transit classification floors for 2016</t>
  </si>
  <si>
    <t xml:space="preserve">Summary </t>
  </si>
  <si>
    <t>contains 2006 - 2016 changes for population, total dwelling unit, and occupied dwelling unit data</t>
  </si>
  <si>
    <t>Sources</t>
  </si>
  <si>
    <r>
      <t xml:space="preserve">Allen, J., &amp; Taylor, Z. (2018). A new tool for neighbourhood change research: The Canadian longitudinal census tract database, 1971-2016: Canadian longitudinal tract database. </t>
    </r>
    <r>
      <rPr>
        <i/>
        <sz val="10"/>
        <color theme="1"/>
        <rFont val="Calibri"/>
        <family val="2"/>
        <scheme val="minor"/>
      </rPr>
      <t>The Canadian Geographer</t>
    </r>
    <r>
      <rPr>
        <sz val="10"/>
        <color theme="1"/>
        <rFont val="Calibri"/>
        <family val="2"/>
        <scheme val="minor"/>
      </rPr>
      <t>, doi:10.1111/cag.12467</t>
    </r>
  </si>
  <si>
    <r>
      <t xml:space="preserve">Gordon, D., &amp; Janzen, M. (2013). Suburban nation? Estimating the size of Canada’s suburban population. </t>
    </r>
    <r>
      <rPr>
        <i/>
        <sz val="10"/>
        <rFont val="Calibri"/>
        <family val="2"/>
        <scheme val="minor"/>
      </rPr>
      <t>Journal of Architectural and Planning Research, 30</t>
    </r>
    <r>
      <rPr>
        <sz val="10"/>
        <rFont val="Calibri"/>
        <family val="2"/>
        <scheme val="minor"/>
      </rPr>
      <t>(3), 197-220.</t>
    </r>
  </si>
  <si>
    <t>2016
Census Tract ID</t>
  </si>
  <si>
    <t xml:space="preserve">2006
split CT reference
</t>
  </si>
  <si>
    <t>2006
split CT weight apportioned</t>
  </si>
  <si>
    <t xml:space="preserve">2006
split CT population
</t>
  </si>
  <si>
    <t>2006
split CT 
total dwelling units</t>
  </si>
  <si>
    <t>2006
split CT occupied dwelling units</t>
  </si>
  <si>
    <t>2006
Census Tract ID</t>
  </si>
  <si>
    <t>Area (2016)
Square Km</t>
  </si>
  <si>
    <t>Area (2016)
Hectares</t>
  </si>
  <si>
    <t>2011
Population</t>
  </si>
  <si>
    <t>Population
Growth
2006-16</t>
  </si>
  <si>
    <t>Population
Growth %
2006-16</t>
  </si>
  <si>
    <t>Population Density per square Km
2016</t>
  </si>
  <si>
    <t>Total DU Growth
2006-16</t>
  </si>
  <si>
    <t>Total DU Growth %
2006-16</t>
  </si>
  <si>
    <t>2006
Occuped Dwelling Units</t>
  </si>
  <si>
    <t>Occupied DU Growth
2006-16</t>
  </si>
  <si>
    <t>Occupied DU Growth %
2006-16</t>
  </si>
  <si>
    <t>Occupied DU
Density per hectare
2016</t>
  </si>
  <si>
    <t>Total Commuters
2016</t>
  </si>
  <si>
    <t>Auto Drivers</t>
  </si>
  <si>
    <t>Auto Passengers</t>
  </si>
  <si>
    <t>Auto
Total</t>
  </si>
  <si>
    <t>Auto
%</t>
  </si>
  <si>
    <t>Total Auto Normalized</t>
  </si>
  <si>
    <t>Public Transit
Total</t>
  </si>
  <si>
    <t>Public Transit
%</t>
  </si>
  <si>
    <t xml:space="preserve">Public Transit
Normalized </t>
  </si>
  <si>
    <t>Walkers</t>
  </si>
  <si>
    <t>Cyclists</t>
  </si>
  <si>
    <t>Active Transport Total</t>
  </si>
  <si>
    <t>Active Transport
%</t>
  </si>
  <si>
    <t>Active Transport
Normalized</t>
  </si>
  <si>
    <t>Other Transport Method</t>
  </si>
  <si>
    <t>2016
'T9' model
Classification</t>
  </si>
  <si>
    <t>2006
'T9' model
Classification</t>
  </si>
  <si>
    <t>A note on the 'T9' update</t>
  </si>
  <si>
    <t>- New for the 2016 census, the “T9” model follows the same methodology as the “T8” model, with one small exception regarding CMA threshold calculations for public transit and active transportation floors.</t>
  </si>
  <si>
    <t>- “T8” calculated these floors as an average of the already-calculated census tract shares. This produced suitable results but did not match the method by which Statistics Canada calculates census metropolitan averages for the journey to work.</t>
  </si>
  <si>
    <t>- “T9” updates this method to calculate floors using total raw count sums to arrive at CMA thresholds. This method matches that used by Statistics Canada. (hyperlink)</t>
  </si>
  <si>
    <t>- Regarding national thresholds for active transport and public transit, these are calculated using CMA totals only and exclude all other populations in Canada, including Census Agglomerations.</t>
  </si>
  <si>
    <t>Note:
Weighted-values produced by Allen and Taylor (2018) were utilized for estimating 2006 data in cases of census tract splits for 2016. While useful, these values sometimes produce non-sensical split references from 2016 to 2006 census tracts. Visual inspection of each split was carried-out which resulted in the intentional omission of some Allen and Taylor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</si>
</sst>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_ ;\-#,##0\ "/>
  </numFmts>
  <fonts count="3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b/>
      <sz val="10"/>
      <name val="Calibri"/>
      <family val="2"/>
      <scheme val="minor"/>
    </font>
    <font>
      <vertAlign val="superscript"/>
      <sz val="11"/>
      <color theme="1"/>
      <name val="Calibri"/>
      <family val="2"/>
      <scheme val="minor"/>
    </font>
    <font>
      <sz val="10"/>
      <name val="MS Sans Serif"/>
    </font>
    <font>
      <sz val="10"/>
      <name val="MS Sans Serif"/>
      <family val="2"/>
    </font>
    <font>
      <sz val="8"/>
      <color theme="1"/>
      <name val="Calibri"/>
      <family val="2"/>
      <scheme val="minor"/>
    </font>
    <font>
      <u/>
      <sz val="11"/>
      <color theme="10"/>
      <name val="Calibri"/>
      <family val="2"/>
      <scheme val="minor"/>
    </font>
    <font>
      <b/>
      <sz val="10"/>
      <color theme="0"/>
      <name val="Calibri"/>
      <family val="2"/>
      <scheme val="minor"/>
    </font>
    <font>
      <i/>
      <sz val="10"/>
      <color theme="1"/>
      <name val="Calibri"/>
      <family val="2"/>
      <scheme val="minor"/>
    </font>
    <font>
      <sz val="10"/>
      <color theme="1"/>
      <name val="Times New Roman"/>
      <family val="1"/>
    </font>
    <font>
      <i/>
      <sz val="10"/>
      <name val="Calibri"/>
      <family val="2"/>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A8A800"/>
        <bgColor indexed="64"/>
      </patternFill>
    </fill>
    <fill>
      <patternFill patternType="solid">
        <fgColor rgb="FFFFFFBE"/>
        <bgColor indexed="64"/>
      </patternFill>
    </fill>
    <fill>
      <patternFill patternType="solid">
        <fgColor rgb="FFE6E6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
      <patternFill patternType="solid">
        <fgColor rgb="FFC8F0C8"/>
        <bgColor indexed="64"/>
      </patternFill>
    </fill>
    <fill>
      <patternFill patternType="solid">
        <fgColor theme="5" tint="0.39997558519241921"/>
        <bgColor indexed="64"/>
      </patternFill>
    </fill>
  </fills>
  <borders count="7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right style="thin">
        <color indexed="64"/>
      </right>
      <top/>
      <bottom/>
      <diagonal/>
    </border>
    <border>
      <left style="medium">
        <color auto="1"/>
      </left>
      <right/>
      <top/>
      <bottom/>
      <diagonal/>
    </border>
    <border>
      <left style="medium">
        <color auto="1"/>
      </left>
      <right/>
      <top/>
      <bottom style="medium">
        <color auto="1"/>
      </bottom>
      <diagonal/>
    </border>
    <border>
      <left style="thick">
        <color auto="1"/>
      </left>
      <right style="thick">
        <color auto="1"/>
      </right>
      <top/>
      <bottom/>
      <diagonal/>
    </border>
    <border>
      <left/>
      <right style="thick">
        <color auto="1"/>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auto="1"/>
      </left>
      <right/>
      <top style="thin">
        <color auto="1"/>
      </top>
      <bottom/>
      <diagonal/>
    </border>
    <border>
      <left style="thin">
        <color indexed="64"/>
      </left>
      <right style="medium">
        <color indexed="64"/>
      </right>
      <top style="thin">
        <color auto="1"/>
      </top>
      <bottom/>
      <diagonal/>
    </border>
    <border>
      <left style="thin">
        <color auto="1"/>
      </left>
      <right style="thick">
        <color auto="1"/>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thick">
        <color auto="1"/>
      </left>
      <right/>
      <top/>
      <bottom/>
      <diagonal/>
    </border>
    <border>
      <left style="thick">
        <color auto="1"/>
      </left>
      <right/>
      <top style="thick">
        <color auto="1"/>
      </top>
      <bottom style="thick">
        <color auto="1"/>
      </bottom>
      <diagonal/>
    </border>
    <border>
      <left style="thick">
        <color auto="1"/>
      </left>
      <right style="thick">
        <color auto="1"/>
      </right>
      <top style="thick">
        <color auto="1"/>
      </top>
      <bottom style="thick">
        <color auto="1"/>
      </bottom>
      <diagonal/>
    </border>
    <border>
      <left/>
      <right/>
      <top style="thick">
        <color auto="1"/>
      </top>
      <bottom style="thick">
        <color auto="1"/>
      </bottom>
      <diagonal/>
    </border>
    <border>
      <left style="thin">
        <color auto="1"/>
      </left>
      <right/>
      <top style="thick">
        <color auto="1"/>
      </top>
      <bottom style="thick">
        <color auto="1"/>
      </bottom>
      <diagonal/>
    </border>
    <border>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right style="thick">
        <color auto="1"/>
      </right>
      <top style="thick">
        <color auto="1"/>
      </top>
      <bottom style="thick">
        <color auto="1"/>
      </bottom>
      <diagonal/>
    </border>
    <border>
      <left style="thick">
        <color auto="1"/>
      </left>
      <right style="thin">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auto="1"/>
      </left>
      <right/>
      <top style="thin">
        <color auto="1"/>
      </top>
      <bottom style="medium">
        <color indexed="64"/>
      </bottom>
      <diagonal/>
    </border>
    <border>
      <left style="medium">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style="medium">
        <color auto="1"/>
      </left>
      <right style="medium">
        <color indexed="64"/>
      </right>
      <top style="thin">
        <color auto="1"/>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auto="1"/>
      </bottom>
      <diagonal/>
    </border>
    <border>
      <left style="thick">
        <color auto="1"/>
      </left>
      <right/>
      <top/>
      <bottom style="thick">
        <color auto="1"/>
      </bottom>
      <diagonal/>
    </border>
    <border>
      <left/>
      <right style="thick">
        <color auto="1"/>
      </right>
      <top/>
      <bottom style="thick">
        <color auto="1"/>
      </bottom>
      <diagonal/>
    </border>
  </borders>
  <cellStyleXfs count="47">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4" fillId="0" borderId="0"/>
    <xf numFmtId="9" fontId="25" fillId="0" borderId="0" applyFont="0" applyFill="0" applyBorder="0" applyAlignment="0" applyProtection="0"/>
    <xf numFmtId="43" fontId="1" fillId="0" borderId="0" applyFont="0" applyFill="0" applyBorder="0" applyAlignment="0" applyProtection="0"/>
    <xf numFmtId="0" fontId="27" fillId="0" borderId="0" applyNumberFormat="0" applyFill="0" applyBorder="0" applyAlignment="0" applyProtection="0"/>
  </cellStyleXfs>
  <cellXfs count="290">
    <xf numFmtId="0" fontId="0" fillId="0" borderId="0" xfId="0"/>
    <xf numFmtId="0" fontId="16" fillId="0" borderId="0" xfId="0" applyFont="1"/>
    <xf numFmtId="0" fontId="0" fillId="0" borderId="0" xfId="0" applyFill="1"/>
    <xf numFmtId="0" fontId="16" fillId="0" borderId="0" xfId="0" applyFont="1" applyFill="1" applyBorder="1" applyAlignment="1">
      <alignment horizontal="center"/>
    </xf>
    <xf numFmtId="3" fontId="21" fillId="0" borderId="0" xfId="7" applyNumberFormat="1" applyFont="1" applyFill="1" applyBorder="1" applyAlignment="1">
      <alignment horizontal="center"/>
    </xf>
    <xf numFmtId="2" fontId="21" fillId="0" borderId="11" xfId="7" applyNumberFormat="1" applyFont="1" applyFill="1" applyBorder="1" applyAlignment="1">
      <alignment horizontal="center"/>
    </xf>
    <xf numFmtId="0" fontId="0" fillId="0" borderId="0" xfId="0" applyFill="1" applyBorder="1"/>
    <xf numFmtId="0" fontId="0" fillId="0" borderId="0" xfId="0" applyFill="1" applyBorder="1" applyAlignment="1">
      <alignment horizontal="center"/>
    </xf>
    <xf numFmtId="0" fontId="0" fillId="36" borderId="16" xfId="0" applyFill="1" applyBorder="1"/>
    <xf numFmtId="0" fontId="18" fillId="0" borderId="47" xfId="0" applyFont="1" applyBorder="1" applyAlignment="1">
      <alignment horizontal="center" vertical="center"/>
    </xf>
    <xf numFmtId="0" fontId="0" fillId="36" borderId="13" xfId="0" applyFill="1" applyBorder="1"/>
    <xf numFmtId="0" fontId="16" fillId="0" borderId="50" xfId="0" applyFont="1" applyFill="1" applyBorder="1" applyAlignment="1">
      <alignment horizontal="center" vertical="center"/>
    </xf>
    <xf numFmtId="0" fontId="16" fillId="0" borderId="20" xfId="0" applyFont="1" applyFill="1" applyBorder="1" applyAlignment="1">
      <alignment horizontal="center" vertical="center"/>
    </xf>
    <xf numFmtId="0" fontId="16" fillId="0" borderId="19" xfId="0" applyFont="1" applyFill="1" applyBorder="1" applyAlignment="1">
      <alignment horizontal="center" vertical="center" wrapText="1"/>
    </xf>
    <xf numFmtId="0" fontId="16" fillId="0" borderId="51"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16" xfId="0" applyFont="1" applyBorder="1"/>
    <xf numFmtId="0" fontId="0" fillId="36" borderId="47" xfId="0" applyFill="1" applyBorder="1" applyAlignment="1">
      <alignment horizontal="center"/>
    </xf>
    <xf numFmtId="10" fontId="0" fillId="0" borderId="18" xfId="0" applyNumberFormat="1" applyFill="1" applyBorder="1" applyAlignment="1">
      <alignment horizontal="center"/>
    </xf>
    <xf numFmtId="10" fontId="0" fillId="0" borderId="17" xfId="1" applyNumberFormat="1" applyFont="1" applyFill="1" applyBorder="1" applyAlignment="1">
      <alignment horizontal="center"/>
    </xf>
    <xf numFmtId="10" fontId="0" fillId="0" borderId="48" xfId="0" applyNumberFormat="1" applyFill="1" applyBorder="1" applyAlignment="1">
      <alignment horizontal="center"/>
    </xf>
    <xf numFmtId="10" fontId="0" fillId="0" borderId="49" xfId="1" applyNumberFormat="1" applyFont="1" applyFill="1" applyBorder="1" applyAlignment="1">
      <alignment horizontal="center"/>
    </xf>
    <xf numFmtId="0" fontId="16" fillId="0" borderId="12" xfId="0" applyFont="1" applyBorder="1"/>
    <xf numFmtId="0" fontId="0" fillId="0" borderId="53" xfId="0" applyFill="1" applyBorder="1" applyAlignment="1">
      <alignment horizontal="center"/>
    </xf>
    <xf numFmtId="10" fontId="0" fillId="36" borderId="10" xfId="0" applyNumberFormat="1" applyFill="1" applyBorder="1" applyAlignment="1">
      <alignment horizontal="center"/>
    </xf>
    <xf numFmtId="10" fontId="0" fillId="36" borderId="11" xfId="1" applyNumberFormat="1" applyFont="1" applyFill="1" applyBorder="1" applyAlignment="1">
      <alignment horizontal="center"/>
    </xf>
    <xf numFmtId="10" fontId="0" fillId="36" borderId="0" xfId="0" applyNumberFormat="1" applyFill="1" applyBorder="1" applyAlignment="1">
      <alignment horizontal="center"/>
    </xf>
    <xf numFmtId="10" fontId="0" fillId="36" borderId="54" xfId="1" applyNumberFormat="1" applyFont="1" applyFill="1" applyBorder="1" applyAlignment="1">
      <alignment horizontal="center"/>
    </xf>
    <xf numFmtId="0" fontId="0" fillId="36" borderId="53" xfId="0" applyFill="1" applyBorder="1" applyAlignment="1">
      <alignment horizontal="center"/>
    </xf>
    <xf numFmtId="10" fontId="18" fillId="0" borderId="10" xfId="1" applyNumberFormat="1" applyFont="1" applyFill="1" applyBorder="1" applyAlignment="1">
      <alignment horizontal="center"/>
    </xf>
    <xf numFmtId="10" fontId="18" fillId="0" borderId="11" xfId="1" applyNumberFormat="1" applyFont="1" applyFill="1" applyBorder="1" applyAlignment="1">
      <alignment horizontal="center"/>
    </xf>
    <xf numFmtId="0" fontId="0" fillId="36" borderId="0" xfId="0" applyFill="1" applyBorder="1" applyAlignment="1">
      <alignment horizontal="center"/>
    </xf>
    <xf numFmtId="0" fontId="0" fillId="36" borderId="54" xfId="0" applyFill="1" applyBorder="1" applyAlignment="1">
      <alignment horizontal="center"/>
    </xf>
    <xf numFmtId="0" fontId="16" fillId="0" borderId="13" xfId="0" applyFont="1" applyBorder="1"/>
    <xf numFmtId="0" fontId="0" fillId="36" borderId="50" xfId="0" applyFill="1" applyBorder="1" applyAlignment="1">
      <alignment horizontal="center"/>
    </xf>
    <xf numFmtId="0" fontId="0" fillId="36" borderId="20" xfId="0" applyFill="1" applyBorder="1" applyAlignment="1">
      <alignment horizontal="center"/>
    </xf>
    <xf numFmtId="0" fontId="0" fillId="36" borderId="19" xfId="0" applyFill="1" applyBorder="1" applyAlignment="1">
      <alignment horizontal="center"/>
    </xf>
    <xf numFmtId="10" fontId="18" fillId="0" borderId="51" xfId="1" applyNumberFormat="1" applyFont="1" applyFill="1" applyBorder="1" applyAlignment="1">
      <alignment horizontal="center"/>
    </xf>
    <xf numFmtId="10" fontId="18" fillId="0" borderId="52" xfId="1" applyNumberFormat="1" applyFont="1" applyFill="1" applyBorder="1" applyAlignment="1">
      <alignment horizontal="center"/>
    </xf>
    <xf numFmtId="10" fontId="0" fillId="0" borderId="0" xfId="0" applyNumberFormat="1" applyFill="1" applyBorder="1" applyAlignment="1">
      <alignment horizontal="center"/>
    </xf>
    <xf numFmtId="10" fontId="0" fillId="0" borderId="0" xfId="1" applyNumberFormat="1" applyFont="1" applyFill="1" applyBorder="1" applyAlignment="1">
      <alignment horizontal="center"/>
    </xf>
    <xf numFmtId="3" fontId="21" fillId="34" borderId="0" xfId="7" applyNumberFormat="1" applyFont="1" applyFill="1" applyBorder="1" applyAlignment="1">
      <alignment horizontal="center"/>
    </xf>
    <xf numFmtId="2" fontId="21" fillId="34" borderId="11" xfId="7" applyNumberFormat="1" applyFont="1" applyFill="1" applyBorder="1" applyAlignment="1">
      <alignment horizontal="center"/>
    </xf>
    <xf numFmtId="3" fontId="21" fillId="33" borderId="0" xfId="7" applyNumberFormat="1" applyFont="1" applyFill="1" applyBorder="1" applyAlignment="1">
      <alignment horizontal="center"/>
    </xf>
    <xf numFmtId="2" fontId="21" fillId="33" borderId="11" xfId="7" applyNumberFormat="1" applyFont="1" applyFill="1" applyBorder="1" applyAlignment="1">
      <alignment horizontal="center"/>
    </xf>
    <xf numFmtId="3" fontId="21" fillId="35" borderId="0" xfId="7" applyNumberFormat="1" applyFont="1" applyFill="1" applyBorder="1" applyAlignment="1">
      <alignment horizontal="center"/>
    </xf>
    <xf numFmtId="2" fontId="21" fillId="35" borderId="11" xfId="7" applyNumberFormat="1" applyFont="1" applyFill="1" applyBorder="1" applyAlignment="1">
      <alignment horizontal="center"/>
    </xf>
    <xf numFmtId="2" fontId="21" fillId="33" borderId="0" xfId="0" applyNumberFormat="1" applyFont="1" applyFill="1" applyBorder="1" applyAlignment="1">
      <alignment horizontal="center"/>
    </xf>
    <xf numFmtId="2" fontId="21" fillId="34" borderId="0" xfId="0" applyNumberFormat="1" applyFont="1" applyFill="1" applyBorder="1" applyAlignment="1">
      <alignment horizontal="center"/>
    </xf>
    <xf numFmtId="2" fontId="21" fillId="0" borderId="0" xfId="0" applyNumberFormat="1" applyFont="1" applyFill="1" applyBorder="1" applyAlignment="1">
      <alignment horizontal="center"/>
    </xf>
    <xf numFmtId="2" fontId="21" fillId="35" borderId="0" xfId="0" applyNumberFormat="1" applyFont="1" applyFill="1" applyBorder="1" applyAlignment="1">
      <alignment horizontal="center"/>
    </xf>
    <xf numFmtId="0" fontId="21" fillId="0" borderId="14" xfId="0" applyFont="1" applyFill="1" applyBorder="1" applyAlignment="1">
      <alignment horizontal="center"/>
    </xf>
    <xf numFmtId="0" fontId="20" fillId="0" borderId="0" xfId="0" applyFont="1"/>
    <xf numFmtId="0" fontId="20" fillId="0" borderId="0" xfId="0" applyFont="1" applyAlignment="1">
      <alignment horizontal="center"/>
    </xf>
    <xf numFmtId="0" fontId="19" fillId="0" borderId="32"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24" xfId="0" applyFont="1" applyBorder="1" applyAlignment="1">
      <alignment horizontal="center" vertical="center" wrapText="1"/>
    </xf>
    <xf numFmtId="0" fontId="20" fillId="33" borderId="45" xfId="0" applyFont="1" applyFill="1" applyBorder="1"/>
    <xf numFmtId="165" fontId="20" fillId="33" borderId="29" xfId="0" applyNumberFormat="1" applyFont="1" applyFill="1" applyBorder="1" applyAlignment="1">
      <alignment horizontal="center"/>
    </xf>
    <xf numFmtId="165" fontId="20" fillId="33" borderId="29" xfId="1" applyNumberFormat="1" applyFont="1" applyFill="1" applyBorder="1" applyAlignment="1">
      <alignment horizontal="center"/>
    </xf>
    <xf numFmtId="166" fontId="20" fillId="33" borderId="28" xfId="0" applyNumberFormat="1" applyFont="1" applyFill="1" applyBorder="1" applyAlignment="1">
      <alignment horizontal="center"/>
    </xf>
    <xf numFmtId="165" fontId="20" fillId="33" borderId="30" xfId="1" applyNumberFormat="1" applyFont="1" applyFill="1" applyBorder="1" applyAlignment="1">
      <alignment horizontal="center"/>
    </xf>
    <xf numFmtId="0" fontId="20" fillId="35" borderId="46" xfId="0" applyFont="1" applyFill="1" applyBorder="1"/>
    <xf numFmtId="165" fontId="20" fillId="35" borderId="26" xfId="0" applyNumberFormat="1" applyFont="1" applyFill="1" applyBorder="1" applyAlignment="1">
      <alignment horizontal="center"/>
    </xf>
    <xf numFmtId="165" fontId="20" fillId="35" borderId="26" xfId="1" applyNumberFormat="1" applyFont="1" applyFill="1" applyBorder="1" applyAlignment="1">
      <alignment horizontal="center"/>
    </xf>
    <xf numFmtId="166" fontId="20" fillId="35" borderId="25" xfId="0" applyNumberFormat="1" applyFont="1" applyFill="1" applyBorder="1" applyAlignment="1">
      <alignment horizontal="center"/>
    </xf>
    <xf numFmtId="165" fontId="20" fillId="35" borderId="27" xfId="1" applyNumberFormat="1" applyFont="1" applyFill="1" applyBorder="1" applyAlignment="1">
      <alignment horizontal="center"/>
    </xf>
    <xf numFmtId="0" fontId="20" fillId="34" borderId="46" xfId="0" applyFont="1" applyFill="1" applyBorder="1"/>
    <xf numFmtId="165" fontId="20" fillId="34" borderId="26" xfId="0" applyNumberFormat="1" applyFont="1" applyFill="1" applyBorder="1" applyAlignment="1">
      <alignment horizontal="center"/>
    </xf>
    <xf numFmtId="165" fontId="20" fillId="34" borderId="26" xfId="1" applyNumberFormat="1" applyFont="1" applyFill="1" applyBorder="1" applyAlignment="1">
      <alignment horizontal="center"/>
    </xf>
    <xf numFmtId="166" fontId="20" fillId="34" borderId="25" xfId="0" applyNumberFormat="1" applyFont="1" applyFill="1" applyBorder="1" applyAlignment="1">
      <alignment horizontal="center"/>
    </xf>
    <xf numFmtId="165" fontId="20" fillId="34" borderId="27" xfId="1" applyNumberFormat="1" applyFont="1" applyFill="1" applyBorder="1" applyAlignment="1">
      <alignment horizontal="center"/>
    </xf>
    <xf numFmtId="0" fontId="20" fillId="0" borderId="21" xfId="0" applyFont="1" applyBorder="1"/>
    <xf numFmtId="165" fontId="20" fillId="0" borderId="22" xfId="0" applyNumberFormat="1" applyFont="1" applyBorder="1" applyAlignment="1">
      <alignment horizontal="center"/>
    </xf>
    <xf numFmtId="165" fontId="20" fillId="0" borderId="22" xfId="1" applyNumberFormat="1" applyFont="1" applyBorder="1" applyAlignment="1">
      <alignment horizontal="center"/>
    </xf>
    <xf numFmtId="166" fontId="20" fillId="0" borderId="34" xfId="0" applyNumberFormat="1" applyFont="1" applyBorder="1" applyAlignment="1">
      <alignment horizontal="center"/>
    </xf>
    <xf numFmtId="165" fontId="20" fillId="0" borderId="35" xfId="1" applyNumberFormat="1" applyFont="1" applyBorder="1" applyAlignment="1">
      <alignment horizontal="center"/>
    </xf>
    <xf numFmtId="0" fontId="19" fillId="0" borderId="31" xfId="0" applyFont="1" applyBorder="1"/>
    <xf numFmtId="10" fontId="20" fillId="0" borderId="33" xfId="0" applyNumberFormat="1" applyFont="1" applyBorder="1" applyAlignment="1">
      <alignment horizontal="center"/>
    </xf>
    <xf numFmtId="0" fontId="19" fillId="0" borderId="33" xfId="0" applyFont="1" applyBorder="1" applyAlignment="1">
      <alignment horizontal="center"/>
    </xf>
    <xf numFmtId="166" fontId="19" fillId="0" borderId="32" xfId="0" applyNumberFormat="1" applyFont="1" applyBorder="1" applyAlignment="1">
      <alignment horizontal="center"/>
    </xf>
    <xf numFmtId="165" fontId="19" fillId="0" borderId="33" xfId="1" applyNumberFormat="1" applyFont="1" applyBorder="1" applyAlignment="1">
      <alignment horizontal="center"/>
    </xf>
    <xf numFmtId="165" fontId="19" fillId="0" borderId="24" xfId="0" applyNumberFormat="1" applyFont="1" applyBorder="1" applyAlignment="1">
      <alignment horizontal="center"/>
    </xf>
    <xf numFmtId="0" fontId="21" fillId="0" borderId="14" xfId="0" applyFont="1" applyFill="1" applyBorder="1" applyAlignment="1">
      <alignment horizontal="left"/>
    </xf>
    <xf numFmtId="0" fontId="20" fillId="0" borderId="0" xfId="0" applyFont="1" applyAlignment="1">
      <alignment wrapText="1"/>
    </xf>
    <xf numFmtId="2" fontId="21" fillId="37" borderId="0" xfId="0" applyNumberFormat="1" applyFont="1" applyFill="1" applyBorder="1" applyAlignment="1">
      <alignment horizontal="center"/>
    </xf>
    <xf numFmtId="3" fontId="21" fillId="37" borderId="0" xfId="7" applyNumberFormat="1" applyFont="1" applyFill="1" applyBorder="1" applyAlignment="1">
      <alignment horizontal="center"/>
    </xf>
    <xf numFmtId="2" fontId="21" fillId="37" borderId="11" xfId="7" applyNumberFormat="1" applyFont="1" applyFill="1" applyBorder="1" applyAlignment="1">
      <alignment horizontal="center"/>
    </xf>
    <xf numFmtId="164" fontId="21" fillId="0" borderId="0" xfId="7" applyNumberFormat="1" applyFont="1" applyFill="1" applyBorder="1" applyAlignment="1">
      <alignment horizontal="center"/>
    </xf>
    <xf numFmtId="2" fontId="21" fillId="0" borderId="0" xfId="1" applyNumberFormat="1" applyFont="1" applyFill="1" applyBorder="1" applyAlignment="1">
      <alignment horizontal="center"/>
    </xf>
    <xf numFmtId="2" fontId="21" fillId="0" borderId="0" xfId="7" applyNumberFormat="1" applyFont="1" applyFill="1" applyBorder="1" applyAlignment="1">
      <alignment horizontal="center"/>
    </xf>
    <xf numFmtId="0" fontId="21" fillId="0" borderId="0" xfId="0" applyFont="1" applyFill="1" applyBorder="1" applyAlignment="1">
      <alignment horizontal="center"/>
    </xf>
    <xf numFmtId="0" fontId="21" fillId="0" borderId="0" xfId="0" applyFont="1" applyFill="1" applyBorder="1" applyAlignment="1">
      <alignment horizontal="left"/>
    </xf>
    <xf numFmtId="2" fontId="21" fillId="0" borderId="14" xfId="0" applyNumberFormat="1" applyFont="1" applyFill="1" applyBorder="1" applyAlignment="1">
      <alignment horizontal="center"/>
    </xf>
    <xf numFmtId="165" fontId="21" fillId="0" borderId="14" xfId="7" applyNumberFormat="1" applyFont="1" applyFill="1" applyBorder="1" applyAlignment="1">
      <alignment horizontal="left"/>
    </xf>
    <xf numFmtId="4" fontId="21" fillId="0" borderId="0" xfId="0" applyNumberFormat="1" applyFont="1" applyFill="1" applyBorder="1" applyAlignment="1">
      <alignment horizontal="center"/>
    </xf>
    <xf numFmtId="3" fontId="21" fillId="0" borderId="36" xfId="0" applyNumberFormat="1" applyFont="1" applyFill="1" applyBorder="1" applyAlignment="1">
      <alignment horizontal="center"/>
    </xf>
    <xf numFmtId="3" fontId="21" fillId="0" borderId="0" xfId="0" applyNumberFormat="1" applyFont="1" applyFill="1" applyBorder="1" applyAlignment="1">
      <alignment horizontal="center"/>
    </xf>
    <xf numFmtId="3" fontId="21" fillId="0" borderId="15" xfId="0" applyNumberFormat="1" applyFont="1" applyFill="1" applyBorder="1" applyAlignment="1">
      <alignment horizontal="center"/>
    </xf>
    <xf numFmtId="3" fontId="22" fillId="0" borderId="0" xfId="0" applyNumberFormat="1" applyFont="1" applyFill="1" applyBorder="1" applyAlignment="1">
      <alignment horizontal="center"/>
    </xf>
    <xf numFmtId="3" fontId="22" fillId="0" borderId="44" xfId="0" applyNumberFormat="1" applyFont="1" applyFill="1" applyBorder="1" applyAlignment="1">
      <alignment horizontal="center"/>
    </xf>
    <xf numFmtId="3" fontId="21" fillId="0" borderId="10" xfId="0" applyNumberFormat="1" applyFont="1" applyFill="1" applyBorder="1" applyAlignment="1">
      <alignment horizontal="center"/>
    </xf>
    <xf numFmtId="0" fontId="21" fillId="0" borderId="11" xfId="0" applyFont="1" applyFill="1" applyBorder="1" applyAlignment="1">
      <alignment horizontal="center"/>
    </xf>
    <xf numFmtId="3" fontId="21" fillId="0" borderId="23" xfId="0" applyNumberFormat="1" applyFont="1" applyFill="1" applyBorder="1" applyAlignment="1">
      <alignment horizontal="center"/>
    </xf>
    <xf numFmtId="3" fontId="21" fillId="0" borderId="0" xfId="0" quotePrefix="1" applyNumberFormat="1" applyFont="1" applyFill="1" applyBorder="1" applyAlignment="1">
      <alignment horizontal="center"/>
    </xf>
    <xf numFmtId="0" fontId="21" fillId="0" borderId="15" xfId="0" applyFont="1" applyFill="1" applyBorder="1" applyAlignment="1">
      <alignment horizontal="center"/>
    </xf>
    <xf numFmtId="49" fontId="21" fillId="0" borderId="0" xfId="0" applyNumberFormat="1" applyFont="1" applyFill="1" applyBorder="1" applyAlignment="1">
      <alignment horizontal="center"/>
    </xf>
    <xf numFmtId="0" fontId="21" fillId="0" borderId="0" xfId="7" applyFont="1" applyFill="1" applyBorder="1" applyAlignment="1">
      <alignment horizontal="center"/>
    </xf>
    <xf numFmtId="0" fontId="21" fillId="33" borderId="0" xfId="0" applyFont="1" applyFill="1" applyBorder="1" applyAlignment="1">
      <alignment horizontal="left"/>
    </xf>
    <xf numFmtId="0" fontId="21" fillId="33" borderId="0" xfId="0" applyFont="1" applyFill="1" applyBorder="1" applyAlignment="1">
      <alignment horizontal="center"/>
    </xf>
    <xf numFmtId="3" fontId="21" fillId="33" borderId="0" xfId="0" quotePrefix="1" applyNumberFormat="1" applyFont="1" applyFill="1" applyBorder="1" applyAlignment="1">
      <alignment horizontal="center"/>
    </xf>
    <xf numFmtId="0" fontId="21" fillId="33" borderId="15" xfId="0" applyFont="1" applyFill="1" applyBorder="1" applyAlignment="1">
      <alignment horizontal="center"/>
    </xf>
    <xf numFmtId="164" fontId="21" fillId="33" borderId="0" xfId="7" applyNumberFormat="1" applyFont="1" applyFill="1" applyBorder="1" applyAlignment="1">
      <alignment horizontal="center"/>
    </xf>
    <xf numFmtId="2" fontId="21" fillId="33" borderId="0" xfId="1" applyNumberFormat="1" applyFont="1" applyFill="1" applyBorder="1" applyAlignment="1">
      <alignment horizontal="center"/>
    </xf>
    <xf numFmtId="2" fontId="21" fillId="33" borderId="0" xfId="7" applyNumberFormat="1" applyFont="1" applyFill="1" applyBorder="1" applyAlignment="1">
      <alignment horizontal="center"/>
    </xf>
    <xf numFmtId="0" fontId="21" fillId="34" borderId="0" xfId="0" applyFont="1" applyFill="1" applyBorder="1" applyAlignment="1">
      <alignment horizontal="left"/>
    </xf>
    <xf numFmtId="0" fontId="21" fillId="34" borderId="0" xfId="0" applyFont="1" applyFill="1" applyBorder="1" applyAlignment="1">
      <alignment horizontal="center"/>
    </xf>
    <xf numFmtId="3" fontId="21" fillId="34" borderId="0" xfId="0" quotePrefix="1" applyNumberFormat="1" applyFont="1" applyFill="1" applyBorder="1" applyAlignment="1">
      <alignment horizontal="center"/>
    </xf>
    <xf numFmtId="0" fontId="21" fillId="34" borderId="15" xfId="0" applyFont="1" applyFill="1" applyBorder="1" applyAlignment="1">
      <alignment horizontal="center"/>
    </xf>
    <xf numFmtId="164" fontId="21" fillId="34" borderId="0" xfId="7" applyNumberFormat="1" applyFont="1" applyFill="1" applyBorder="1" applyAlignment="1">
      <alignment horizontal="center"/>
    </xf>
    <xf numFmtId="2" fontId="21" fillId="34" borderId="0" xfId="1" applyNumberFormat="1" applyFont="1" applyFill="1" applyBorder="1" applyAlignment="1">
      <alignment horizontal="center"/>
    </xf>
    <xf numFmtId="2" fontId="21" fillId="34" borderId="0" xfId="7" applyNumberFormat="1" applyFont="1" applyFill="1" applyBorder="1" applyAlignment="1">
      <alignment horizontal="center"/>
    </xf>
    <xf numFmtId="2" fontId="21" fillId="34" borderId="14" xfId="0" applyNumberFormat="1" applyFont="1" applyFill="1" applyBorder="1" applyAlignment="1">
      <alignment horizontal="center"/>
    </xf>
    <xf numFmtId="0" fontId="21" fillId="39" borderId="0" xfId="7" applyFont="1" applyFill="1" applyBorder="1" applyAlignment="1">
      <alignment horizontal="left"/>
    </xf>
    <xf numFmtId="2" fontId="21" fillId="39" borderId="0" xfId="7" applyNumberFormat="1" applyFont="1" applyFill="1" applyBorder="1" applyAlignment="1">
      <alignment horizontal="center"/>
    </xf>
    <xf numFmtId="2" fontId="21" fillId="39" borderId="14" xfId="7" applyNumberFormat="1" applyFont="1" applyFill="1" applyBorder="1" applyAlignment="1">
      <alignment horizontal="center" vertical="center" wrapText="1"/>
    </xf>
    <xf numFmtId="0" fontId="21" fillId="39" borderId="0" xfId="7" applyFont="1" applyFill="1" applyBorder="1" applyAlignment="1">
      <alignment horizontal="center"/>
    </xf>
    <xf numFmtId="3" fontId="21" fillId="39" borderId="0" xfId="7" applyNumberFormat="1" applyFont="1" applyFill="1" applyBorder="1" applyAlignment="1">
      <alignment horizontal="center"/>
    </xf>
    <xf numFmtId="3" fontId="21" fillId="39" borderId="0" xfId="7" applyNumberFormat="1" applyFont="1" applyFill="1" applyBorder="1" applyAlignment="1">
      <alignment horizontal="center" vertical="center" wrapText="1"/>
    </xf>
    <xf numFmtId="0" fontId="21" fillId="39" borderId="15" xfId="7" applyFont="1" applyFill="1" applyBorder="1" applyAlignment="1">
      <alignment horizontal="center"/>
    </xf>
    <xf numFmtId="3" fontId="21" fillId="39" borderId="0" xfId="7" applyNumberFormat="1" applyFont="1" applyFill="1" applyBorder="1" applyAlignment="1">
      <alignment horizontal="center" wrapText="1"/>
    </xf>
    <xf numFmtId="164" fontId="21" fillId="39" borderId="0" xfId="7" applyNumberFormat="1" applyFont="1" applyFill="1" applyBorder="1" applyAlignment="1">
      <alignment horizontal="center"/>
    </xf>
    <xf numFmtId="2" fontId="21" fillId="39" borderId="11" xfId="7" applyNumberFormat="1" applyFont="1" applyFill="1" applyBorder="1" applyAlignment="1">
      <alignment horizontal="center"/>
    </xf>
    <xf numFmtId="9" fontId="21" fillId="39" borderId="0" xfId="7" applyNumberFormat="1" applyFont="1" applyFill="1" applyBorder="1" applyAlignment="1">
      <alignment horizontal="center"/>
    </xf>
    <xf numFmtId="9" fontId="21" fillId="39" borderId="14" xfId="7" applyNumberFormat="1" applyFont="1" applyFill="1" applyBorder="1" applyAlignment="1">
      <alignment horizontal="center"/>
    </xf>
    <xf numFmtId="0" fontId="21" fillId="35" borderId="0" xfId="0" applyFont="1" applyFill="1" applyBorder="1" applyAlignment="1">
      <alignment horizontal="left"/>
    </xf>
    <xf numFmtId="0" fontId="21" fillId="35" borderId="0" xfId="0" applyFont="1" applyFill="1" applyBorder="1" applyAlignment="1">
      <alignment horizontal="center"/>
    </xf>
    <xf numFmtId="0" fontId="21" fillId="35" borderId="15" xfId="0" applyFont="1" applyFill="1" applyBorder="1" applyAlignment="1">
      <alignment horizontal="center"/>
    </xf>
    <xf numFmtId="164" fontId="21" fillId="35" borderId="0" xfId="7" applyNumberFormat="1" applyFont="1" applyFill="1" applyBorder="1" applyAlignment="1">
      <alignment horizontal="center"/>
    </xf>
    <xf numFmtId="2" fontId="21" fillId="35" borderId="0" xfId="1" applyNumberFormat="1" applyFont="1" applyFill="1" applyBorder="1" applyAlignment="1">
      <alignment horizontal="center"/>
    </xf>
    <xf numFmtId="2" fontId="21" fillId="35" borderId="0" xfId="7" applyNumberFormat="1" applyFont="1" applyFill="1" applyBorder="1" applyAlignment="1">
      <alignment horizontal="center"/>
    </xf>
    <xf numFmtId="3" fontId="21" fillId="35" borderId="0" xfId="0" quotePrefix="1" applyNumberFormat="1" applyFont="1" applyFill="1" applyBorder="1" applyAlignment="1">
      <alignment horizontal="center"/>
    </xf>
    <xf numFmtId="0" fontId="21" fillId="37" borderId="0" xfId="0" applyFont="1" applyFill="1" applyBorder="1" applyAlignment="1">
      <alignment horizontal="left"/>
    </xf>
    <xf numFmtId="0" fontId="21" fillId="37" borderId="0" xfId="0" applyFont="1" applyFill="1" applyBorder="1" applyAlignment="1">
      <alignment horizontal="center"/>
    </xf>
    <xf numFmtId="3" fontId="21" fillId="37" borderId="0" xfId="0" quotePrefix="1" applyNumberFormat="1" applyFont="1" applyFill="1" applyBorder="1" applyAlignment="1">
      <alignment horizontal="center"/>
    </xf>
    <xf numFmtId="0" fontId="21" fillId="37" borderId="15" xfId="0" applyFont="1" applyFill="1" applyBorder="1" applyAlignment="1">
      <alignment horizontal="center"/>
    </xf>
    <xf numFmtId="164" fontId="21" fillId="37" borderId="0" xfId="7" applyNumberFormat="1" applyFont="1" applyFill="1" applyBorder="1" applyAlignment="1">
      <alignment horizontal="center"/>
    </xf>
    <xf numFmtId="2" fontId="21" fillId="37" borderId="0" xfId="1" applyNumberFormat="1" applyFont="1" applyFill="1" applyBorder="1" applyAlignment="1">
      <alignment horizontal="center"/>
    </xf>
    <xf numFmtId="2" fontId="21" fillId="37" borderId="0" xfId="7" applyNumberFormat="1" applyFont="1" applyFill="1" applyBorder="1" applyAlignment="1">
      <alignment horizontal="center"/>
    </xf>
    <xf numFmtId="2" fontId="21" fillId="33" borderId="14" xfId="0" applyNumberFormat="1" applyFont="1" applyFill="1" applyBorder="1" applyAlignment="1">
      <alignment horizontal="center"/>
    </xf>
    <xf numFmtId="2" fontId="21" fillId="35" borderId="14" xfId="0" applyNumberFormat="1" applyFont="1" applyFill="1" applyBorder="1" applyAlignment="1">
      <alignment horizontal="center"/>
    </xf>
    <xf numFmtId="2" fontId="21" fillId="39" borderId="14" xfId="7" applyNumberFormat="1" applyFont="1" applyFill="1" applyBorder="1" applyAlignment="1">
      <alignment horizontal="center"/>
    </xf>
    <xf numFmtId="2" fontId="21" fillId="37" borderId="14" xfId="0" applyNumberFormat="1" applyFont="1" applyFill="1" applyBorder="1" applyAlignment="1">
      <alignment horizontal="center"/>
    </xf>
    <xf numFmtId="2" fontId="21" fillId="33" borderId="14" xfId="0" quotePrefix="1" applyNumberFormat="1" applyFont="1" applyFill="1" applyBorder="1" applyAlignment="1">
      <alignment horizontal="center"/>
    </xf>
    <xf numFmtId="2" fontId="21" fillId="34" borderId="14" xfId="0" quotePrefix="1" applyNumberFormat="1" applyFont="1" applyFill="1" applyBorder="1" applyAlignment="1">
      <alignment horizontal="center"/>
    </xf>
    <xf numFmtId="2" fontId="21" fillId="35" borderId="14" xfId="0" quotePrefix="1" applyNumberFormat="1" applyFont="1" applyFill="1" applyBorder="1" applyAlignment="1">
      <alignment horizontal="center"/>
    </xf>
    <xf numFmtId="2" fontId="21" fillId="0" borderId="14" xfId="0" quotePrefix="1" applyNumberFormat="1" applyFont="1" applyFill="1" applyBorder="1" applyAlignment="1">
      <alignment horizontal="center"/>
    </xf>
    <xf numFmtId="2" fontId="21" fillId="37" borderId="14" xfId="0" quotePrefix="1" applyNumberFormat="1" applyFont="1" applyFill="1" applyBorder="1" applyAlignment="1">
      <alignment horizontal="center"/>
    </xf>
    <xf numFmtId="3" fontId="21" fillId="33" borderId="0" xfId="0" applyNumberFormat="1" applyFont="1" applyFill="1" applyBorder="1" applyAlignment="1">
      <alignment horizontal="center"/>
    </xf>
    <xf numFmtId="3" fontId="21" fillId="34" borderId="0" xfId="0" applyNumberFormat="1" applyFont="1" applyFill="1" applyBorder="1" applyAlignment="1">
      <alignment horizontal="center"/>
    </xf>
    <xf numFmtId="3" fontId="21" fillId="35" borderId="0" xfId="0" applyNumberFormat="1" applyFont="1" applyFill="1" applyBorder="1" applyAlignment="1">
      <alignment horizontal="center"/>
    </xf>
    <xf numFmtId="3" fontId="21" fillId="37" borderId="0" xfId="0" applyNumberFormat="1" applyFont="1" applyFill="1" applyBorder="1" applyAlignment="1">
      <alignment horizontal="center"/>
    </xf>
    <xf numFmtId="3" fontId="21" fillId="33" borderId="36" xfId="0" applyNumberFormat="1" applyFont="1" applyFill="1" applyBorder="1" applyAlignment="1">
      <alignment horizontal="center"/>
    </xf>
    <xf numFmtId="3" fontId="21" fillId="34" borderId="36" xfId="0" applyNumberFormat="1" applyFont="1" applyFill="1" applyBorder="1" applyAlignment="1">
      <alignment horizontal="center"/>
    </xf>
    <xf numFmtId="3" fontId="21" fillId="35" borderId="36" xfId="0" applyNumberFormat="1" applyFont="1" applyFill="1" applyBorder="1" applyAlignment="1">
      <alignment horizontal="center"/>
    </xf>
    <xf numFmtId="3" fontId="21" fillId="39" borderId="36" xfId="7" applyNumberFormat="1" applyFont="1" applyFill="1" applyBorder="1" applyAlignment="1">
      <alignment horizontal="center"/>
    </xf>
    <xf numFmtId="3" fontId="21" fillId="37" borderId="36" xfId="0" applyNumberFormat="1" applyFont="1" applyFill="1" applyBorder="1" applyAlignment="1">
      <alignment horizontal="center"/>
    </xf>
    <xf numFmtId="3" fontId="21" fillId="33" borderId="44" xfId="0" applyNumberFormat="1" applyFont="1" applyFill="1" applyBorder="1" applyAlignment="1">
      <alignment horizontal="center"/>
    </xf>
    <xf numFmtId="3" fontId="21" fillId="34" borderId="44" xfId="0" applyNumberFormat="1" applyFont="1" applyFill="1" applyBorder="1" applyAlignment="1">
      <alignment horizontal="center"/>
    </xf>
    <xf numFmtId="3" fontId="21" fillId="35" borderId="44" xfId="0" applyNumberFormat="1" applyFont="1" applyFill="1" applyBorder="1" applyAlignment="1">
      <alignment horizontal="center"/>
    </xf>
    <xf numFmtId="3" fontId="21" fillId="39" borderId="44" xfId="7" applyNumberFormat="1" applyFont="1" applyFill="1" applyBorder="1" applyAlignment="1">
      <alignment horizontal="center"/>
    </xf>
    <xf numFmtId="3" fontId="21" fillId="0" borderId="44" xfId="0" applyNumberFormat="1" applyFont="1" applyFill="1" applyBorder="1" applyAlignment="1">
      <alignment horizontal="center"/>
    </xf>
    <xf numFmtId="3" fontId="21" fillId="37" borderId="44" xfId="0" applyNumberFormat="1" applyFont="1" applyFill="1" applyBorder="1" applyAlignment="1">
      <alignment horizontal="center"/>
    </xf>
    <xf numFmtId="3" fontId="21" fillId="33" borderId="10" xfId="0" applyNumberFormat="1" applyFont="1" applyFill="1" applyBorder="1" applyAlignment="1">
      <alignment horizontal="center"/>
    </xf>
    <xf numFmtId="3" fontId="21" fillId="34" borderId="10" xfId="0" applyNumberFormat="1" applyFont="1" applyFill="1" applyBorder="1" applyAlignment="1">
      <alignment horizontal="center"/>
    </xf>
    <xf numFmtId="3" fontId="21" fillId="35" borderId="10" xfId="0" applyNumberFormat="1" applyFont="1" applyFill="1" applyBorder="1" applyAlignment="1">
      <alignment horizontal="center"/>
    </xf>
    <xf numFmtId="3" fontId="21" fillId="39" borderId="10" xfId="7" applyNumberFormat="1" applyFont="1" applyFill="1" applyBorder="1" applyAlignment="1">
      <alignment horizontal="center"/>
    </xf>
    <xf numFmtId="3" fontId="21" fillId="37" borderId="10" xfId="0" applyNumberFormat="1" applyFont="1" applyFill="1" applyBorder="1" applyAlignment="1">
      <alignment horizontal="center"/>
    </xf>
    <xf numFmtId="3" fontId="21" fillId="33" borderId="23" xfId="0" applyNumberFormat="1" applyFont="1" applyFill="1" applyBorder="1" applyAlignment="1">
      <alignment horizontal="center"/>
    </xf>
    <xf numFmtId="3" fontId="21" fillId="34" borderId="23" xfId="0" applyNumberFormat="1" applyFont="1" applyFill="1" applyBorder="1" applyAlignment="1">
      <alignment horizontal="center"/>
    </xf>
    <xf numFmtId="3" fontId="21" fillId="35" borderId="23" xfId="0" applyNumberFormat="1" applyFont="1" applyFill="1" applyBorder="1" applyAlignment="1">
      <alignment horizontal="center"/>
    </xf>
    <xf numFmtId="3" fontId="21" fillId="39" borderId="23" xfId="7" applyNumberFormat="1" applyFont="1" applyFill="1" applyBorder="1" applyAlignment="1">
      <alignment horizontal="center"/>
    </xf>
    <xf numFmtId="3" fontId="21" fillId="37" borderId="23" xfId="0" applyNumberFormat="1" applyFont="1" applyFill="1" applyBorder="1" applyAlignment="1">
      <alignment horizontal="center"/>
    </xf>
    <xf numFmtId="165" fontId="22" fillId="33" borderId="0" xfId="1" applyNumberFormat="1" applyFont="1" applyFill="1" applyBorder="1" applyAlignment="1">
      <alignment horizontal="center"/>
    </xf>
    <xf numFmtId="165" fontId="22" fillId="34" borderId="0" xfId="1" applyNumberFormat="1" applyFont="1" applyFill="1" applyBorder="1" applyAlignment="1">
      <alignment horizontal="center"/>
    </xf>
    <xf numFmtId="165" fontId="22" fillId="35" borderId="0" xfId="1" applyNumberFormat="1" applyFont="1" applyFill="1" applyBorder="1" applyAlignment="1">
      <alignment horizontal="center"/>
    </xf>
    <xf numFmtId="165" fontId="21" fillId="39" borderId="0" xfId="1" applyNumberFormat="1" applyFont="1" applyFill="1" applyBorder="1" applyAlignment="1">
      <alignment horizontal="center"/>
    </xf>
    <xf numFmtId="165" fontId="22" fillId="0" borderId="0" xfId="1" applyNumberFormat="1" applyFont="1" applyFill="1" applyBorder="1" applyAlignment="1">
      <alignment horizontal="center"/>
    </xf>
    <xf numFmtId="165" fontId="22" fillId="37" borderId="0" xfId="1" applyNumberFormat="1" applyFont="1" applyFill="1" applyBorder="1" applyAlignment="1">
      <alignment horizontal="center"/>
    </xf>
    <xf numFmtId="165" fontId="21" fillId="33" borderId="11" xfId="1" applyNumberFormat="1" applyFont="1" applyFill="1" applyBorder="1" applyAlignment="1">
      <alignment horizontal="center"/>
    </xf>
    <xf numFmtId="165" fontId="21" fillId="34" borderId="11" xfId="1" applyNumberFormat="1" applyFont="1" applyFill="1" applyBorder="1" applyAlignment="1">
      <alignment horizontal="center"/>
    </xf>
    <xf numFmtId="165" fontId="21" fillId="35" borderId="11" xfId="1" applyNumberFormat="1" applyFont="1" applyFill="1" applyBorder="1" applyAlignment="1">
      <alignment horizontal="center"/>
    </xf>
    <xf numFmtId="165" fontId="21" fillId="39" borderId="11" xfId="1" applyNumberFormat="1" applyFont="1" applyFill="1" applyBorder="1" applyAlignment="1">
      <alignment horizontal="center"/>
    </xf>
    <xf numFmtId="165" fontId="21" fillId="0" borderId="11" xfId="1" applyNumberFormat="1" applyFont="1" applyFill="1" applyBorder="1" applyAlignment="1">
      <alignment horizontal="center"/>
    </xf>
    <xf numFmtId="165" fontId="21" fillId="37" borderId="11" xfId="1" applyNumberFormat="1" applyFont="1" applyFill="1" applyBorder="1" applyAlignment="1">
      <alignment horizontal="center"/>
    </xf>
    <xf numFmtId="165" fontId="22" fillId="0" borderId="11" xfId="1" applyNumberFormat="1" applyFont="1" applyFill="1" applyBorder="1" applyAlignment="1">
      <alignment horizontal="center"/>
    </xf>
    <xf numFmtId="165" fontId="21" fillId="33" borderId="0" xfId="1" applyNumberFormat="1" applyFont="1" applyFill="1" applyBorder="1" applyAlignment="1">
      <alignment horizontal="center"/>
    </xf>
    <xf numFmtId="165" fontId="21" fillId="34" borderId="0" xfId="1" applyNumberFormat="1" applyFont="1" applyFill="1" applyBorder="1" applyAlignment="1">
      <alignment horizontal="center"/>
    </xf>
    <xf numFmtId="165" fontId="21" fillId="35" borderId="0" xfId="1" applyNumberFormat="1" applyFont="1" applyFill="1" applyBorder="1" applyAlignment="1">
      <alignment horizontal="center"/>
    </xf>
    <xf numFmtId="165" fontId="21" fillId="0" borderId="0" xfId="1" applyNumberFormat="1" applyFont="1" applyFill="1" applyBorder="1" applyAlignment="1">
      <alignment horizontal="center"/>
    </xf>
    <xf numFmtId="165" fontId="21" fillId="37" borderId="0" xfId="1" applyNumberFormat="1" applyFont="1" applyFill="1" applyBorder="1" applyAlignment="1">
      <alignment horizontal="center"/>
    </xf>
    <xf numFmtId="0" fontId="21" fillId="0" borderId="0" xfId="7" applyFont="1" applyFill="1" applyBorder="1" applyAlignment="1">
      <alignment horizontal="left"/>
    </xf>
    <xf numFmtId="0" fontId="20" fillId="34" borderId="0" xfId="0" applyFont="1" applyFill="1" applyAlignment="1">
      <alignment horizontal="center"/>
    </xf>
    <xf numFmtId="2" fontId="0" fillId="0" borderId="0" xfId="0" applyNumberFormat="1"/>
    <xf numFmtId="166" fontId="20" fillId="33" borderId="28" xfId="45" applyNumberFormat="1" applyFont="1" applyFill="1" applyBorder="1" applyAlignment="1">
      <alignment horizontal="center"/>
    </xf>
    <xf numFmtId="3" fontId="0" fillId="0" borderId="0" xfId="0" applyNumberFormat="1"/>
    <xf numFmtId="166" fontId="20" fillId="35" borderId="25" xfId="45" applyNumberFormat="1" applyFont="1" applyFill="1" applyBorder="1" applyAlignment="1">
      <alignment horizontal="center"/>
    </xf>
    <xf numFmtId="166" fontId="20" fillId="34" borderId="25" xfId="45" applyNumberFormat="1" applyFont="1" applyFill="1" applyBorder="1" applyAlignment="1">
      <alignment horizontal="center"/>
    </xf>
    <xf numFmtId="166" fontId="20" fillId="0" borderId="34" xfId="45" applyNumberFormat="1" applyFont="1" applyBorder="1" applyAlignment="1">
      <alignment horizontal="center"/>
    </xf>
    <xf numFmtId="0" fontId="20" fillId="37" borderId="56" xfId="0" applyFont="1" applyFill="1" applyBorder="1"/>
    <xf numFmtId="166" fontId="20" fillId="37" borderId="57" xfId="45" applyNumberFormat="1" applyFont="1" applyFill="1" applyBorder="1" applyAlignment="1">
      <alignment horizontal="center"/>
    </xf>
    <xf numFmtId="165" fontId="20" fillId="37" borderId="58" xfId="0" applyNumberFormat="1" applyFont="1" applyFill="1" applyBorder="1" applyAlignment="1">
      <alignment horizontal="center"/>
    </xf>
    <xf numFmtId="165" fontId="20" fillId="37" borderId="58" xfId="1" applyNumberFormat="1" applyFont="1" applyFill="1" applyBorder="1" applyAlignment="1">
      <alignment horizontal="center"/>
    </xf>
    <xf numFmtId="166" fontId="20" fillId="37" borderId="57" xfId="0" applyNumberFormat="1" applyFont="1" applyFill="1" applyBorder="1" applyAlignment="1">
      <alignment horizontal="center"/>
    </xf>
    <xf numFmtId="165" fontId="20" fillId="37" borderId="59" xfId="1" applyNumberFormat="1" applyFont="1" applyFill="1" applyBorder="1" applyAlignment="1">
      <alignment horizontal="center"/>
    </xf>
    <xf numFmtId="166" fontId="19" fillId="0" borderId="32" xfId="45" applyNumberFormat="1" applyFont="1" applyBorder="1" applyAlignment="1">
      <alignment horizontal="center"/>
    </xf>
    <xf numFmtId="0" fontId="20" fillId="0" borderId="0" xfId="0" applyFont="1" applyFill="1"/>
    <xf numFmtId="0" fontId="19" fillId="38" borderId="31" xfId="0" applyFont="1" applyFill="1" applyBorder="1"/>
    <xf numFmtId="166" fontId="19" fillId="38" borderId="60" xfId="45" applyNumberFormat="1" applyFont="1" applyFill="1" applyBorder="1" applyAlignment="1">
      <alignment horizontal="center"/>
    </xf>
    <xf numFmtId="10" fontId="20" fillId="38" borderId="60" xfId="0" applyNumberFormat="1" applyFont="1" applyFill="1" applyBorder="1" applyAlignment="1">
      <alignment horizontal="center"/>
    </xf>
    <xf numFmtId="0" fontId="19" fillId="38" borderId="60" xfId="0" applyFont="1" applyFill="1" applyBorder="1" applyAlignment="1">
      <alignment horizontal="center"/>
    </xf>
    <xf numFmtId="166" fontId="19" fillId="38" borderId="60" xfId="0" applyNumberFormat="1" applyFont="1" applyFill="1" applyBorder="1" applyAlignment="1">
      <alignment horizontal="center"/>
    </xf>
    <xf numFmtId="165" fontId="19" fillId="38" borderId="60" xfId="1" applyNumberFormat="1" applyFont="1" applyFill="1" applyBorder="1" applyAlignment="1">
      <alignment horizontal="center"/>
    </xf>
    <xf numFmtId="165" fontId="19" fillId="38" borderId="55" xfId="0" applyNumberFormat="1" applyFont="1" applyFill="1" applyBorder="1" applyAlignment="1">
      <alignment horizontal="center"/>
    </xf>
    <xf numFmtId="0" fontId="18" fillId="0" borderId="31" xfId="0" applyFont="1" applyFill="1" applyBorder="1" applyAlignment="1">
      <alignment vertical="center" wrapText="1"/>
    </xf>
    <xf numFmtId="10" fontId="20" fillId="0" borderId="0" xfId="0" applyNumberFormat="1" applyFont="1"/>
    <xf numFmtId="0" fontId="19" fillId="0" borderId="67" xfId="0" quotePrefix="1" applyNumberFormat="1" applyFont="1" applyFill="1" applyBorder="1" applyAlignment="1">
      <alignment wrapText="1"/>
    </xf>
    <xf numFmtId="0" fontId="19" fillId="0" borderId="67" xfId="0" quotePrefix="1" applyNumberFormat="1" applyFont="1" applyFill="1" applyBorder="1" applyAlignment="1">
      <alignment horizontal="center" wrapText="1"/>
    </xf>
    <xf numFmtId="0" fontId="19" fillId="0" borderId="68" xfId="0" quotePrefix="1" applyNumberFormat="1" applyFont="1" applyFill="1" applyBorder="1" applyAlignment="1">
      <alignment wrapText="1"/>
    </xf>
    <xf numFmtId="0" fontId="19" fillId="0" borderId="69" xfId="0" quotePrefix="1" applyNumberFormat="1" applyFont="1" applyFill="1" applyBorder="1" applyAlignment="1">
      <alignment wrapText="1"/>
    </xf>
    <xf numFmtId="10" fontId="19" fillId="0" borderId="67" xfId="1" quotePrefix="1" applyNumberFormat="1" applyFont="1" applyFill="1" applyBorder="1" applyAlignment="1">
      <alignment wrapText="1"/>
    </xf>
    <xf numFmtId="0" fontId="19" fillId="0" borderId="67" xfId="0" applyNumberFormat="1" applyFont="1" applyFill="1" applyBorder="1" applyAlignment="1">
      <alignment horizontal="center" wrapText="1"/>
    </xf>
    <xf numFmtId="0" fontId="20" fillId="33" borderId="0" xfId="0" applyFont="1" applyFill="1" applyAlignment="1">
      <alignment wrapText="1"/>
    </xf>
    <xf numFmtId="10" fontId="20" fillId="33" borderId="0" xfId="0" applyNumberFormat="1" applyFont="1" applyFill="1" applyAlignment="1">
      <alignment wrapText="1"/>
    </xf>
    <xf numFmtId="0" fontId="20" fillId="33" borderId="0" xfId="0" applyFont="1" applyFill="1" applyAlignment="1">
      <alignment horizontal="center" wrapText="1"/>
    </xf>
    <xf numFmtId="0" fontId="20" fillId="33" borderId="0" xfId="0" applyFont="1" applyFill="1"/>
    <xf numFmtId="10" fontId="20" fillId="33" borderId="0" xfId="0" applyNumberFormat="1" applyFont="1" applyFill="1"/>
    <xf numFmtId="0" fontId="20" fillId="33" borderId="0" xfId="0" applyFont="1" applyFill="1" applyAlignment="1">
      <alignment horizontal="center"/>
    </xf>
    <xf numFmtId="0" fontId="20" fillId="34" borderId="0" xfId="0" applyFont="1" applyFill="1"/>
    <xf numFmtId="10" fontId="20" fillId="34" borderId="0" xfId="0" applyNumberFormat="1" applyFont="1" applyFill="1"/>
    <xf numFmtId="0" fontId="20" fillId="35" borderId="0" xfId="0" applyFont="1" applyFill="1"/>
    <xf numFmtId="10" fontId="20" fillId="35" borderId="0" xfId="0" applyNumberFormat="1" applyFont="1" applyFill="1"/>
    <xf numFmtId="0" fontId="20" fillId="35" borderId="0" xfId="0" applyFont="1" applyFill="1" applyAlignment="1">
      <alignment horizontal="center"/>
    </xf>
    <xf numFmtId="0" fontId="20" fillId="37" borderId="0" xfId="0" applyFont="1" applyFill="1"/>
    <xf numFmtId="10" fontId="20" fillId="37" borderId="0" xfId="0" applyNumberFormat="1" applyFont="1" applyFill="1"/>
    <xf numFmtId="0" fontId="20" fillId="37" borderId="0" xfId="0" applyFont="1" applyFill="1" applyAlignment="1">
      <alignment horizontal="center"/>
    </xf>
    <xf numFmtId="0" fontId="20" fillId="0" borderId="67" xfId="0" applyFont="1" applyFill="1" applyBorder="1"/>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48" xfId="0" applyFont="1" applyBorder="1" applyAlignment="1">
      <alignment horizontal="center" vertical="center"/>
    </xf>
    <xf numFmtId="0" fontId="18" fillId="0" borderId="49" xfId="0" applyFont="1" applyBorder="1" applyAlignment="1">
      <alignment horizontal="center" vertical="center"/>
    </xf>
    <xf numFmtId="0" fontId="19" fillId="40" borderId="31" xfId="0" applyFont="1" applyFill="1" applyBorder="1" applyAlignment="1">
      <alignment horizontal="center" vertical="center" wrapText="1"/>
    </xf>
    <xf numFmtId="0" fontId="19" fillId="40" borderId="60" xfId="0" applyFont="1" applyFill="1" applyBorder="1" applyAlignment="1">
      <alignment horizontal="center" vertical="center" wrapText="1"/>
    </xf>
    <xf numFmtId="0" fontId="19" fillId="40" borderId="60" xfId="0" applyFont="1" applyFill="1" applyBorder="1" applyAlignment="1">
      <alignment horizontal="center" vertical="center"/>
    </xf>
    <xf numFmtId="0" fontId="19" fillId="40" borderId="55" xfId="0" applyFont="1" applyFill="1" applyBorder="1" applyAlignment="1">
      <alignment horizontal="center" vertical="center"/>
    </xf>
    <xf numFmtId="0" fontId="26" fillId="37" borderId="61" xfId="0" applyFont="1" applyFill="1" applyBorder="1" applyAlignment="1">
      <alignment horizontal="left" vertical="center" wrapText="1"/>
    </xf>
    <xf numFmtId="0" fontId="26" fillId="37" borderId="62" xfId="0" applyFont="1" applyFill="1" applyBorder="1" applyAlignment="1">
      <alignment horizontal="left" vertical="center" wrapText="1"/>
    </xf>
    <xf numFmtId="0" fontId="26" fillId="37" borderId="63" xfId="0" applyFont="1" applyFill="1" applyBorder="1" applyAlignment="1">
      <alignment horizontal="left" vertical="center" wrapText="1"/>
    </xf>
    <xf numFmtId="0" fontId="26" fillId="37" borderId="10" xfId="0" applyFont="1" applyFill="1" applyBorder="1" applyAlignment="1">
      <alignment horizontal="left" vertical="center" wrapText="1"/>
    </xf>
    <xf numFmtId="0" fontId="26" fillId="37" borderId="0" xfId="0" applyFont="1" applyFill="1" applyBorder="1" applyAlignment="1">
      <alignment horizontal="left" vertical="center" wrapText="1"/>
    </xf>
    <xf numFmtId="0" fontId="26" fillId="37" borderId="11" xfId="0" applyFont="1" applyFill="1" applyBorder="1" applyAlignment="1">
      <alignment horizontal="left" vertical="center" wrapText="1"/>
    </xf>
    <xf numFmtId="0" fontId="26" fillId="37" borderId="64" xfId="0" applyFont="1" applyFill="1" applyBorder="1" applyAlignment="1">
      <alignment horizontal="left" vertical="center" wrapText="1"/>
    </xf>
    <xf numFmtId="0" fontId="26" fillId="37" borderId="65" xfId="0" applyFont="1" applyFill="1" applyBorder="1" applyAlignment="1">
      <alignment horizontal="left" vertical="center" wrapText="1"/>
    </xf>
    <xf numFmtId="0" fontId="26" fillId="37" borderId="66" xfId="0" applyFont="1" applyFill="1" applyBorder="1" applyAlignment="1">
      <alignment horizontal="left" vertical="center" wrapText="1"/>
    </xf>
    <xf numFmtId="0" fontId="28" fillId="38" borderId="0" xfId="0" applyFont="1" applyFill="1"/>
    <xf numFmtId="0" fontId="20" fillId="38" borderId="0" xfId="0" applyFont="1" applyFill="1"/>
    <xf numFmtId="0" fontId="21" fillId="0" borderId="0" xfId="46" applyFont="1"/>
    <xf numFmtId="0" fontId="20" fillId="0" borderId="0" xfId="0" applyFont="1" applyAlignment="1">
      <alignment vertical="center"/>
    </xf>
    <xf numFmtId="0" fontId="30" fillId="0" borderId="0" xfId="0" applyFont="1" applyAlignment="1">
      <alignment vertical="center"/>
    </xf>
    <xf numFmtId="0" fontId="29" fillId="0" borderId="0" xfId="0" applyFont="1"/>
    <xf numFmtId="0" fontId="30" fillId="0" borderId="0" xfId="0" applyFont="1" applyAlignment="1">
      <alignment horizontal="center" vertical="center"/>
    </xf>
    <xf numFmtId="0" fontId="20" fillId="0" borderId="0" xfId="0" applyFont="1" applyAlignment="1">
      <alignment horizontal="right"/>
    </xf>
    <xf numFmtId="0" fontId="19" fillId="0" borderId="38" xfId="0" applyFont="1" applyFill="1" applyBorder="1" applyAlignment="1">
      <alignment vertical="center" wrapText="1"/>
    </xf>
    <xf numFmtId="2" fontId="19" fillId="0" borderId="38" xfId="0" applyNumberFormat="1" applyFont="1" applyFill="1" applyBorder="1" applyAlignment="1">
      <alignment horizontal="center" vertical="center" wrapText="1"/>
    </xf>
    <xf numFmtId="2" fontId="19" fillId="0" borderId="37" xfId="0" applyNumberFormat="1" applyFont="1" applyFill="1" applyBorder="1" applyAlignment="1">
      <alignment horizontal="center" vertical="center" wrapText="1"/>
    </xf>
    <xf numFmtId="0" fontId="19" fillId="0" borderId="39" xfId="0" applyFont="1" applyFill="1" applyBorder="1" applyAlignment="1">
      <alignment horizontal="center" vertical="center" wrapText="1"/>
    </xf>
    <xf numFmtId="3" fontId="19" fillId="0" borderId="39" xfId="0" applyNumberFormat="1" applyFont="1" applyFill="1" applyBorder="1" applyAlignment="1">
      <alignment horizontal="center" vertical="center" wrapText="1"/>
    </xf>
    <xf numFmtId="4" fontId="19" fillId="0" borderId="37" xfId="0" applyNumberFormat="1" applyFont="1" applyFill="1" applyBorder="1" applyAlignment="1">
      <alignment horizontal="center" vertical="center" wrapText="1"/>
    </xf>
    <xf numFmtId="3" fontId="22" fillId="0" borderId="43" xfId="0" applyNumberFormat="1" applyFont="1" applyFill="1" applyBorder="1" applyAlignment="1">
      <alignment horizontal="center" vertical="center" wrapText="1"/>
    </xf>
    <xf numFmtId="1" fontId="19" fillId="0" borderId="39" xfId="0" applyNumberFormat="1" applyFont="1" applyFill="1" applyBorder="1" applyAlignment="1">
      <alignment horizontal="center" vertical="center" wrapText="1"/>
    </xf>
    <xf numFmtId="1" fontId="19" fillId="0" borderId="37" xfId="0" applyNumberFormat="1" applyFont="1" applyFill="1" applyBorder="1" applyAlignment="1">
      <alignment horizontal="center" vertical="center" wrapText="1"/>
    </xf>
    <xf numFmtId="0" fontId="19" fillId="0" borderId="42" xfId="0" applyFont="1" applyFill="1" applyBorder="1" applyAlignment="1">
      <alignment horizontal="center" vertical="center" wrapText="1"/>
    </xf>
    <xf numFmtId="3" fontId="19" fillId="0" borderId="40" xfId="0" applyNumberFormat="1" applyFont="1" applyFill="1" applyBorder="1" applyAlignment="1">
      <alignment horizontal="center" vertical="center" wrapText="1"/>
    </xf>
    <xf numFmtId="0" fontId="19" fillId="0" borderId="41" xfId="0" applyFont="1" applyFill="1" applyBorder="1" applyAlignment="1">
      <alignment horizontal="center" vertical="center" wrapText="1"/>
    </xf>
    <xf numFmtId="3" fontId="19" fillId="0" borderId="42" xfId="0" applyNumberFormat="1" applyFont="1" applyFill="1" applyBorder="1" applyAlignment="1">
      <alignment horizontal="center" vertical="center" wrapText="1"/>
    </xf>
    <xf numFmtId="0" fontId="19" fillId="0" borderId="38" xfId="0" applyFont="1" applyFill="1" applyBorder="1" applyAlignment="1">
      <alignment horizontal="center" vertical="center" wrapText="1"/>
    </xf>
    <xf numFmtId="0" fontId="19" fillId="0" borderId="37" xfId="0" applyFont="1" applyFill="1" applyBorder="1" applyAlignment="1">
      <alignment horizontal="center" vertical="center" wrapText="1"/>
    </xf>
    <xf numFmtId="0" fontId="19" fillId="0" borderId="39" xfId="0" applyFont="1" applyFill="1" applyBorder="1" applyAlignment="1">
      <alignment vertical="center" wrapText="1"/>
    </xf>
    <xf numFmtId="49" fontId="20" fillId="0" borderId="0" xfId="0" applyNumberFormat="1" applyFont="1" applyAlignment="1">
      <alignment vertical="center"/>
    </xf>
    <xf numFmtId="49" fontId="21" fillId="0" borderId="0" xfId="46" applyNumberFormat="1" applyFont="1"/>
  </cellXfs>
  <cellStyles count="47">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2" xfId="45" xr:uid="{E8117760-0EE1-4022-8FFA-C897C86FF806}"/>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6" builtinId="8"/>
    <cellStyle name="Input" xfId="10" builtinId="20" customBuiltin="1"/>
    <cellStyle name="Linked Cell" xfId="13" builtinId="24" customBuiltin="1"/>
    <cellStyle name="Neutral" xfId="9" builtinId="28" customBuiltin="1"/>
    <cellStyle name="Normal" xfId="0" builtinId="0"/>
    <cellStyle name="Normal 2" xfId="43" xr:uid="{00000000-0005-0000-0000-00002F000000}"/>
    <cellStyle name="Note" xfId="16" builtinId="10" customBuiltin="1"/>
    <cellStyle name="Output" xfId="11" builtinId="21" customBuiltin="1"/>
    <cellStyle name="Percent" xfId="1" builtinId="5"/>
    <cellStyle name="Percent 2" xfId="44" xr:uid="{00000000-0005-0000-0000-000030000000}"/>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colors>
    <mruColors>
      <color rgb="FFE6E600"/>
      <color rgb="FFFFFFBE"/>
      <color rgb="FFA8A800"/>
      <color rgb="FFC8F0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japr.homestead.com/Gordon_FinalVersion131216.pdf" TargetMode="External"/><Relationship Id="rId2" Type="http://schemas.openxmlformats.org/officeDocument/2006/relationships/hyperlink" Target="http://www.canadiansuburbs.ca/" TargetMode="External"/><Relationship Id="rId1" Type="http://schemas.openxmlformats.org/officeDocument/2006/relationships/hyperlink" Target="http://www.chass.utoronto.c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150.statcan.gc.ca/n1/daily-quotidien/171129/t001c-eng.ht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4530C-CC0B-4FD0-9B0E-A7C8BAFCFDAD}">
  <dimension ref="A1:R46"/>
  <sheetViews>
    <sheetView workbookViewId="0">
      <selection activeCell="B5" sqref="B5"/>
    </sheetView>
  </sheetViews>
  <sheetFormatPr defaultColWidth="12.5703125" defaultRowHeight="12.75" x14ac:dyDescent="0.2"/>
  <cols>
    <col min="1" max="1" width="15.5703125" style="52" customWidth="1"/>
    <col min="2" max="2" width="20.28515625" style="52" customWidth="1"/>
    <col min="3" max="16384" width="12.5703125" style="52"/>
  </cols>
  <sheetData>
    <row r="1" spans="1:18" x14ac:dyDescent="0.2">
      <c r="A1" s="264" t="s">
        <v>346</v>
      </c>
      <c r="B1" s="265"/>
    </row>
    <row r="2" spans="1:18" x14ac:dyDescent="0.2">
      <c r="A2" s="266" t="s">
        <v>347</v>
      </c>
    </row>
    <row r="3" spans="1:18" x14ac:dyDescent="0.2">
      <c r="A3" s="52" t="s">
        <v>348</v>
      </c>
    </row>
    <row r="4" spans="1:18" x14ac:dyDescent="0.2">
      <c r="A4" s="52" t="s">
        <v>349</v>
      </c>
    </row>
    <row r="5" spans="1:18" x14ac:dyDescent="0.2">
      <c r="A5" s="52" t="s">
        <v>350</v>
      </c>
    </row>
    <row r="8" spans="1:18" x14ac:dyDescent="0.2">
      <c r="A8" s="264" t="s">
        <v>351</v>
      </c>
      <c r="B8" s="265"/>
    </row>
    <row r="9" spans="1:18" x14ac:dyDescent="0.2">
      <c r="A9" s="267" t="s">
        <v>352</v>
      </c>
      <c r="B9" s="268"/>
      <c r="C9" s="268"/>
      <c r="D9" s="268"/>
      <c r="E9" s="268"/>
      <c r="F9" s="268"/>
      <c r="G9" s="268"/>
      <c r="H9" s="268"/>
      <c r="I9" s="268"/>
      <c r="J9" s="268"/>
    </row>
    <row r="10" spans="1:18" x14ac:dyDescent="0.2">
      <c r="A10" s="267" t="s">
        <v>353</v>
      </c>
      <c r="B10" s="268"/>
      <c r="C10" s="268"/>
      <c r="D10" s="268"/>
      <c r="E10" s="268"/>
      <c r="F10" s="268"/>
      <c r="G10" s="268"/>
      <c r="H10" s="268"/>
      <c r="I10" s="268"/>
      <c r="J10" s="268"/>
      <c r="K10" s="268"/>
      <c r="L10" s="268"/>
      <c r="M10" s="268"/>
    </row>
    <row r="11" spans="1:18" x14ac:dyDescent="0.2">
      <c r="A11" s="267" t="s">
        <v>354</v>
      </c>
      <c r="B11" s="268"/>
      <c r="C11" s="268"/>
      <c r="D11" s="268"/>
      <c r="E11" s="268"/>
      <c r="F11" s="268"/>
      <c r="G11" s="268"/>
      <c r="H11" s="268"/>
      <c r="I11" s="268"/>
      <c r="J11" s="268"/>
      <c r="K11" s="268"/>
      <c r="L11" s="268"/>
      <c r="M11" s="268"/>
      <c r="N11" s="268"/>
      <c r="O11" s="268"/>
      <c r="P11" s="268"/>
      <c r="Q11" s="268"/>
      <c r="R11" s="268"/>
    </row>
    <row r="12" spans="1:18" x14ac:dyDescent="0.2">
      <c r="A12" s="267" t="s">
        <v>355</v>
      </c>
      <c r="B12" s="268"/>
      <c r="C12" s="268"/>
      <c r="D12" s="268"/>
      <c r="E12" s="268"/>
      <c r="F12" s="268"/>
      <c r="G12" s="268"/>
      <c r="H12" s="268"/>
      <c r="I12" s="268"/>
      <c r="J12" s="268"/>
      <c r="K12" s="268"/>
      <c r="L12" s="268"/>
      <c r="M12" s="268"/>
      <c r="N12" s="268"/>
      <c r="O12" s="268"/>
      <c r="P12" s="268"/>
      <c r="Q12" s="268"/>
    </row>
    <row r="13" spans="1:18" x14ac:dyDescent="0.2">
      <c r="A13" s="269" t="s">
        <v>356</v>
      </c>
      <c r="B13" s="270"/>
      <c r="C13" s="270"/>
      <c r="D13" s="270"/>
      <c r="E13" s="270"/>
      <c r="F13" s="270"/>
      <c r="G13" s="270"/>
      <c r="H13" s="270"/>
      <c r="I13" s="270"/>
      <c r="J13" s="270"/>
      <c r="K13" s="270"/>
      <c r="L13" s="270"/>
      <c r="M13" s="270"/>
      <c r="N13" s="270"/>
      <c r="O13" s="270"/>
      <c r="P13" s="270"/>
      <c r="Q13" s="270"/>
      <c r="R13" s="270"/>
    </row>
    <row r="15" spans="1:18" x14ac:dyDescent="0.2">
      <c r="E15" s="52" t="s">
        <v>357</v>
      </c>
    </row>
    <row r="16" spans="1:18" x14ac:dyDescent="0.2">
      <c r="A16" s="264" t="s">
        <v>358</v>
      </c>
      <c r="B16" s="265"/>
    </row>
    <row r="17" spans="1:2" x14ac:dyDescent="0.2">
      <c r="A17" s="52" t="s">
        <v>359</v>
      </c>
      <c r="B17" s="52" t="s">
        <v>360</v>
      </c>
    </row>
    <row r="19" spans="1:2" x14ac:dyDescent="0.2">
      <c r="A19" s="52" t="s">
        <v>361</v>
      </c>
      <c r="B19" s="266" t="s">
        <v>362</v>
      </c>
    </row>
    <row r="21" spans="1:2" x14ac:dyDescent="0.2">
      <c r="A21" s="52" t="s">
        <v>363</v>
      </c>
      <c r="B21" s="52" t="s">
        <v>364</v>
      </c>
    </row>
    <row r="22" spans="1:2" x14ac:dyDescent="0.2">
      <c r="B22" s="52" t="s">
        <v>365</v>
      </c>
    </row>
    <row r="23" spans="1:2" x14ac:dyDescent="0.2">
      <c r="B23" s="52" t="s">
        <v>366</v>
      </c>
    </row>
    <row r="25" spans="1:2" x14ac:dyDescent="0.2">
      <c r="A25" s="52" t="s">
        <v>367</v>
      </c>
      <c r="B25" s="52" t="s">
        <v>368</v>
      </c>
    </row>
    <row r="27" spans="1:2" x14ac:dyDescent="0.2">
      <c r="A27" s="52" t="s">
        <v>369</v>
      </c>
      <c r="B27" s="52" t="s">
        <v>370</v>
      </c>
    </row>
    <row r="30" spans="1:2" x14ac:dyDescent="0.2">
      <c r="A30" s="264" t="s">
        <v>371</v>
      </c>
      <c r="B30" s="265"/>
    </row>
    <row r="31" spans="1:2" x14ac:dyDescent="0.2">
      <c r="A31" s="52" t="s">
        <v>372</v>
      </c>
    </row>
    <row r="32" spans="1:2" x14ac:dyDescent="0.2">
      <c r="A32" s="266" t="s">
        <v>373</v>
      </c>
    </row>
    <row r="46" spans="1:1" x14ac:dyDescent="0.2">
      <c r="A46" s="271"/>
    </row>
  </sheetData>
  <hyperlinks>
    <hyperlink ref="B19" r:id="rId1" xr:uid="{D9165DDB-4C26-4AEE-8DA0-75D55439FADB}"/>
    <hyperlink ref="A2" r:id="rId2" xr:uid="{C7A6BB4B-6E93-4062-B57F-87975E07ECEF}"/>
    <hyperlink ref="A32" r:id="rId3" xr:uid="{4BEFAA90-A634-417A-B65F-34F0F050215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04"/>
  <sheetViews>
    <sheetView topLeftCell="A172" workbookViewId="0">
      <selection activeCell="V2" sqref="V2:V204"/>
    </sheetView>
  </sheetViews>
  <sheetFormatPr defaultRowHeight="12.75" x14ac:dyDescent="0.2"/>
  <cols>
    <col min="1" max="1" width="12.42578125" style="52" bestFit="1" customWidth="1"/>
    <col min="2" max="3" width="9.140625" style="52"/>
    <col min="4" max="4" width="11.42578125" style="52" bestFit="1" customWidth="1"/>
    <col min="5" max="7" width="9.28515625" style="52" bestFit="1" customWidth="1"/>
    <col min="8" max="9" width="11.42578125" style="52" bestFit="1" customWidth="1"/>
    <col min="10" max="21" width="9.28515625" style="52" bestFit="1" customWidth="1"/>
    <col min="22" max="22" width="12.5703125" style="53" bestFit="1" customWidth="1"/>
    <col min="23" max="16384" width="9.140625" style="52"/>
  </cols>
  <sheetData>
    <row r="1" spans="1:23" s="246" customFormat="1" ht="115.5" thickBot="1" x14ac:dyDescent="0.25">
      <c r="A1" s="226" t="s">
        <v>12</v>
      </c>
      <c r="B1" s="227" t="s">
        <v>331</v>
      </c>
      <c r="C1" s="227" t="s">
        <v>332</v>
      </c>
      <c r="D1" s="228" t="s">
        <v>15</v>
      </c>
      <c r="E1" s="226" t="s">
        <v>4</v>
      </c>
      <c r="F1" s="226" t="s">
        <v>13</v>
      </c>
      <c r="G1" s="226" t="s">
        <v>14</v>
      </c>
      <c r="H1" s="226" t="s">
        <v>16</v>
      </c>
      <c r="I1" s="229" t="s">
        <v>17</v>
      </c>
      <c r="J1" s="228" t="s">
        <v>333</v>
      </c>
      <c r="K1" s="226" t="s">
        <v>334</v>
      </c>
      <c r="L1" s="226" t="s">
        <v>335</v>
      </c>
      <c r="M1" s="226" t="s">
        <v>336</v>
      </c>
      <c r="N1" s="230" t="s">
        <v>337</v>
      </c>
      <c r="O1" s="226" t="s">
        <v>338</v>
      </c>
      <c r="P1" s="226" t="s">
        <v>339</v>
      </c>
      <c r="Q1" s="226" t="s">
        <v>340</v>
      </c>
      <c r="R1" s="230" t="s">
        <v>341</v>
      </c>
      <c r="S1" s="226" t="s">
        <v>342</v>
      </c>
      <c r="T1" s="226" t="s">
        <v>343</v>
      </c>
      <c r="U1" s="229" t="s">
        <v>344</v>
      </c>
      <c r="V1" s="231" t="s">
        <v>345</v>
      </c>
    </row>
    <row r="2" spans="1:23" s="84" customFormat="1" ht="13.5" thickTop="1" x14ac:dyDescent="0.2">
      <c r="A2" s="238" t="s">
        <v>30</v>
      </c>
      <c r="B2" s="238" t="s">
        <v>330</v>
      </c>
      <c r="C2" s="238" t="s">
        <v>299</v>
      </c>
      <c r="D2" s="238">
        <v>1.7241000366210937</v>
      </c>
      <c r="E2" s="238">
        <v>5283</v>
      </c>
      <c r="F2" s="238">
        <v>2136</v>
      </c>
      <c r="G2" s="238">
        <v>2078</v>
      </c>
      <c r="H2" s="238">
        <v>3064.2073474771623</v>
      </c>
      <c r="I2" s="238">
        <v>1238.9072296443724</v>
      </c>
      <c r="J2" s="238">
        <v>3025</v>
      </c>
      <c r="K2" s="238">
        <v>1935</v>
      </c>
      <c r="L2" s="238">
        <v>260</v>
      </c>
      <c r="M2" s="238">
        <v>705</v>
      </c>
      <c r="N2" s="239">
        <v>0.23305785123966943</v>
      </c>
      <c r="O2" s="238">
        <v>70</v>
      </c>
      <c r="P2" s="238">
        <v>25</v>
      </c>
      <c r="Q2" s="238">
        <v>95</v>
      </c>
      <c r="R2" s="239">
        <v>3.1404958677685953E-2</v>
      </c>
      <c r="S2" s="238">
        <v>15</v>
      </c>
      <c r="T2" s="238">
        <v>0</v>
      </c>
      <c r="U2" s="238">
        <v>15</v>
      </c>
      <c r="V2" s="202" t="s">
        <v>7</v>
      </c>
      <c r="W2" s="52"/>
    </row>
    <row r="3" spans="1:23" x14ac:dyDescent="0.2">
      <c r="A3" s="238" t="s">
        <v>31</v>
      </c>
      <c r="B3" s="238" t="s">
        <v>330</v>
      </c>
      <c r="C3" s="238" t="s">
        <v>299</v>
      </c>
      <c r="D3" s="238">
        <v>3.5802999877929689</v>
      </c>
      <c r="E3" s="238">
        <v>6210</v>
      </c>
      <c r="F3" s="238">
        <v>2395</v>
      </c>
      <c r="G3" s="238">
        <v>2340</v>
      </c>
      <c r="H3" s="238">
        <v>1734.4915289704752</v>
      </c>
      <c r="I3" s="238">
        <v>668.93835940165673</v>
      </c>
      <c r="J3" s="238">
        <v>2690</v>
      </c>
      <c r="K3" s="238">
        <v>2090</v>
      </c>
      <c r="L3" s="238">
        <v>125</v>
      </c>
      <c r="M3" s="238">
        <v>360</v>
      </c>
      <c r="N3" s="239">
        <v>0.13382899628252787</v>
      </c>
      <c r="O3" s="238">
        <v>100</v>
      </c>
      <c r="P3" s="238">
        <v>0</v>
      </c>
      <c r="Q3" s="238">
        <v>100</v>
      </c>
      <c r="R3" s="239">
        <v>3.717472118959108E-2</v>
      </c>
      <c r="S3" s="238">
        <v>0</v>
      </c>
      <c r="T3" s="238">
        <v>0</v>
      </c>
      <c r="U3" s="238">
        <v>10</v>
      </c>
      <c r="V3" s="202" t="s">
        <v>7</v>
      </c>
    </row>
    <row r="4" spans="1:23" x14ac:dyDescent="0.2">
      <c r="A4" s="238" t="s">
        <v>32</v>
      </c>
      <c r="B4" s="238" t="s">
        <v>330</v>
      </c>
      <c r="C4" s="238" t="s">
        <v>299</v>
      </c>
      <c r="D4" s="238">
        <v>1.021500015258789</v>
      </c>
      <c r="E4" s="238">
        <v>2317</v>
      </c>
      <c r="F4" s="238">
        <v>820</v>
      </c>
      <c r="G4" s="238">
        <v>805</v>
      </c>
      <c r="H4" s="238">
        <v>2268.2329568179266</v>
      </c>
      <c r="I4" s="238">
        <v>802.74105506719889</v>
      </c>
      <c r="J4" s="238">
        <v>1215</v>
      </c>
      <c r="K4" s="238">
        <v>940</v>
      </c>
      <c r="L4" s="238">
        <v>60</v>
      </c>
      <c r="M4" s="238">
        <v>160</v>
      </c>
      <c r="N4" s="239">
        <v>0.13168724279835392</v>
      </c>
      <c r="O4" s="238">
        <v>40</v>
      </c>
      <c r="P4" s="238">
        <v>10</v>
      </c>
      <c r="Q4" s="238">
        <v>50</v>
      </c>
      <c r="R4" s="239">
        <v>4.1152263374485597E-2</v>
      </c>
      <c r="S4" s="238">
        <v>0</v>
      </c>
      <c r="T4" s="238">
        <v>0</v>
      </c>
      <c r="U4" s="238">
        <v>10</v>
      </c>
      <c r="V4" s="202" t="s">
        <v>7</v>
      </c>
    </row>
    <row r="5" spans="1:23" x14ac:dyDescent="0.2">
      <c r="A5" s="238" t="s">
        <v>33</v>
      </c>
      <c r="B5" s="238" t="s">
        <v>330</v>
      </c>
      <c r="C5" s="238" t="s">
        <v>299</v>
      </c>
      <c r="D5" s="238">
        <v>2.6319000244140627</v>
      </c>
      <c r="E5" s="238">
        <v>6381</v>
      </c>
      <c r="F5" s="238">
        <v>2269</v>
      </c>
      <c r="G5" s="238">
        <v>2243</v>
      </c>
      <c r="H5" s="238">
        <v>2424.4841904359932</v>
      </c>
      <c r="I5" s="238">
        <v>862.11481399455715</v>
      </c>
      <c r="J5" s="238">
        <v>3670</v>
      </c>
      <c r="K5" s="238">
        <v>2835</v>
      </c>
      <c r="L5" s="238">
        <v>280</v>
      </c>
      <c r="M5" s="238">
        <v>415</v>
      </c>
      <c r="N5" s="239">
        <v>0.11307901907356949</v>
      </c>
      <c r="O5" s="238">
        <v>105</v>
      </c>
      <c r="P5" s="238">
        <v>0</v>
      </c>
      <c r="Q5" s="238">
        <v>105</v>
      </c>
      <c r="R5" s="239">
        <v>2.8610354223433242E-2</v>
      </c>
      <c r="S5" s="238">
        <v>0</v>
      </c>
      <c r="T5" s="238">
        <v>0</v>
      </c>
      <c r="U5" s="238">
        <v>30</v>
      </c>
      <c r="V5" s="202" t="s">
        <v>7</v>
      </c>
    </row>
    <row r="6" spans="1:23" x14ac:dyDescent="0.2">
      <c r="A6" s="238" t="s">
        <v>34</v>
      </c>
      <c r="B6" s="238" t="s">
        <v>330</v>
      </c>
      <c r="C6" s="238" t="s">
        <v>299</v>
      </c>
      <c r="D6" s="238">
        <v>1.1841999816894531</v>
      </c>
      <c r="E6" s="238">
        <v>3056</v>
      </c>
      <c r="F6" s="238">
        <v>1039</v>
      </c>
      <c r="G6" s="238">
        <v>1031</v>
      </c>
      <c r="H6" s="238">
        <v>2580.645201193232</v>
      </c>
      <c r="I6" s="238">
        <v>877.3855903271492</v>
      </c>
      <c r="J6" s="238">
        <v>1555</v>
      </c>
      <c r="K6" s="238">
        <v>1185</v>
      </c>
      <c r="L6" s="238">
        <v>115</v>
      </c>
      <c r="M6" s="238">
        <v>180</v>
      </c>
      <c r="N6" s="239">
        <v>0.1157556270096463</v>
      </c>
      <c r="O6" s="238">
        <v>45</v>
      </c>
      <c r="P6" s="238">
        <v>0</v>
      </c>
      <c r="Q6" s="238">
        <v>45</v>
      </c>
      <c r="R6" s="239">
        <v>2.8938906752411574E-2</v>
      </c>
      <c r="S6" s="238">
        <v>0</v>
      </c>
      <c r="T6" s="238">
        <v>10</v>
      </c>
      <c r="U6" s="238">
        <v>20</v>
      </c>
      <c r="V6" s="202" t="s">
        <v>7</v>
      </c>
    </row>
    <row r="7" spans="1:23" x14ac:dyDescent="0.2">
      <c r="A7" s="238" t="s">
        <v>35</v>
      </c>
      <c r="B7" s="238" t="s">
        <v>330</v>
      </c>
      <c r="C7" s="238" t="s">
        <v>299</v>
      </c>
      <c r="D7" s="238">
        <v>3.3607998657226563</v>
      </c>
      <c r="E7" s="238">
        <v>4039</v>
      </c>
      <c r="F7" s="238">
        <v>1448</v>
      </c>
      <c r="G7" s="238">
        <v>1425</v>
      </c>
      <c r="H7" s="238">
        <v>1201.797239161551</v>
      </c>
      <c r="I7" s="238">
        <v>430.84981488138794</v>
      </c>
      <c r="J7" s="238">
        <v>2000</v>
      </c>
      <c r="K7" s="238">
        <v>1615</v>
      </c>
      <c r="L7" s="238">
        <v>100</v>
      </c>
      <c r="M7" s="238">
        <v>210</v>
      </c>
      <c r="N7" s="239">
        <v>0.105</v>
      </c>
      <c r="O7" s="238">
        <v>60</v>
      </c>
      <c r="P7" s="238">
        <v>0</v>
      </c>
      <c r="Q7" s="238">
        <v>60</v>
      </c>
      <c r="R7" s="239">
        <v>0.03</v>
      </c>
      <c r="S7" s="238">
        <v>0</v>
      </c>
      <c r="T7" s="238">
        <v>0</v>
      </c>
      <c r="U7" s="238">
        <v>0</v>
      </c>
      <c r="V7" s="202" t="s">
        <v>7</v>
      </c>
    </row>
    <row r="8" spans="1:23" x14ac:dyDescent="0.2">
      <c r="A8" s="238" t="s">
        <v>36</v>
      </c>
      <c r="B8" s="238" t="s">
        <v>330</v>
      </c>
      <c r="C8" s="238" t="s">
        <v>299</v>
      </c>
      <c r="D8" s="238">
        <v>2.883800048828125</v>
      </c>
      <c r="E8" s="238">
        <v>6628</v>
      </c>
      <c r="F8" s="238">
        <v>2403</v>
      </c>
      <c r="G8" s="238">
        <v>2365</v>
      </c>
      <c r="H8" s="238">
        <v>2298.3562964753351</v>
      </c>
      <c r="I8" s="238">
        <v>833.27552511017359</v>
      </c>
      <c r="J8" s="238">
        <v>3660</v>
      </c>
      <c r="K8" s="238">
        <v>2610</v>
      </c>
      <c r="L8" s="238">
        <v>280</v>
      </c>
      <c r="M8" s="238">
        <v>565</v>
      </c>
      <c r="N8" s="239">
        <v>0.15437158469945356</v>
      </c>
      <c r="O8" s="238">
        <v>180</v>
      </c>
      <c r="P8" s="238">
        <v>0</v>
      </c>
      <c r="Q8" s="238">
        <v>180</v>
      </c>
      <c r="R8" s="239">
        <v>4.9180327868852458E-2</v>
      </c>
      <c r="S8" s="238">
        <v>0</v>
      </c>
      <c r="T8" s="238">
        <v>0</v>
      </c>
      <c r="U8" s="238">
        <v>25</v>
      </c>
      <c r="V8" s="202" t="s">
        <v>7</v>
      </c>
    </row>
    <row r="9" spans="1:23" x14ac:dyDescent="0.2">
      <c r="A9" s="238" t="s">
        <v>37</v>
      </c>
      <c r="B9" s="238" t="s">
        <v>330</v>
      </c>
      <c r="C9" s="238" t="s">
        <v>299</v>
      </c>
      <c r="D9" s="238">
        <v>3.6427999877929689</v>
      </c>
      <c r="E9" s="238">
        <v>5028</v>
      </c>
      <c r="F9" s="238">
        <v>1937</v>
      </c>
      <c r="G9" s="238">
        <v>1885</v>
      </c>
      <c r="H9" s="238">
        <v>1380.2569498322277</v>
      </c>
      <c r="I9" s="238">
        <v>531.73383290076083</v>
      </c>
      <c r="J9" s="238">
        <v>2640</v>
      </c>
      <c r="K9" s="238">
        <v>1850</v>
      </c>
      <c r="L9" s="238">
        <v>180</v>
      </c>
      <c r="M9" s="238">
        <v>440</v>
      </c>
      <c r="N9" s="239">
        <v>0.16666666666666666</v>
      </c>
      <c r="O9" s="238">
        <v>95</v>
      </c>
      <c r="P9" s="238">
        <v>45</v>
      </c>
      <c r="Q9" s="238">
        <v>140</v>
      </c>
      <c r="R9" s="239">
        <v>5.3030303030303032E-2</v>
      </c>
      <c r="S9" s="238">
        <v>0</v>
      </c>
      <c r="T9" s="238">
        <v>0</v>
      </c>
      <c r="U9" s="238">
        <v>20</v>
      </c>
      <c r="V9" s="202" t="s">
        <v>7</v>
      </c>
    </row>
    <row r="10" spans="1:23" x14ac:dyDescent="0.2">
      <c r="A10" s="238" t="s">
        <v>38</v>
      </c>
      <c r="B10" s="238" t="s">
        <v>330</v>
      </c>
      <c r="C10" s="238" t="s">
        <v>299</v>
      </c>
      <c r="D10" s="238">
        <v>3.3820999145507811</v>
      </c>
      <c r="E10" s="238">
        <v>6536</v>
      </c>
      <c r="F10" s="238">
        <v>2402</v>
      </c>
      <c r="G10" s="238">
        <v>2366</v>
      </c>
      <c r="H10" s="238">
        <v>1932.5271769412311</v>
      </c>
      <c r="I10" s="238">
        <v>710.20965101175602</v>
      </c>
      <c r="J10" s="238">
        <v>3610</v>
      </c>
      <c r="K10" s="238">
        <v>2625</v>
      </c>
      <c r="L10" s="238">
        <v>305</v>
      </c>
      <c r="M10" s="238">
        <v>630</v>
      </c>
      <c r="N10" s="239">
        <v>0.17451523545706371</v>
      </c>
      <c r="O10" s="238">
        <v>20</v>
      </c>
      <c r="P10" s="238">
        <v>15</v>
      </c>
      <c r="Q10" s="238">
        <v>35</v>
      </c>
      <c r="R10" s="239">
        <v>9.6952908587257611E-3</v>
      </c>
      <c r="S10" s="238">
        <v>0</v>
      </c>
      <c r="T10" s="238">
        <v>0</v>
      </c>
      <c r="U10" s="238">
        <v>20</v>
      </c>
      <c r="V10" s="202" t="s">
        <v>7</v>
      </c>
    </row>
    <row r="11" spans="1:23" x14ac:dyDescent="0.2">
      <c r="A11" s="238" t="s">
        <v>39</v>
      </c>
      <c r="B11" s="238" t="s">
        <v>330</v>
      </c>
      <c r="C11" s="238" t="s">
        <v>299</v>
      </c>
      <c r="D11" s="238">
        <v>2.5816000366210936</v>
      </c>
      <c r="E11" s="238">
        <v>3057</v>
      </c>
      <c r="F11" s="238">
        <v>1062</v>
      </c>
      <c r="G11" s="238">
        <v>1050</v>
      </c>
      <c r="H11" s="238">
        <v>1184.149347937386</v>
      </c>
      <c r="I11" s="238">
        <v>411.37278623143737</v>
      </c>
      <c r="J11" s="238">
        <v>1945</v>
      </c>
      <c r="K11" s="238">
        <v>1485</v>
      </c>
      <c r="L11" s="238">
        <v>90</v>
      </c>
      <c r="M11" s="238">
        <v>320</v>
      </c>
      <c r="N11" s="239">
        <v>0.16452442159383032</v>
      </c>
      <c r="O11" s="238">
        <v>15</v>
      </c>
      <c r="P11" s="238">
        <v>15</v>
      </c>
      <c r="Q11" s="238">
        <v>30</v>
      </c>
      <c r="R11" s="239">
        <v>1.5424164524421594E-2</v>
      </c>
      <c r="S11" s="238">
        <v>0</v>
      </c>
      <c r="T11" s="238">
        <v>0</v>
      </c>
      <c r="U11" s="238">
        <v>15</v>
      </c>
      <c r="V11" s="202" t="s">
        <v>7</v>
      </c>
    </row>
    <row r="12" spans="1:23" x14ac:dyDescent="0.2">
      <c r="A12" s="238" t="s">
        <v>40</v>
      </c>
      <c r="B12" s="238" t="s">
        <v>330</v>
      </c>
      <c r="C12" s="238" t="s">
        <v>299</v>
      </c>
      <c r="D12" s="238">
        <v>7.6877001953124999</v>
      </c>
      <c r="E12" s="238">
        <v>5422</v>
      </c>
      <c r="F12" s="238">
        <v>1920</v>
      </c>
      <c r="G12" s="238">
        <v>1892</v>
      </c>
      <c r="H12" s="238">
        <v>705.28244627775825</v>
      </c>
      <c r="I12" s="238">
        <v>249.74959366530723</v>
      </c>
      <c r="J12" s="238">
        <v>2660</v>
      </c>
      <c r="K12" s="238">
        <v>1850</v>
      </c>
      <c r="L12" s="238">
        <v>200</v>
      </c>
      <c r="M12" s="238">
        <v>450</v>
      </c>
      <c r="N12" s="239">
        <v>0.16917293233082706</v>
      </c>
      <c r="O12" s="238">
        <v>135</v>
      </c>
      <c r="P12" s="238">
        <v>10</v>
      </c>
      <c r="Q12" s="238">
        <v>145</v>
      </c>
      <c r="R12" s="239">
        <v>5.4511278195488719E-2</v>
      </c>
      <c r="S12" s="238">
        <v>10</v>
      </c>
      <c r="T12" s="238">
        <v>0</v>
      </c>
      <c r="U12" s="238">
        <v>10</v>
      </c>
      <c r="V12" s="202" t="s">
        <v>7</v>
      </c>
    </row>
    <row r="13" spans="1:23" x14ac:dyDescent="0.2">
      <c r="A13" s="238" t="s">
        <v>41</v>
      </c>
      <c r="B13" s="238" t="s">
        <v>330</v>
      </c>
      <c r="C13" s="238" t="s">
        <v>299</v>
      </c>
      <c r="D13" s="238">
        <v>1.5052000427246093</v>
      </c>
      <c r="E13" s="238">
        <v>4942</v>
      </c>
      <c r="F13" s="238">
        <v>1740</v>
      </c>
      <c r="G13" s="238">
        <v>1696</v>
      </c>
      <c r="H13" s="238">
        <v>3283.2845201454634</v>
      </c>
      <c r="I13" s="238">
        <v>1155.9925263158857</v>
      </c>
      <c r="J13" s="238">
        <v>2960</v>
      </c>
      <c r="K13" s="238">
        <v>2170</v>
      </c>
      <c r="L13" s="238">
        <v>250</v>
      </c>
      <c r="M13" s="238">
        <v>490</v>
      </c>
      <c r="N13" s="239">
        <v>0.16554054054054054</v>
      </c>
      <c r="O13" s="238">
        <v>10</v>
      </c>
      <c r="P13" s="238">
        <v>20</v>
      </c>
      <c r="Q13" s="238">
        <v>30</v>
      </c>
      <c r="R13" s="239">
        <v>1.0135135135135136E-2</v>
      </c>
      <c r="S13" s="238">
        <v>10</v>
      </c>
      <c r="T13" s="238">
        <v>10</v>
      </c>
      <c r="U13" s="238">
        <v>0</v>
      </c>
      <c r="V13" s="202" t="s">
        <v>7</v>
      </c>
    </row>
    <row r="14" spans="1:23" x14ac:dyDescent="0.2">
      <c r="A14" s="238" t="s">
        <v>42</v>
      </c>
      <c r="B14" s="238" t="s">
        <v>330</v>
      </c>
      <c r="C14" s="238" t="s">
        <v>299</v>
      </c>
      <c r="D14" s="238">
        <v>1.9514999389648438</v>
      </c>
      <c r="E14" s="238">
        <v>2785</v>
      </c>
      <c r="F14" s="238">
        <v>1058</v>
      </c>
      <c r="G14" s="238">
        <v>1034</v>
      </c>
      <c r="H14" s="238">
        <v>1427.1073979522025</v>
      </c>
      <c r="I14" s="238">
        <v>542.14708331541476</v>
      </c>
      <c r="J14" s="238">
        <v>1460</v>
      </c>
      <c r="K14" s="238">
        <v>1080</v>
      </c>
      <c r="L14" s="238">
        <v>105</v>
      </c>
      <c r="M14" s="238">
        <v>240</v>
      </c>
      <c r="N14" s="239">
        <v>0.16438356164383561</v>
      </c>
      <c r="O14" s="238">
        <v>15</v>
      </c>
      <c r="P14" s="238">
        <v>20</v>
      </c>
      <c r="Q14" s="238">
        <v>35</v>
      </c>
      <c r="R14" s="239">
        <v>2.3972602739726026E-2</v>
      </c>
      <c r="S14" s="238">
        <v>0</v>
      </c>
      <c r="T14" s="238">
        <v>0</v>
      </c>
      <c r="U14" s="238">
        <v>0</v>
      </c>
      <c r="V14" s="202" t="s">
        <v>7</v>
      </c>
    </row>
    <row r="15" spans="1:23" x14ac:dyDescent="0.2">
      <c r="A15" s="238" t="s">
        <v>43</v>
      </c>
      <c r="B15" s="238" t="s">
        <v>330</v>
      </c>
      <c r="C15" s="238" t="s">
        <v>299</v>
      </c>
      <c r="D15" s="238">
        <v>2.6551998901367186</v>
      </c>
      <c r="E15" s="238">
        <v>5010</v>
      </c>
      <c r="F15" s="238">
        <v>1644</v>
      </c>
      <c r="G15" s="238">
        <v>1624</v>
      </c>
      <c r="H15" s="238">
        <v>1886.863591178452</v>
      </c>
      <c r="I15" s="238">
        <v>619.16242393161178</v>
      </c>
      <c r="J15" s="238">
        <v>2830</v>
      </c>
      <c r="K15" s="238">
        <v>2240</v>
      </c>
      <c r="L15" s="238">
        <v>165</v>
      </c>
      <c r="M15" s="238">
        <v>360</v>
      </c>
      <c r="N15" s="239">
        <v>0.12720848056537101</v>
      </c>
      <c r="O15" s="238">
        <v>30</v>
      </c>
      <c r="P15" s="238">
        <v>20</v>
      </c>
      <c r="Q15" s="238">
        <v>50</v>
      </c>
      <c r="R15" s="239">
        <v>1.7667844522968199E-2</v>
      </c>
      <c r="S15" s="238">
        <v>0</v>
      </c>
      <c r="T15" s="238">
        <v>0</v>
      </c>
      <c r="U15" s="238">
        <v>0</v>
      </c>
      <c r="V15" s="202" t="s">
        <v>7</v>
      </c>
    </row>
    <row r="16" spans="1:23" x14ac:dyDescent="0.2">
      <c r="A16" s="238" t="s">
        <v>44</v>
      </c>
      <c r="B16" s="238" t="s">
        <v>330</v>
      </c>
      <c r="C16" s="238" t="s">
        <v>299</v>
      </c>
      <c r="D16" s="238">
        <v>17.28780029296875</v>
      </c>
      <c r="E16" s="238">
        <v>8264</v>
      </c>
      <c r="F16" s="238">
        <v>2617</v>
      </c>
      <c r="G16" s="238">
        <v>2580</v>
      </c>
      <c r="H16" s="238">
        <v>478.02495748178632</v>
      </c>
      <c r="I16" s="238">
        <v>151.37842615317459</v>
      </c>
      <c r="J16" s="238">
        <v>3940</v>
      </c>
      <c r="K16" s="238">
        <v>2960</v>
      </c>
      <c r="L16" s="238">
        <v>325</v>
      </c>
      <c r="M16" s="238">
        <v>570</v>
      </c>
      <c r="N16" s="239">
        <v>0.14467005076142131</v>
      </c>
      <c r="O16" s="238">
        <v>25</v>
      </c>
      <c r="P16" s="238">
        <v>15</v>
      </c>
      <c r="Q16" s="238">
        <v>40</v>
      </c>
      <c r="R16" s="239">
        <v>1.015228426395939E-2</v>
      </c>
      <c r="S16" s="238">
        <v>0</v>
      </c>
      <c r="T16" s="238">
        <v>0</v>
      </c>
      <c r="U16" s="238">
        <v>35</v>
      </c>
      <c r="V16" s="202" t="s">
        <v>7</v>
      </c>
    </row>
    <row r="17" spans="1:22" x14ac:dyDescent="0.2">
      <c r="A17" s="238" t="s">
        <v>45</v>
      </c>
      <c r="B17" s="238" t="s">
        <v>330</v>
      </c>
      <c r="C17" s="238" t="s">
        <v>299</v>
      </c>
      <c r="D17" s="238">
        <v>3.6342999267578127</v>
      </c>
      <c r="E17" s="238">
        <v>4847</v>
      </c>
      <c r="F17" s="238">
        <v>1433</v>
      </c>
      <c r="G17" s="238">
        <v>1424</v>
      </c>
      <c r="H17" s="238">
        <v>1333.6818913358222</v>
      </c>
      <c r="I17" s="238">
        <v>394.29877249519978</v>
      </c>
      <c r="J17" s="238">
        <v>2570</v>
      </c>
      <c r="K17" s="238">
        <v>1825</v>
      </c>
      <c r="L17" s="238">
        <v>275</v>
      </c>
      <c r="M17" s="238">
        <v>370</v>
      </c>
      <c r="N17" s="239">
        <v>0.14396887159533073</v>
      </c>
      <c r="O17" s="238">
        <v>70</v>
      </c>
      <c r="P17" s="238">
        <v>0</v>
      </c>
      <c r="Q17" s="238">
        <v>70</v>
      </c>
      <c r="R17" s="239">
        <v>2.7237354085603113E-2</v>
      </c>
      <c r="S17" s="238">
        <v>20</v>
      </c>
      <c r="T17" s="238">
        <v>0</v>
      </c>
      <c r="U17" s="238">
        <v>10</v>
      </c>
      <c r="V17" s="202" t="s">
        <v>7</v>
      </c>
    </row>
    <row r="18" spans="1:22" x14ac:dyDescent="0.2">
      <c r="A18" s="238" t="s">
        <v>46</v>
      </c>
      <c r="B18" s="238" t="s">
        <v>330</v>
      </c>
      <c r="C18" s="238" t="s">
        <v>299</v>
      </c>
      <c r="D18" s="238">
        <v>1.0877999877929687</v>
      </c>
      <c r="E18" s="238">
        <v>3641</v>
      </c>
      <c r="F18" s="238">
        <v>1033</v>
      </c>
      <c r="G18" s="238">
        <v>1027</v>
      </c>
      <c r="H18" s="238">
        <v>3347.1226703975281</v>
      </c>
      <c r="I18" s="238">
        <v>949.62310313667854</v>
      </c>
      <c r="J18" s="238">
        <v>1925</v>
      </c>
      <c r="K18" s="238">
        <v>1435</v>
      </c>
      <c r="L18" s="238">
        <v>190</v>
      </c>
      <c r="M18" s="238">
        <v>225</v>
      </c>
      <c r="N18" s="239">
        <v>0.11688311688311688</v>
      </c>
      <c r="O18" s="238">
        <v>40</v>
      </c>
      <c r="P18" s="238">
        <v>20</v>
      </c>
      <c r="Q18" s="238">
        <v>60</v>
      </c>
      <c r="R18" s="239">
        <v>3.1168831168831169E-2</v>
      </c>
      <c r="S18" s="238">
        <v>0</v>
      </c>
      <c r="T18" s="238">
        <v>0</v>
      </c>
      <c r="U18" s="238">
        <v>0</v>
      </c>
      <c r="V18" s="202" t="s">
        <v>7</v>
      </c>
    </row>
    <row r="19" spans="1:22" x14ac:dyDescent="0.2">
      <c r="A19" s="238" t="s">
        <v>47</v>
      </c>
      <c r="B19" s="238" t="s">
        <v>330</v>
      </c>
      <c r="C19" s="238" t="s">
        <v>299</v>
      </c>
      <c r="D19" s="238">
        <v>26.520800781249999</v>
      </c>
      <c r="E19" s="238">
        <v>16076</v>
      </c>
      <c r="F19" s="238">
        <v>6289</v>
      </c>
      <c r="G19" s="238">
        <v>5995</v>
      </c>
      <c r="H19" s="238">
        <v>606.16570866765107</v>
      </c>
      <c r="I19" s="238">
        <v>237.1346194209292</v>
      </c>
      <c r="J19" s="238">
        <v>9600</v>
      </c>
      <c r="K19" s="238">
        <v>6645</v>
      </c>
      <c r="L19" s="238">
        <v>535</v>
      </c>
      <c r="M19" s="238">
        <v>2175</v>
      </c>
      <c r="N19" s="239">
        <v>0.2265625</v>
      </c>
      <c r="O19" s="238">
        <v>145</v>
      </c>
      <c r="P19" s="238">
        <v>20</v>
      </c>
      <c r="Q19" s="238">
        <v>165</v>
      </c>
      <c r="R19" s="239">
        <v>1.7187500000000001E-2</v>
      </c>
      <c r="S19" s="238">
        <v>0</v>
      </c>
      <c r="T19" s="238">
        <v>0</v>
      </c>
      <c r="U19" s="238">
        <v>70</v>
      </c>
      <c r="V19" s="202" t="s">
        <v>7</v>
      </c>
    </row>
    <row r="20" spans="1:22" x14ac:dyDescent="0.2">
      <c r="A20" s="238" t="s">
        <v>48</v>
      </c>
      <c r="B20" s="238" t="s">
        <v>330</v>
      </c>
      <c r="C20" s="238" t="s">
        <v>299</v>
      </c>
      <c r="D20" s="238">
        <v>1.7260000610351562</v>
      </c>
      <c r="E20" s="238">
        <v>6558</v>
      </c>
      <c r="F20" s="238">
        <v>2478</v>
      </c>
      <c r="G20" s="238">
        <v>2389</v>
      </c>
      <c r="H20" s="238">
        <v>3799.5363662194113</v>
      </c>
      <c r="I20" s="238">
        <v>1435.6894046190457</v>
      </c>
      <c r="J20" s="238">
        <v>3640</v>
      </c>
      <c r="K20" s="238">
        <v>2400</v>
      </c>
      <c r="L20" s="238">
        <v>365</v>
      </c>
      <c r="M20" s="238">
        <v>770</v>
      </c>
      <c r="N20" s="239">
        <v>0.21153846153846154</v>
      </c>
      <c r="O20" s="238">
        <v>35</v>
      </c>
      <c r="P20" s="238">
        <v>25</v>
      </c>
      <c r="Q20" s="238">
        <v>60</v>
      </c>
      <c r="R20" s="239">
        <v>1.6483516483516484E-2</v>
      </c>
      <c r="S20" s="238">
        <v>0</v>
      </c>
      <c r="T20" s="238">
        <v>10</v>
      </c>
      <c r="U20" s="238">
        <v>30</v>
      </c>
      <c r="V20" s="202" t="s">
        <v>7</v>
      </c>
    </row>
    <row r="21" spans="1:22" x14ac:dyDescent="0.2">
      <c r="A21" s="238" t="s">
        <v>49</v>
      </c>
      <c r="B21" s="238" t="s">
        <v>330</v>
      </c>
      <c r="C21" s="238" t="s">
        <v>299</v>
      </c>
      <c r="D21" s="238">
        <v>4.2742001342773435</v>
      </c>
      <c r="E21" s="238">
        <v>5549</v>
      </c>
      <c r="F21" s="238">
        <v>1926</v>
      </c>
      <c r="G21" s="238">
        <v>1884</v>
      </c>
      <c r="H21" s="238">
        <v>1298.2546033582473</v>
      </c>
      <c r="I21" s="238">
        <v>450.61062643142628</v>
      </c>
      <c r="J21" s="238">
        <v>2785</v>
      </c>
      <c r="K21" s="238">
        <v>2075</v>
      </c>
      <c r="L21" s="238">
        <v>275</v>
      </c>
      <c r="M21" s="238">
        <v>340</v>
      </c>
      <c r="N21" s="239">
        <v>0.12208258527827648</v>
      </c>
      <c r="O21" s="238">
        <v>25</v>
      </c>
      <c r="P21" s="238">
        <v>15</v>
      </c>
      <c r="Q21" s="238">
        <v>40</v>
      </c>
      <c r="R21" s="239">
        <v>1.4362657091561939E-2</v>
      </c>
      <c r="S21" s="238">
        <v>0</v>
      </c>
      <c r="T21" s="238">
        <v>0</v>
      </c>
      <c r="U21" s="238">
        <v>55</v>
      </c>
      <c r="V21" s="202" t="s">
        <v>7</v>
      </c>
    </row>
    <row r="22" spans="1:22" x14ac:dyDescent="0.2">
      <c r="A22" s="240" t="s">
        <v>50</v>
      </c>
      <c r="B22" s="240" t="s">
        <v>330</v>
      </c>
      <c r="C22" s="240" t="s">
        <v>299</v>
      </c>
      <c r="D22" s="240">
        <v>13.0725</v>
      </c>
      <c r="E22" s="240">
        <v>8398</v>
      </c>
      <c r="F22" s="240">
        <v>3168</v>
      </c>
      <c r="G22" s="240">
        <v>3108</v>
      </c>
      <c r="H22" s="240">
        <v>642.41728820042078</v>
      </c>
      <c r="I22" s="240">
        <v>242.34079173838211</v>
      </c>
      <c r="J22" s="240">
        <v>4655</v>
      </c>
      <c r="K22" s="240">
        <v>3140</v>
      </c>
      <c r="L22" s="240">
        <v>230</v>
      </c>
      <c r="M22" s="240">
        <v>1105</v>
      </c>
      <c r="N22" s="241">
        <v>0.23737916219119226</v>
      </c>
      <c r="O22" s="240">
        <v>135</v>
      </c>
      <c r="P22" s="240">
        <v>20</v>
      </c>
      <c r="Q22" s="240">
        <v>155</v>
      </c>
      <c r="R22" s="241">
        <v>3.3297529538131039E-2</v>
      </c>
      <c r="S22" s="240">
        <v>0</v>
      </c>
      <c r="T22" s="240">
        <v>0</v>
      </c>
      <c r="U22" s="240">
        <v>15</v>
      </c>
      <c r="V22" s="242" t="s">
        <v>6</v>
      </c>
    </row>
    <row r="23" spans="1:22" x14ac:dyDescent="0.2">
      <c r="A23" s="238" t="s">
        <v>51</v>
      </c>
      <c r="B23" s="238" t="s">
        <v>330</v>
      </c>
      <c r="C23" s="238" t="s">
        <v>299</v>
      </c>
      <c r="D23" s="238">
        <v>1.1930999755859375</v>
      </c>
      <c r="E23" s="238">
        <v>4220</v>
      </c>
      <c r="F23" s="238">
        <v>1460</v>
      </c>
      <c r="G23" s="238">
        <v>1435</v>
      </c>
      <c r="H23" s="238">
        <v>3537.0045145860777</v>
      </c>
      <c r="I23" s="238">
        <v>1223.7029837193538</v>
      </c>
      <c r="J23" s="238">
        <v>2420</v>
      </c>
      <c r="K23" s="238">
        <v>1625</v>
      </c>
      <c r="L23" s="238">
        <v>185</v>
      </c>
      <c r="M23" s="238">
        <v>485</v>
      </c>
      <c r="N23" s="239">
        <v>0.20041322314049587</v>
      </c>
      <c r="O23" s="238">
        <v>65</v>
      </c>
      <c r="P23" s="238">
        <v>15</v>
      </c>
      <c r="Q23" s="238">
        <v>80</v>
      </c>
      <c r="R23" s="239">
        <v>3.3057851239669422E-2</v>
      </c>
      <c r="S23" s="238">
        <v>0</v>
      </c>
      <c r="T23" s="238">
        <v>0</v>
      </c>
      <c r="U23" s="238">
        <v>50</v>
      </c>
      <c r="V23" s="202" t="s">
        <v>7</v>
      </c>
    </row>
    <row r="24" spans="1:22" x14ac:dyDescent="0.2">
      <c r="A24" s="238" t="s">
        <v>52</v>
      </c>
      <c r="B24" s="238" t="s">
        <v>330</v>
      </c>
      <c r="C24" s="238" t="s">
        <v>299</v>
      </c>
      <c r="D24" s="238">
        <v>1.2773000335693359</v>
      </c>
      <c r="E24" s="238">
        <v>4873</v>
      </c>
      <c r="F24" s="238">
        <v>1633</v>
      </c>
      <c r="G24" s="238">
        <v>1621</v>
      </c>
      <c r="H24" s="238">
        <v>3815.0785813280713</v>
      </c>
      <c r="I24" s="238">
        <v>1278.478006014517</v>
      </c>
      <c r="J24" s="238">
        <v>2560</v>
      </c>
      <c r="K24" s="238">
        <v>1715</v>
      </c>
      <c r="L24" s="238">
        <v>300</v>
      </c>
      <c r="M24" s="238">
        <v>475</v>
      </c>
      <c r="N24" s="239">
        <v>0.185546875</v>
      </c>
      <c r="O24" s="238">
        <v>35</v>
      </c>
      <c r="P24" s="238">
        <v>0</v>
      </c>
      <c r="Q24" s="238">
        <v>35</v>
      </c>
      <c r="R24" s="239">
        <v>1.3671875E-2</v>
      </c>
      <c r="S24" s="238">
        <v>0</v>
      </c>
      <c r="T24" s="238">
        <v>10</v>
      </c>
      <c r="U24" s="238">
        <v>20</v>
      </c>
      <c r="V24" s="202" t="s">
        <v>7</v>
      </c>
    </row>
    <row r="25" spans="1:22" x14ac:dyDescent="0.2">
      <c r="A25" s="238" t="s">
        <v>53</v>
      </c>
      <c r="B25" s="238" t="s">
        <v>330</v>
      </c>
      <c r="C25" s="238" t="s">
        <v>299</v>
      </c>
      <c r="D25" s="238">
        <v>14.521099853515626</v>
      </c>
      <c r="E25" s="238">
        <v>6997</v>
      </c>
      <c r="F25" s="238">
        <v>2461</v>
      </c>
      <c r="G25" s="238">
        <v>2399</v>
      </c>
      <c r="H25" s="238">
        <v>481.85055337292471</v>
      </c>
      <c r="I25" s="238">
        <v>169.47752063037984</v>
      </c>
      <c r="J25" s="238">
        <v>4045</v>
      </c>
      <c r="K25" s="238">
        <v>3025</v>
      </c>
      <c r="L25" s="238">
        <v>415</v>
      </c>
      <c r="M25" s="238">
        <v>490</v>
      </c>
      <c r="N25" s="239">
        <v>0.12113720642768851</v>
      </c>
      <c r="O25" s="238">
        <v>40</v>
      </c>
      <c r="P25" s="238">
        <v>30</v>
      </c>
      <c r="Q25" s="238">
        <v>70</v>
      </c>
      <c r="R25" s="239">
        <v>1.73053152039555E-2</v>
      </c>
      <c r="S25" s="238">
        <v>0</v>
      </c>
      <c r="T25" s="238">
        <v>0</v>
      </c>
      <c r="U25" s="238">
        <v>40</v>
      </c>
      <c r="V25" s="202" t="s">
        <v>7</v>
      </c>
    </row>
    <row r="26" spans="1:22" x14ac:dyDescent="0.2">
      <c r="A26" s="52" t="s">
        <v>54</v>
      </c>
      <c r="B26" s="52" t="s">
        <v>330</v>
      </c>
      <c r="C26" s="52" t="s">
        <v>299</v>
      </c>
      <c r="D26" s="52">
        <v>46.113999023437501</v>
      </c>
      <c r="E26" s="52">
        <v>308</v>
      </c>
      <c r="F26" s="52">
        <v>173</v>
      </c>
      <c r="G26" s="52">
        <v>166</v>
      </c>
      <c r="H26" s="52">
        <v>6.6790997641184537</v>
      </c>
      <c r="I26" s="52">
        <v>3.7515722701054948</v>
      </c>
      <c r="J26" s="52">
        <v>165</v>
      </c>
      <c r="K26" s="52">
        <v>135</v>
      </c>
      <c r="L26" s="52">
        <v>0</v>
      </c>
      <c r="M26" s="52">
        <v>15</v>
      </c>
      <c r="N26" s="225">
        <v>9.0909090909090912E-2</v>
      </c>
      <c r="O26" s="52">
        <v>10</v>
      </c>
      <c r="P26" s="52">
        <v>0</v>
      </c>
      <c r="Q26" s="52">
        <v>10</v>
      </c>
      <c r="R26" s="225">
        <v>6.0606060606060608E-2</v>
      </c>
      <c r="S26" s="52">
        <v>0</v>
      </c>
      <c r="T26" s="52">
        <v>0</v>
      </c>
      <c r="U26" s="52">
        <v>0</v>
      </c>
      <c r="V26" s="53" t="s">
        <v>3</v>
      </c>
    </row>
    <row r="27" spans="1:22" x14ac:dyDescent="0.2">
      <c r="A27" s="238" t="s">
        <v>55</v>
      </c>
      <c r="B27" s="238" t="s">
        <v>330</v>
      </c>
      <c r="C27" s="238" t="s">
        <v>299</v>
      </c>
      <c r="D27" s="238">
        <v>5.1180999755859373</v>
      </c>
      <c r="E27" s="238">
        <v>7518</v>
      </c>
      <c r="F27" s="238">
        <v>2522</v>
      </c>
      <c r="G27" s="238">
        <v>2494</v>
      </c>
      <c r="H27" s="238">
        <v>1468.9044832773736</v>
      </c>
      <c r="I27" s="238">
        <v>492.76098787251084</v>
      </c>
      <c r="J27" s="238">
        <v>3990</v>
      </c>
      <c r="K27" s="238">
        <v>3140</v>
      </c>
      <c r="L27" s="238">
        <v>335</v>
      </c>
      <c r="M27" s="238">
        <v>430</v>
      </c>
      <c r="N27" s="239">
        <v>0.10776942355889724</v>
      </c>
      <c r="O27" s="238">
        <v>50</v>
      </c>
      <c r="P27" s="238">
        <v>15</v>
      </c>
      <c r="Q27" s="238">
        <v>65</v>
      </c>
      <c r="R27" s="239">
        <v>1.6290726817042606E-2</v>
      </c>
      <c r="S27" s="238">
        <v>0</v>
      </c>
      <c r="T27" s="238">
        <v>0</v>
      </c>
      <c r="U27" s="238">
        <v>20</v>
      </c>
      <c r="V27" s="202" t="s">
        <v>7</v>
      </c>
    </row>
    <row r="28" spans="1:22" x14ac:dyDescent="0.2">
      <c r="A28" s="238" t="s">
        <v>56</v>
      </c>
      <c r="B28" s="238" t="s">
        <v>330</v>
      </c>
      <c r="C28" s="238" t="s">
        <v>299</v>
      </c>
      <c r="D28" s="238">
        <v>2.0447000122070311</v>
      </c>
      <c r="E28" s="238">
        <v>4299</v>
      </c>
      <c r="F28" s="238">
        <v>1442</v>
      </c>
      <c r="G28" s="238">
        <v>1429</v>
      </c>
      <c r="H28" s="238">
        <v>2102.5089129625903</v>
      </c>
      <c r="I28" s="238">
        <v>705.23792800466504</v>
      </c>
      <c r="J28" s="238">
        <v>2255</v>
      </c>
      <c r="K28" s="238">
        <v>1775</v>
      </c>
      <c r="L28" s="238">
        <v>190</v>
      </c>
      <c r="M28" s="238">
        <v>250</v>
      </c>
      <c r="N28" s="239">
        <v>0.11086474501108648</v>
      </c>
      <c r="O28" s="238">
        <v>10</v>
      </c>
      <c r="P28" s="238">
        <v>0</v>
      </c>
      <c r="Q28" s="238">
        <v>10</v>
      </c>
      <c r="R28" s="239">
        <v>4.434589800443459E-3</v>
      </c>
      <c r="S28" s="238">
        <v>0</v>
      </c>
      <c r="T28" s="238">
        <v>0</v>
      </c>
      <c r="U28" s="238">
        <v>35</v>
      </c>
      <c r="V28" s="202" t="s">
        <v>7</v>
      </c>
    </row>
    <row r="29" spans="1:22" x14ac:dyDescent="0.2">
      <c r="A29" s="238" t="s">
        <v>57</v>
      </c>
      <c r="B29" s="238" t="s">
        <v>330</v>
      </c>
      <c r="C29" s="238" t="s">
        <v>299</v>
      </c>
      <c r="D29" s="238">
        <v>2.4627000427246095</v>
      </c>
      <c r="E29" s="238">
        <v>5342</v>
      </c>
      <c r="F29" s="238">
        <v>1823</v>
      </c>
      <c r="G29" s="238">
        <v>1805</v>
      </c>
      <c r="H29" s="238">
        <v>2169.1638881403824</v>
      </c>
      <c r="I29" s="238">
        <v>740.24443430923202</v>
      </c>
      <c r="J29" s="238">
        <v>2990</v>
      </c>
      <c r="K29" s="238">
        <v>2240</v>
      </c>
      <c r="L29" s="238">
        <v>210</v>
      </c>
      <c r="M29" s="238">
        <v>415</v>
      </c>
      <c r="N29" s="239">
        <v>0.13879598662207357</v>
      </c>
      <c r="O29" s="238">
        <v>75</v>
      </c>
      <c r="P29" s="238">
        <v>10</v>
      </c>
      <c r="Q29" s="238">
        <v>85</v>
      </c>
      <c r="R29" s="239">
        <v>2.8428093645484948E-2</v>
      </c>
      <c r="S29" s="238">
        <v>20</v>
      </c>
      <c r="T29" s="238">
        <v>0</v>
      </c>
      <c r="U29" s="238">
        <v>25</v>
      </c>
      <c r="V29" s="202" t="s">
        <v>7</v>
      </c>
    </row>
    <row r="30" spans="1:22" x14ac:dyDescent="0.2">
      <c r="A30" s="238" t="s">
        <v>58</v>
      </c>
      <c r="B30" s="238" t="s">
        <v>330</v>
      </c>
      <c r="C30" s="238" t="s">
        <v>299</v>
      </c>
      <c r="D30" s="238">
        <v>2.0986999511718749</v>
      </c>
      <c r="E30" s="238">
        <v>4874</v>
      </c>
      <c r="F30" s="238">
        <v>1637</v>
      </c>
      <c r="G30" s="238">
        <v>1621</v>
      </c>
      <c r="H30" s="238">
        <v>2322.3901050164172</v>
      </c>
      <c r="I30" s="238">
        <v>780.00668894375769</v>
      </c>
      <c r="J30" s="238">
        <v>2860</v>
      </c>
      <c r="K30" s="238">
        <v>2155</v>
      </c>
      <c r="L30" s="238">
        <v>215</v>
      </c>
      <c r="M30" s="238">
        <v>345</v>
      </c>
      <c r="N30" s="239">
        <v>0.12062937062937062</v>
      </c>
      <c r="O30" s="238">
        <v>65</v>
      </c>
      <c r="P30" s="238">
        <v>40</v>
      </c>
      <c r="Q30" s="238">
        <v>105</v>
      </c>
      <c r="R30" s="239">
        <v>3.6713286713286712E-2</v>
      </c>
      <c r="S30" s="238">
        <v>10</v>
      </c>
      <c r="T30" s="238">
        <v>0</v>
      </c>
      <c r="U30" s="238">
        <v>25</v>
      </c>
      <c r="V30" s="202" t="s">
        <v>7</v>
      </c>
    </row>
    <row r="31" spans="1:22" x14ac:dyDescent="0.2">
      <c r="A31" s="238" t="s">
        <v>59</v>
      </c>
      <c r="B31" s="238" t="s">
        <v>330</v>
      </c>
      <c r="C31" s="238" t="s">
        <v>299</v>
      </c>
      <c r="D31" s="238">
        <v>1.0783999633789063</v>
      </c>
      <c r="E31" s="238">
        <v>3823</v>
      </c>
      <c r="F31" s="238">
        <v>1376</v>
      </c>
      <c r="G31" s="238">
        <v>1362</v>
      </c>
      <c r="H31" s="238">
        <v>3545.0668859646016</v>
      </c>
      <c r="I31" s="238">
        <v>1275.9644350215256</v>
      </c>
      <c r="J31" s="238">
        <v>2195</v>
      </c>
      <c r="K31" s="238">
        <v>1755</v>
      </c>
      <c r="L31" s="238">
        <v>145</v>
      </c>
      <c r="M31" s="238">
        <v>230</v>
      </c>
      <c r="N31" s="239">
        <v>0.10478359908883828</v>
      </c>
      <c r="O31" s="238">
        <v>25</v>
      </c>
      <c r="P31" s="238">
        <v>10</v>
      </c>
      <c r="Q31" s="238">
        <v>35</v>
      </c>
      <c r="R31" s="239">
        <v>1.5945330296127564E-2</v>
      </c>
      <c r="S31" s="238">
        <v>20</v>
      </c>
      <c r="T31" s="238">
        <v>0</v>
      </c>
      <c r="U31" s="238">
        <v>15</v>
      </c>
      <c r="V31" s="202" t="s">
        <v>7</v>
      </c>
    </row>
    <row r="32" spans="1:22" x14ac:dyDescent="0.2">
      <c r="A32" s="238" t="s">
        <v>60</v>
      </c>
      <c r="B32" s="238" t="s">
        <v>330</v>
      </c>
      <c r="C32" s="238" t="s">
        <v>299</v>
      </c>
      <c r="D32" s="238">
        <v>1.5602999877929689</v>
      </c>
      <c r="E32" s="238">
        <v>4479</v>
      </c>
      <c r="F32" s="238">
        <v>1356</v>
      </c>
      <c r="G32" s="238">
        <v>1339</v>
      </c>
      <c r="H32" s="238">
        <v>2870.6018298029389</v>
      </c>
      <c r="I32" s="238">
        <v>869.06364840651611</v>
      </c>
      <c r="J32" s="238">
        <v>2485</v>
      </c>
      <c r="K32" s="238">
        <v>1830</v>
      </c>
      <c r="L32" s="238">
        <v>230</v>
      </c>
      <c r="M32" s="238">
        <v>310</v>
      </c>
      <c r="N32" s="239">
        <v>0.12474849094567404</v>
      </c>
      <c r="O32" s="238">
        <v>50</v>
      </c>
      <c r="P32" s="238">
        <v>10</v>
      </c>
      <c r="Q32" s="238">
        <v>60</v>
      </c>
      <c r="R32" s="239">
        <v>2.4144869215291749E-2</v>
      </c>
      <c r="S32" s="238">
        <v>0</v>
      </c>
      <c r="T32" s="238">
        <v>0</v>
      </c>
      <c r="U32" s="238">
        <v>55</v>
      </c>
      <c r="V32" s="202" t="s">
        <v>7</v>
      </c>
    </row>
    <row r="33" spans="1:23" x14ac:dyDescent="0.2">
      <c r="A33" s="238" t="s">
        <v>61</v>
      </c>
      <c r="B33" s="238" t="s">
        <v>330</v>
      </c>
      <c r="C33" s="238" t="s">
        <v>299</v>
      </c>
      <c r="D33" s="238">
        <v>2.3339999389648436</v>
      </c>
      <c r="E33" s="238">
        <v>4358</v>
      </c>
      <c r="F33" s="238">
        <v>1276</v>
      </c>
      <c r="G33" s="238">
        <v>1270</v>
      </c>
      <c r="H33" s="238">
        <v>1867.1808543117718</v>
      </c>
      <c r="I33" s="238">
        <v>546.70095688430956</v>
      </c>
      <c r="J33" s="238">
        <v>2140</v>
      </c>
      <c r="K33" s="238">
        <v>1770</v>
      </c>
      <c r="L33" s="238">
        <v>105</v>
      </c>
      <c r="M33" s="238">
        <v>225</v>
      </c>
      <c r="N33" s="239">
        <v>0.10514018691588785</v>
      </c>
      <c r="O33" s="238">
        <v>15</v>
      </c>
      <c r="P33" s="238">
        <v>0</v>
      </c>
      <c r="Q33" s="238">
        <v>15</v>
      </c>
      <c r="R33" s="239">
        <v>7.0093457943925233E-3</v>
      </c>
      <c r="S33" s="238">
        <v>0</v>
      </c>
      <c r="T33" s="238">
        <v>0</v>
      </c>
      <c r="U33" s="238">
        <v>25</v>
      </c>
      <c r="V33" s="202" t="s">
        <v>7</v>
      </c>
    </row>
    <row r="34" spans="1:23" x14ac:dyDescent="0.2">
      <c r="A34" s="238" t="s">
        <v>62</v>
      </c>
      <c r="B34" s="238" t="s">
        <v>330</v>
      </c>
      <c r="C34" s="238" t="s">
        <v>299</v>
      </c>
      <c r="D34" s="238">
        <v>0.55040000915527343</v>
      </c>
      <c r="E34" s="238">
        <v>2166</v>
      </c>
      <c r="F34" s="238">
        <v>631</v>
      </c>
      <c r="G34" s="238">
        <v>632</v>
      </c>
      <c r="H34" s="238">
        <v>3935.3197019823256</v>
      </c>
      <c r="I34" s="238">
        <v>1146.4389344186739</v>
      </c>
      <c r="J34" s="238">
        <v>1095</v>
      </c>
      <c r="K34" s="238">
        <v>870</v>
      </c>
      <c r="L34" s="238">
        <v>60</v>
      </c>
      <c r="M34" s="238">
        <v>130</v>
      </c>
      <c r="N34" s="239">
        <v>0.11872146118721461</v>
      </c>
      <c r="O34" s="238">
        <v>10</v>
      </c>
      <c r="P34" s="238">
        <v>10</v>
      </c>
      <c r="Q34" s="238">
        <v>20</v>
      </c>
      <c r="R34" s="239">
        <v>1.8264840182648401E-2</v>
      </c>
      <c r="S34" s="238">
        <v>0</v>
      </c>
      <c r="T34" s="238">
        <v>0</v>
      </c>
      <c r="U34" s="238">
        <v>15</v>
      </c>
      <c r="V34" s="202" t="s">
        <v>7</v>
      </c>
    </row>
    <row r="35" spans="1:23" x14ac:dyDescent="0.2">
      <c r="A35" s="238" t="s">
        <v>63</v>
      </c>
      <c r="B35" s="238" t="s">
        <v>330</v>
      </c>
      <c r="C35" s="238" t="s">
        <v>299</v>
      </c>
      <c r="D35" s="238">
        <v>43.737402343749999</v>
      </c>
      <c r="E35" s="238">
        <v>20946</v>
      </c>
      <c r="F35" s="238">
        <v>8725</v>
      </c>
      <c r="G35" s="238">
        <v>8209</v>
      </c>
      <c r="H35" s="238">
        <v>478.90361287067037</v>
      </c>
      <c r="I35" s="238">
        <v>199.48601271348224</v>
      </c>
      <c r="J35" s="238">
        <v>12545</v>
      </c>
      <c r="K35" s="238">
        <v>10260</v>
      </c>
      <c r="L35" s="238">
        <v>730</v>
      </c>
      <c r="M35" s="238">
        <v>1275</v>
      </c>
      <c r="N35" s="239">
        <v>0.10163411717815862</v>
      </c>
      <c r="O35" s="238">
        <v>160</v>
      </c>
      <c r="P35" s="238">
        <v>40</v>
      </c>
      <c r="Q35" s="238">
        <v>200</v>
      </c>
      <c r="R35" s="239">
        <v>1.5942606616181746E-2</v>
      </c>
      <c r="S35" s="238">
        <v>10</v>
      </c>
      <c r="T35" s="238">
        <v>15</v>
      </c>
      <c r="U35" s="238">
        <v>55</v>
      </c>
      <c r="V35" s="202" t="s">
        <v>7</v>
      </c>
    </row>
    <row r="36" spans="1:23" x14ac:dyDescent="0.2">
      <c r="A36" s="238" t="s">
        <v>64</v>
      </c>
      <c r="B36" s="238" t="s">
        <v>330</v>
      </c>
      <c r="C36" s="238" t="s">
        <v>299</v>
      </c>
      <c r="D36" s="238">
        <v>10.029999999999999</v>
      </c>
      <c r="E36" s="238">
        <v>3774</v>
      </c>
      <c r="F36" s="238">
        <v>1538</v>
      </c>
      <c r="G36" s="238">
        <v>1516</v>
      </c>
      <c r="H36" s="238">
        <v>376.27118644067798</v>
      </c>
      <c r="I36" s="238">
        <v>153.33998005982056</v>
      </c>
      <c r="J36" s="238">
        <v>1945</v>
      </c>
      <c r="K36" s="238">
        <v>1435</v>
      </c>
      <c r="L36" s="238">
        <v>155</v>
      </c>
      <c r="M36" s="238">
        <v>255</v>
      </c>
      <c r="N36" s="239">
        <v>0.13110539845758354</v>
      </c>
      <c r="O36" s="238">
        <v>60</v>
      </c>
      <c r="P36" s="238">
        <v>10</v>
      </c>
      <c r="Q36" s="238">
        <v>70</v>
      </c>
      <c r="R36" s="239">
        <v>3.5989717223650387E-2</v>
      </c>
      <c r="S36" s="238">
        <v>0</v>
      </c>
      <c r="T36" s="238">
        <v>15</v>
      </c>
      <c r="U36" s="238">
        <v>0</v>
      </c>
      <c r="V36" s="202" t="s">
        <v>7</v>
      </c>
    </row>
    <row r="37" spans="1:23" x14ac:dyDescent="0.2">
      <c r="A37" s="238" t="s">
        <v>65</v>
      </c>
      <c r="B37" s="238" t="s">
        <v>330</v>
      </c>
      <c r="C37" s="238" t="s">
        <v>299</v>
      </c>
      <c r="D37" s="238">
        <v>2.0238999938964843</v>
      </c>
      <c r="E37" s="238">
        <v>3209</v>
      </c>
      <c r="F37" s="238">
        <v>1292</v>
      </c>
      <c r="G37" s="238">
        <v>1269</v>
      </c>
      <c r="H37" s="238">
        <v>1585.5526506632964</v>
      </c>
      <c r="I37" s="238">
        <v>638.37146296571484</v>
      </c>
      <c r="J37" s="238">
        <v>1515</v>
      </c>
      <c r="K37" s="238">
        <v>1130</v>
      </c>
      <c r="L37" s="238">
        <v>110</v>
      </c>
      <c r="M37" s="238">
        <v>165</v>
      </c>
      <c r="N37" s="239">
        <v>0.10891089108910891</v>
      </c>
      <c r="O37" s="238">
        <v>85</v>
      </c>
      <c r="P37" s="238">
        <v>10</v>
      </c>
      <c r="Q37" s="238">
        <v>95</v>
      </c>
      <c r="R37" s="239">
        <v>6.2706270627062702E-2</v>
      </c>
      <c r="S37" s="238">
        <v>0</v>
      </c>
      <c r="T37" s="238">
        <v>0</v>
      </c>
      <c r="U37" s="238">
        <v>20</v>
      </c>
      <c r="V37" s="202" t="s">
        <v>7</v>
      </c>
    </row>
    <row r="38" spans="1:23" x14ac:dyDescent="0.2">
      <c r="A38" s="238" t="s">
        <v>66</v>
      </c>
      <c r="B38" s="238" t="s">
        <v>330</v>
      </c>
      <c r="C38" s="238" t="s">
        <v>299</v>
      </c>
      <c r="D38" s="238">
        <v>1.7711000061035156</v>
      </c>
      <c r="E38" s="238">
        <v>2146</v>
      </c>
      <c r="F38" s="238">
        <v>981</v>
      </c>
      <c r="G38" s="238">
        <v>964</v>
      </c>
      <c r="H38" s="238">
        <v>1211.6763551490681</v>
      </c>
      <c r="I38" s="238">
        <v>553.89305890085541</v>
      </c>
      <c r="J38" s="238">
        <v>1170</v>
      </c>
      <c r="K38" s="238">
        <v>795</v>
      </c>
      <c r="L38" s="238">
        <v>80</v>
      </c>
      <c r="M38" s="238">
        <v>175</v>
      </c>
      <c r="N38" s="239">
        <v>0.14957264957264957</v>
      </c>
      <c r="O38" s="238">
        <v>105</v>
      </c>
      <c r="P38" s="238">
        <v>10</v>
      </c>
      <c r="Q38" s="238">
        <v>115</v>
      </c>
      <c r="R38" s="239">
        <v>9.8290598290598288E-2</v>
      </c>
      <c r="S38" s="238">
        <v>0</v>
      </c>
      <c r="T38" s="238">
        <v>0</v>
      </c>
      <c r="U38" s="238">
        <v>0</v>
      </c>
      <c r="V38" s="202" t="s">
        <v>7</v>
      </c>
    </row>
    <row r="39" spans="1:23" x14ac:dyDescent="0.2">
      <c r="A39" s="238" t="s">
        <v>67</v>
      </c>
      <c r="B39" s="238" t="s">
        <v>330</v>
      </c>
      <c r="C39" s="238" t="s">
        <v>299</v>
      </c>
      <c r="D39" s="238">
        <v>2.022100067138672</v>
      </c>
      <c r="E39" s="238">
        <v>5509</v>
      </c>
      <c r="F39" s="238">
        <v>2385</v>
      </c>
      <c r="G39" s="238">
        <v>2311</v>
      </c>
      <c r="H39" s="238">
        <v>2724.3953400364549</v>
      </c>
      <c r="I39" s="238">
        <v>1179.4668516948529</v>
      </c>
      <c r="J39" s="238">
        <v>3090</v>
      </c>
      <c r="K39" s="238">
        <v>2055</v>
      </c>
      <c r="L39" s="238">
        <v>225</v>
      </c>
      <c r="M39" s="238">
        <v>600</v>
      </c>
      <c r="N39" s="239">
        <v>0.1941747572815534</v>
      </c>
      <c r="O39" s="238">
        <v>150</v>
      </c>
      <c r="P39" s="238">
        <v>25</v>
      </c>
      <c r="Q39" s="238">
        <v>175</v>
      </c>
      <c r="R39" s="239">
        <v>5.6634304207119741E-2</v>
      </c>
      <c r="S39" s="238">
        <v>0</v>
      </c>
      <c r="T39" s="238">
        <v>0</v>
      </c>
      <c r="U39" s="238">
        <v>30</v>
      </c>
      <c r="V39" s="202" t="s">
        <v>7</v>
      </c>
    </row>
    <row r="40" spans="1:23" x14ac:dyDescent="0.2">
      <c r="A40" s="238" t="s">
        <v>68</v>
      </c>
      <c r="B40" s="238" t="s">
        <v>330</v>
      </c>
      <c r="C40" s="238" t="s">
        <v>299</v>
      </c>
      <c r="D40" s="238">
        <v>1.9980999755859374</v>
      </c>
      <c r="E40" s="238">
        <v>6068</v>
      </c>
      <c r="F40" s="238">
        <v>2538</v>
      </c>
      <c r="G40" s="238">
        <v>2490</v>
      </c>
      <c r="H40" s="238">
        <v>3036.8850778953515</v>
      </c>
      <c r="I40" s="238">
        <v>1270.2067118817408</v>
      </c>
      <c r="J40" s="238">
        <v>3550</v>
      </c>
      <c r="K40" s="238">
        <v>2575</v>
      </c>
      <c r="L40" s="238">
        <v>220</v>
      </c>
      <c r="M40" s="238">
        <v>570</v>
      </c>
      <c r="N40" s="239">
        <v>0.16056338028169015</v>
      </c>
      <c r="O40" s="238">
        <v>120</v>
      </c>
      <c r="P40" s="238">
        <v>40</v>
      </c>
      <c r="Q40" s="238">
        <v>160</v>
      </c>
      <c r="R40" s="239">
        <v>4.507042253521127E-2</v>
      </c>
      <c r="S40" s="238">
        <v>0</v>
      </c>
      <c r="T40" s="238">
        <v>0</v>
      </c>
      <c r="U40" s="238">
        <v>15</v>
      </c>
      <c r="V40" s="202" t="s">
        <v>7</v>
      </c>
    </row>
    <row r="41" spans="1:23" x14ac:dyDescent="0.2">
      <c r="A41" s="238" t="s">
        <v>69</v>
      </c>
      <c r="B41" s="238" t="s">
        <v>330</v>
      </c>
      <c r="C41" s="238" t="s">
        <v>299</v>
      </c>
      <c r="D41" s="238">
        <v>2.051699981689453</v>
      </c>
      <c r="E41" s="238">
        <v>6397</v>
      </c>
      <c r="F41" s="238">
        <v>2595</v>
      </c>
      <c r="G41" s="238">
        <v>2550</v>
      </c>
      <c r="H41" s="238">
        <v>3117.9022552471101</v>
      </c>
      <c r="I41" s="238">
        <v>1264.8048073106536</v>
      </c>
      <c r="J41" s="238">
        <v>3665</v>
      </c>
      <c r="K41" s="238">
        <v>2705</v>
      </c>
      <c r="L41" s="238">
        <v>180</v>
      </c>
      <c r="M41" s="238">
        <v>640</v>
      </c>
      <c r="N41" s="239">
        <v>0.17462482946793997</v>
      </c>
      <c r="O41" s="238">
        <v>80</v>
      </c>
      <c r="P41" s="238">
        <v>10</v>
      </c>
      <c r="Q41" s="238">
        <v>90</v>
      </c>
      <c r="R41" s="239">
        <v>2.4556616643929059E-2</v>
      </c>
      <c r="S41" s="238">
        <v>0</v>
      </c>
      <c r="T41" s="238">
        <v>10</v>
      </c>
      <c r="U41" s="238">
        <v>30</v>
      </c>
      <c r="V41" s="202" t="s">
        <v>7</v>
      </c>
    </row>
    <row r="42" spans="1:23" x14ac:dyDescent="0.2">
      <c r="A42" s="238" t="s">
        <v>70</v>
      </c>
      <c r="B42" s="238" t="s">
        <v>330</v>
      </c>
      <c r="C42" s="238" t="s">
        <v>299</v>
      </c>
      <c r="D42" s="238">
        <v>5.0716000366210938</v>
      </c>
      <c r="E42" s="238">
        <v>6066</v>
      </c>
      <c r="F42" s="238">
        <v>2287</v>
      </c>
      <c r="G42" s="238">
        <v>2261</v>
      </c>
      <c r="H42" s="238">
        <v>1196.072236808606</v>
      </c>
      <c r="I42" s="238">
        <v>450.94250009582623</v>
      </c>
      <c r="J42" s="238">
        <v>3155</v>
      </c>
      <c r="K42" s="238">
        <v>2525</v>
      </c>
      <c r="L42" s="238">
        <v>100</v>
      </c>
      <c r="M42" s="238">
        <v>405</v>
      </c>
      <c r="N42" s="239">
        <v>0.12836767036450078</v>
      </c>
      <c r="O42" s="238">
        <v>80</v>
      </c>
      <c r="P42" s="238">
        <v>25</v>
      </c>
      <c r="Q42" s="238">
        <v>105</v>
      </c>
      <c r="R42" s="239">
        <v>3.328050713153724E-2</v>
      </c>
      <c r="S42" s="238">
        <v>10</v>
      </c>
      <c r="T42" s="238">
        <v>0</v>
      </c>
      <c r="U42" s="238">
        <v>15</v>
      </c>
      <c r="V42" s="202" t="s">
        <v>7</v>
      </c>
    </row>
    <row r="43" spans="1:23" x14ac:dyDescent="0.2">
      <c r="A43" s="238" t="s">
        <v>71</v>
      </c>
      <c r="B43" s="238" t="s">
        <v>330</v>
      </c>
      <c r="C43" s="238" t="s">
        <v>299</v>
      </c>
      <c r="D43" s="238">
        <v>2.8201000976562498</v>
      </c>
      <c r="E43" s="238">
        <v>5758</v>
      </c>
      <c r="F43" s="238">
        <v>2612</v>
      </c>
      <c r="G43" s="238">
        <v>2562</v>
      </c>
      <c r="H43" s="238">
        <v>2041.7714976803136</v>
      </c>
      <c r="I43" s="238">
        <v>926.20825841281339</v>
      </c>
      <c r="J43" s="238">
        <v>2350</v>
      </c>
      <c r="K43" s="238">
        <v>1745</v>
      </c>
      <c r="L43" s="238">
        <v>175</v>
      </c>
      <c r="M43" s="238">
        <v>280</v>
      </c>
      <c r="N43" s="239">
        <v>0.11914893617021277</v>
      </c>
      <c r="O43" s="238">
        <v>65</v>
      </c>
      <c r="P43" s="238">
        <v>35</v>
      </c>
      <c r="Q43" s="238">
        <v>100</v>
      </c>
      <c r="R43" s="239">
        <v>4.2553191489361701E-2</v>
      </c>
      <c r="S43" s="238">
        <v>10</v>
      </c>
      <c r="T43" s="238">
        <v>0</v>
      </c>
      <c r="U43" s="238">
        <v>40</v>
      </c>
      <c r="V43" s="202" t="s">
        <v>7</v>
      </c>
    </row>
    <row r="44" spans="1:23" x14ac:dyDescent="0.2">
      <c r="A44" s="238" t="s">
        <v>72</v>
      </c>
      <c r="B44" s="238" t="s">
        <v>330</v>
      </c>
      <c r="C44" s="238" t="s">
        <v>299</v>
      </c>
      <c r="D44" s="238">
        <v>1.3932000732421874</v>
      </c>
      <c r="E44" s="238">
        <v>3413</v>
      </c>
      <c r="F44" s="238">
        <v>1375</v>
      </c>
      <c r="G44" s="238">
        <v>1343</v>
      </c>
      <c r="H44" s="238">
        <v>2449.7558287213069</v>
      </c>
      <c r="I44" s="238">
        <v>986.93649706762278</v>
      </c>
      <c r="J44" s="238">
        <v>1615</v>
      </c>
      <c r="K44" s="238">
        <v>1140</v>
      </c>
      <c r="L44" s="238">
        <v>100</v>
      </c>
      <c r="M44" s="238">
        <v>285</v>
      </c>
      <c r="N44" s="239">
        <v>0.17647058823529413</v>
      </c>
      <c r="O44" s="238">
        <v>50</v>
      </c>
      <c r="P44" s="238">
        <v>20</v>
      </c>
      <c r="Q44" s="238">
        <v>70</v>
      </c>
      <c r="R44" s="239">
        <v>4.3343653250773995E-2</v>
      </c>
      <c r="S44" s="238">
        <v>10</v>
      </c>
      <c r="T44" s="238">
        <v>0</v>
      </c>
      <c r="U44" s="238">
        <v>0</v>
      </c>
      <c r="V44" s="202" t="s">
        <v>7</v>
      </c>
    </row>
    <row r="45" spans="1:23" x14ac:dyDescent="0.2">
      <c r="A45" s="240" t="s">
        <v>73</v>
      </c>
      <c r="B45" s="240" t="s">
        <v>330</v>
      </c>
      <c r="C45" s="240" t="s">
        <v>299</v>
      </c>
      <c r="D45" s="240">
        <v>1.0566000366210937</v>
      </c>
      <c r="E45" s="240">
        <v>2508</v>
      </c>
      <c r="F45" s="240">
        <v>1303</v>
      </c>
      <c r="G45" s="240">
        <v>1277</v>
      </c>
      <c r="H45" s="240">
        <v>2373.651252199787</v>
      </c>
      <c r="I45" s="240">
        <v>1233.200790118151</v>
      </c>
      <c r="J45" s="240">
        <v>1425</v>
      </c>
      <c r="K45" s="240">
        <v>880</v>
      </c>
      <c r="L45" s="240">
        <v>40</v>
      </c>
      <c r="M45" s="240">
        <v>410</v>
      </c>
      <c r="N45" s="241">
        <v>0.28771929824561404</v>
      </c>
      <c r="O45" s="240">
        <v>80</v>
      </c>
      <c r="P45" s="240">
        <v>0</v>
      </c>
      <c r="Q45" s="240">
        <v>80</v>
      </c>
      <c r="R45" s="241">
        <v>5.6140350877192984E-2</v>
      </c>
      <c r="S45" s="240">
        <v>0</v>
      </c>
      <c r="T45" s="240">
        <v>10</v>
      </c>
      <c r="U45" s="240">
        <v>0</v>
      </c>
      <c r="V45" s="242" t="s">
        <v>6</v>
      </c>
    </row>
    <row r="46" spans="1:23" x14ac:dyDescent="0.2">
      <c r="A46" s="232" t="s">
        <v>74</v>
      </c>
      <c r="B46" s="232" t="s">
        <v>330</v>
      </c>
      <c r="C46" s="232" t="s">
        <v>299</v>
      </c>
      <c r="D46" s="232">
        <v>1.8928999328613281</v>
      </c>
      <c r="E46" s="232">
        <v>6224</v>
      </c>
      <c r="F46" s="232">
        <v>3376</v>
      </c>
      <c r="G46" s="232">
        <v>3223</v>
      </c>
      <c r="H46" s="232">
        <v>3288.0766130049642</v>
      </c>
      <c r="I46" s="232">
        <v>1783.5068517841837</v>
      </c>
      <c r="J46" s="232">
        <v>3495</v>
      </c>
      <c r="K46" s="232">
        <v>2025</v>
      </c>
      <c r="L46" s="232">
        <v>245</v>
      </c>
      <c r="M46" s="232">
        <v>745</v>
      </c>
      <c r="N46" s="233">
        <v>0.21316165951359084</v>
      </c>
      <c r="O46" s="232">
        <v>395</v>
      </c>
      <c r="P46" s="232">
        <v>35</v>
      </c>
      <c r="Q46" s="232">
        <v>430</v>
      </c>
      <c r="R46" s="233">
        <v>0.12303290414878398</v>
      </c>
      <c r="S46" s="232">
        <v>10</v>
      </c>
      <c r="T46" s="232">
        <v>10</v>
      </c>
      <c r="U46" s="232">
        <v>25</v>
      </c>
      <c r="V46" s="234" t="s">
        <v>5</v>
      </c>
      <c r="W46" s="84"/>
    </row>
    <row r="47" spans="1:23" x14ac:dyDescent="0.2">
      <c r="A47" s="238" t="s">
        <v>75</v>
      </c>
      <c r="B47" s="238" t="s">
        <v>330</v>
      </c>
      <c r="C47" s="238" t="s">
        <v>299</v>
      </c>
      <c r="D47" s="238">
        <v>1.3447999572753906</v>
      </c>
      <c r="E47" s="238">
        <v>3284</v>
      </c>
      <c r="F47" s="238">
        <v>1376</v>
      </c>
      <c r="G47" s="238">
        <v>1345</v>
      </c>
      <c r="H47" s="238">
        <v>2441.9988878148783</v>
      </c>
      <c r="I47" s="238">
        <v>1023.2005084145167</v>
      </c>
      <c r="J47" s="238">
        <v>1735</v>
      </c>
      <c r="K47" s="238">
        <v>1285</v>
      </c>
      <c r="L47" s="238">
        <v>125</v>
      </c>
      <c r="M47" s="238">
        <v>250</v>
      </c>
      <c r="N47" s="239">
        <v>0.14409221902017291</v>
      </c>
      <c r="O47" s="238">
        <v>35</v>
      </c>
      <c r="P47" s="238">
        <v>20</v>
      </c>
      <c r="Q47" s="238">
        <v>55</v>
      </c>
      <c r="R47" s="239">
        <v>3.1700288184438041E-2</v>
      </c>
      <c r="S47" s="238">
        <v>0</v>
      </c>
      <c r="T47" s="238">
        <v>0</v>
      </c>
      <c r="U47" s="238">
        <v>10</v>
      </c>
      <c r="V47" s="202" t="s">
        <v>7</v>
      </c>
    </row>
    <row r="48" spans="1:23" x14ac:dyDescent="0.2">
      <c r="A48" s="238" t="s">
        <v>76</v>
      </c>
      <c r="B48" s="238" t="s">
        <v>330</v>
      </c>
      <c r="C48" s="238" t="s">
        <v>299</v>
      </c>
      <c r="D48" s="238">
        <v>2.1686999511718752</v>
      </c>
      <c r="E48" s="238">
        <v>3591</v>
      </c>
      <c r="F48" s="238">
        <v>1587</v>
      </c>
      <c r="G48" s="238">
        <v>1546</v>
      </c>
      <c r="H48" s="238">
        <v>1655.8307192562868</v>
      </c>
      <c r="I48" s="238">
        <v>731.77481243657121</v>
      </c>
      <c r="J48" s="238">
        <v>1965</v>
      </c>
      <c r="K48" s="238">
        <v>1375</v>
      </c>
      <c r="L48" s="238">
        <v>130</v>
      </c>
      <c r="M48" s="238">
        <v>315</v>
      </c>
      <c r="N48" s="239">
        <v>0.16030534351145037</v>
      </c>
      <c r="O48" s="238">
        <v>100</v>
      </c>
      <c r="P48" s="238">
        <v>15</v>
      </c>
      <c r="Q48" s="238">
        <v>115</v>
      </c>
      <c r="R48" s="239">
        <v>5.8524173027989825E-2</v>
      </c>
      <c r="S48" s="238">
        <v>10</v>
      </c>
      <c r="T48" s="238">
        <v>10</v>
      </c>
      <c r="U48" s="238">
        <v>10</v>
      </c>
      <c r="V48" s="202" t="s">
        <v>7</v>
      </c>
    </row>
    <row r="49" spans="1:22" x14ac:dyDescent="0.2">
      <c r="A49" s="238" t="s">
        <v>77</v>
      </c>
      <c r="B49" s="238" t="s">
        <v>330</v>
      </c>
      <c r="C49" s="238" t="s">
        <v>299</v>
      </c>
      <c r="D49" s="238">
        <v>1.3274999999999999</v>
      </c>
      <c r="E49" s="238">
        <v>4382</v>
      </c>
      <c r="F49" s="238">
        <v>2347</v>
      </c>
      <c r="G49" s="238">
        <v>2244</v>
      </c>
      <c r="H49" s="238">
        <v>3300.9416195856875</v>
      </c>
      <c r="I49" s="238">
        <v>1767.9849340866292</v>
      </c>
      <c r="J49" s="238">
        <v>2750</v>
      </c>
      <c r="K49" s="238">
        <v>1655</v>
      </c>
      <c r="L49" s="238">
        <v>205</v>
      </c>
      <c r="M49" s="238">
        <v>605</v>
      </c>
      <c r="N49" s="239">
        <v>0.22</v>
      </c>
      <c r="O49" s="238">
        <v>240</v>
      </c>
      <c r="P49" s="238">
        <v>35</v>
      </c>
      <c r="Q49" s="238">
        <v>275</v>
      </c>
      <c r="R49" s="239">
        <v>0.1</v>
      </c>
      <c r="S49" s="238">
        <v>0</v>
      </c>
      <c r="T49" s="238">
        <v>0</v>
      </c>
      <c r="U49" s="238">
        <v>10</v>
      </c>
      <c r="V49" s="202" t="s">
        <v>7</v>
      </c>
    </row>
    <row r="50" spans="1:22" x14ac:dyDescent="0.2">
      <c r="A50" s="238" t="s">
        <v>78</v>
      </c>
      <c r="B50" s="238" t="s">
        <v>330</v>
      </c>
      <c r="C50" s="238" t="s">
        <v>299</v>
      </c>
      <c r="D50" s="238">
        <v>3.7138000488281251</v>
      </c>
      <c r="E50" s="238">
        <v>5386</v>
      </c>
      <c r="F50" s="238">
        <v>2146</v>
      </c>
      <c r="G50" s="238">
        <v>2088</v>
      </c>
      <c r="H50" s="238">
        <v>1450.2665542533803</v>
      </c>
      <c r="I50" s="238">
        <v>577.84478749122798</v>
      </c>
      <c r="J50" s="238">
        <v>2270</v>
      </c>
      <c r="K50" s="238">
        <v>1625</v>
      </c>
      <c r="L50" s="238">
        <v>145</v>
      </c>
      <c r="M50" s="238">
        <v>265</v>
      </c>
      <c r="N50" s="239">
        <v>0.11674008810572688</v>
      </c>
      <c r="O50" s="238">
        <v>150</v>
      </c>
      <c r="P50" s="238">
        <v>40</v>
      </c>
      <c r="Q50" s="238">
        <v>190</v>
      </c>
      <c r="R50" s="239">
        <v>8.3700440528634359E-2</v>
      </c>
      <c r="S50" s="238">
        <v>0</v>
      </c>
      <c r="T50" s="238">
        <v>0</v>
      </c>
      <c r="U50" s="238">
        <v>35</v>
      </c>
      <c r="V50" s="202" t="s">
        <v>7</v>
      </c>
    </row>
    <row r="51" spans="1:22" x14ac:dyDescent="0.2">
      <c r="A51" s="238" t="s">
        <v>79</v>
      </c>
      <c r="B51" s="238" t="s">
        <v>330</v>
      </c>
      <c r="C51" s="238" t="s">
        <v>299</v>
      </c>
      <c r="D51" s="238">
        <v>4.0485000610351563</v>
      </c>
      <c r="E51" s="238">
        <v>3456</v>
      </c>
      <c r="F51" s="238">
        <v>1347</v>
      </c>
      <c r="G51" s="238">
        <v>1319</v>
      </c>
      <c r="H51" s="238">
        <v>853.64948694513282</v>
      </c>
      <c r="I51" s="238">
        <v>332.71581565830263</v>
      </c>
      <c r="J51" s="238">
        <v>1620</v>
      </c>
      <c r="K51" s="238">
        <v>1200</v>
      </c>
      <c r="L51" s="238">
        <v>100</v>
      </c>
      <c r="M51" s="238">
        <v>180</v>
      </c>
      <c r="N51" s="239">
        <v>0.1111111111111111</v>
      </c>
      <c r="O51" s="238">
        <v>90</v>
      </c>
      <c r="P51" s="238">
        <v>35</v>
      </c>
      <c r="Q51" s="238">
        <v>125</v>
      </c>
      <c r="R51" s="239">
        <v>7.716049382716049E-2</v>
      </c>
      <c r="S51" s="238">
        <v>15</v>
      </c>
      <c r="T51" s="238">
        <v>0</v>
      </c>
      <c r="U51" s="238">
        <v>10</v>
      </c>
      <c r="V51" s="202" t="s">
        <v>7</v>
      </c>
    </row>
    <row r="52" spans="1:22" x14ac:dyDescent="0.2">
      <c r="A52" s="238" t="s">
        <v>80</v>
      </c>
      <c r="B52" s="238" t="s">
        <v>330</v>
      </c>
      <c r="C52" s="238" t="s">
        <v>299</v>
      </c>
      <c r="D52" s="238">
        <v>1.5425999450683594</v>
      </c>
      <c r="E52" s="238">
        <v>4618</v>
      </c>
      <c r="F52" s="238">
        <v>1991</v>
      </c>
      <c r="G52" s="238">
        <v>1953</v>
      </c>
      <c r="H52" s="238">
        <v>2993.6471959328096</v>
      </c>
      <c r="I52" s="238">
        <v>1290.6781219363845</v>
      </c>
      <c r="J52" s="238">
        <v>2145</v>
      </c>
      <c r="K52" s="238">
        <v>1600</v>
      </c>
      <c r="L52" s="238">
        <v>100</v>
      </c>
      <c r="M52" s="238">
        <v>310</v>
      </c>
      <c r="N52" s="239">
        <v>0.14452214452214451</v>
      </c>
      <c r="O52" s="238">
        <v>40</v>
      </c>
      <c r="P52" s="238">
        <v>60</v>
      </c>
      <c r="Q52" s="238">
        <v>100</v>
      </c>
      <c r="R52" s="239">
        <v>4.6620046620046623E-2</v>
      </c>
      <c r="S52" s="238">
        <v>10</v>
      </c>
      <c r="T52" s="238">
        <v>0</v>
      </c>
      <c r="U52" s="238">
        <v>25</v>
      </c>
      <c r="V52" s="202" t="s">
        <v>7</v>
      </c>
    </row>
    <row r="53" spans="1:22" x14ac:dyDescent="0.2">
      <c r="A53" s="238" t="s">
        <v>81</v>
      </c>
      <c r="B53" s="238" t="s">
        <v>330</v>
      </c>
      <c r="C53" s="238" t="s">
        <v>299</v>
      </c>
      <c r="D53" s="238">
        <v>1.7855999755859375</v>
      </c>
      <c r="E53" s="238">
        <v>4919</v>
      </c>
      <c r="F53" s="238">
        <v>2159</v>
      </c>
      <c r="G53" s="238">
        <v>2106</v>
      </c>
      <c r="H53" s="238">
        <v>2754.8163459096431</v>
      </c>
      <c r="I53" s="238">
        <v>1209.1174000445048</v>
      </c>
      <c r="J53" s="238">
        <v>2600</v>
      </c>
      <c r="K53" s="238">
        <v>1765</v>
      </c>
      <c r="L53" s="238">
        <v>125</v>
      </c>
      <c r="M53" s="238">
        <v>510</v>
      </c>
      <c r="N53" s="239">
        <v>0.19615384615384615</v>
      </c>
      <c r="O53" s="238">
        <v>135</v>
      </c>
      <c r="P53" s="238">
        <v>40</v>
      </c>
      <c r="Q53" s="238">
        <v>175</v>
      </c>
      <c r="R53" s="239">
        <v>6.7307692307692304E-2</v>
      </c>
      <c r="S53" s="238">
        <v>10</v>
      </c>
      <c r="T53" s="238">
        <v>0</v>
      </c>
      <c r="U53" s="238">
        <v>15</v>
      </c>
      <c r="V53" s="202" t="s">
        <v>7</v>
      </c>
    </row>
    <row r="54" spans="1:22" x14ac:dyDescent="0.2">
      <c r="A54" s="238" t="s">
        <v>82</v>
      </c>
      <c r="B54" s="238" t="s">
        <v>330</v>
      </c>
      <c r="C54" s="238" t="s">
        <v>299</v>
      </c>
      <c r="D54" s="238">
        <v>0.85019996643066409</v>
      </c>
      <c r="E54" s="238">
        <v>3222</v>
      </c>
      <c r="F54" s="238">
        <v>1678</v>
      </c>
      <c r="G54" s="238">
        <v>1555</v>
      </c>
      <c r="H54" s="238">
        <v>3789.6966916226784</v>
      </c>
      <c r="I54" s="238">
        <v>1973.6533359847469</v>
      </c>
      <c r="J54" s="238">
        <v>1805</v>
      </c>
      <c r="K54" s="238">
        <v>1170</v>
      </c>
      <c r="L54" s="238">
        <v>90</v>
      </c>
      <c r="M54" s="238">
        <v>360</v>
      </c>
      <c r="N54" s="239">
        <v>0.1994459833795014</v>
      </c>
      <c r="O54" s="238">
        <v>130</v>
      </c>
      <c r="P54" s="238">
        <v>35</v>
      </c>
      <c r="Q54" s="238">
        <v>165</v>
      </c>
      <c r="R54" s="239">
        <v>9.141274238227147E-2</v>
      </c>
      <c r="S54" s="238">
        <v>0</v>
      </c>
      <c r="T54" s="238">
        <v>0</v>
      </c>
      <c r="U54" s="238">
        <v>10</v>
      </c>
      <c r="V54" s="202" t="s">
        <v>7</v>
      </c>
    </row>
    <row r="55" spans="1:22" x14ac:dyDescent="0.2">
      <c r="A55" s="238" t="s">
        <v>83</v>
      </c>
      <c r="B55" s="238" t="s">
        <v>330</v>
      </c>
      <c r="C55" s="238" t="s">
        <v>299</v>
      </c>
      <c r="D55" s="238">
        <v>1.9438999938964843</v>
      </c>
      <c r="E55" s="238">
        <v>4212</v>
      </c>
      <c r="F55" s="238">
        <v>1742</v>
      </c>
      <c r="G55" s="238">
        <v>1721</v>
      </c>
      <c r="H55" s="238">
        <v>2166.778133250149</v>
      </c>
      <c r="I55" s="238">
        <v>896.13663535654302</v>
      </c>
      <c r="J55" s="238">
        <v>2045</v>
      </c>
      <c r="K55" s="238">
        <v>1470</v>
      </c>
      <c r="L55" s="238">
        <v>85</v>
      </c>
      <c r="M55" s="238">
        <v>350</v>
      </c>
      <c r="N55" s="239">
        <v>0.17114914425427874</v>
      </c>
      <c r="O55" s="238">
        <v>50</v>
      </c>
      <c r="P55" s="238">
        <v>45</v>
      </c>
      <c r="Q55" s="238">
        <v>95</v>
      </c>
      <c r="R55" s="239">
        <v>4.6454767726161368E-2</v>
      </c>
      <c r="S55" s="238">
        <v>0</v>
      </c>
      <c r="T55" s="238">
        <v>0</v>
      </c>
      <c r="U55" s="238">
        <v>35</v>
      </c>
      <c r="V55" s="202" t="s">
        <v>7</v>
      </c>
    </row>
    <row r="56" spans="1:22" x14ac:dyDescent="0.2">
      <c r="A56" s="238" t="s">
        <v>84</v>
      </c>
      <c r="B56" s="238" t="s">
        <v>330</v>
      </c>
      <c r="C56" s="238" t="s">
        <v>299</v>
      </c>
      <c r="D56" s="238">
        <v>1.698699951171875</v>
      </c>
      <c r="E56" s="238">
        <v>3743</v>
      </c>
      <c r="F56" s="238">
        <v>1365</v>
      </c>
      <c r="G56" s="238">
        <v>1346</v>
      </c>
      <c r="H56" s="238">
        <v>2203.4497601638432</v>
      </c>
      <c r="I56" s="238">
        <v>803.55568330848143</v>
      </c>
      <c r="J56" s="238">
        <v>1670</v>
      </c>
      <c r="K56" s="238">
        <v>1230</v>
      </c>
      <c r="L56" s="238">
        <v>170</v>
      </c>
      <c r="M56" s="238">
        <v>220</v>
      </c>
      <c r="N56" s="239">
        <v>0.1317365269461078</v>
      </c>
      <c r="O56" s="238">
        <v>25</v>
      </c>
      <c r="P56" s="238">
        <v>10</v>
      </c>
      <c r="Q56" s="238">
        <v>35</v>
      </c>
      <c r="R56" s="239">
        <v>2.0958083832335328E-2</v>
      </c>
      <c r="S56" s="238">
        <v>10</v>
      </c>
      <c r="T56" s="238">
        <v>0</v>
      </c>
      <c r="U56" s="238">
        <v>10</v>
      </c>
      <c r="V56" s="202" t="s">
        <v>7</v>
      </c>
    </row>
    <row r="57" spans="1:22" x14ac:dyDescent="0.2">
      <c r="A57" s="238" t="s">
        <v>85</v>
      </c>
      <c r="B57" s="238" t="s">
        <v>330</v>
      </c>
      <c r="C57" s="238" t="s">
        <v>299</v>
      </c>
      <c r="D57" s="238">
        <v>1.6588000488281249</v>
      </c>
      <c r="E57" s="238">
        <v>5622</v>
      </c>
      <c r="F57" s="238">
        <v>1945</v>
      </c>
      <c r="G57" s="238">
        <v>1907</v>
      </c>
      <c r="H57" s="238">
        <v>3389.196910122902</v>
      </c>
      <c r="I57" s="238">
        <v>1172.5343276750345</v>
      </c>
      <c r="J57" s="238">
        <v>2530</v>
      </c>
      <c r="K57" s="238">
        <v>1810</v>
      </c>
      <c r="L57" s="238">
        <v>225</v>
      </c>
      <c r="M57" s="238">
        <v>385</v>
      </c>
      <c r="N57" s="239">
        <v>0.15217391304347827</v>
      </c>
      <c r="O57" s="238">
        <v>65</v>
      </c>
      <c r="P57" s="238">
        <v>20</v>
      </c>
      <c r="Q57" s="238">
        <v>85</v>
      </c>
      <c r="R57" s="239">
        <v>3.3596837944664032E-2</v>
      </c>
      <c r="S57" s="238">
        <v>0</v>
      </c>
      <c r="T57" s="238">
        <v>0</v>
      </c>
      <c r="U57" s="238">
        <v>10</v>
      </c>
      <c r="V57" s="202" t="s">
        <v>7</v>
      </c>
    </row>
    <row r="58" spans="1:22" x14ac:dyDescent="0.2">
      <c r="A58" s="238" t="s">
        <v>86</v>
      </c>
      <c r="B58" s="238" t="s">
        <v>330</v>
      </c>
      <c r="C58" s="238" t="s">
        <v>299</v>
      </c>
      <c r="D58" s="238">
        <v>1.7002999877929688</v>
      </c>
      <c r="E58" s="238">
        <v>4996</v>
      </c>
      <c r="F58" s="238">
        <v>2138</v>
      </c>
      <c r="G58" s="238">
        <v>2085</v>
      </c>
      <c r="H58" s="238">
        <v>2938.3050260942077</v>
      </c>
      <c r="I58" s="238">
        <v>1257.4251692933178</v>
      </c>
      <c r="J58" s="238">
        <v>2670</v>
      </c>
      <c r="K58" s="238">
        <v>1760</v>
      </c>
      <c r="L58" s="238">
        <v>225</v>
      </c>
      <c r="M58" s="238">
        <v>515</v>
      </c>
      <c r="N58" s="239">
        <v>0.19288389513108614</v>
      </c>
      <c r="O58" s="238">
        <v>105</v>
      </c>
      <c r="P58" s="238">
        <v>25</v>
      </c>
      <c r="Q58" s="238">
        <v>130</v>
      </c>
      <c r="R58" s="239">
        <v>4.8689138576779027E-2</v>
      </c>
      <c r="S58" s="238">
        <v>10</v>
      </c>
      <c r="T58" s="238">
        <v>0</v>
      </c>
      <c r="U58" s="238">
        <v>20</v>
      </c>
      <c r="V58" s="202" t="s">
        <v>7</v>
      </c>
    </row>
    <row r="59" spans="1:22" x14ac:dyDescent="0.2">
      <c r="A59" s="238" t="s">
        <v>87</v>
      </c>
      <c r="B59" s="238" t="s">
        <v>330</v>
      </c>
      <c r="C59" s="238" t="s">
        <v>299</v>
      </c>
      <c r="D59" s="238">
        <v>1.4950999450683593</v>
      </c>
      <c r="E59" s="238">
        <v>4731</v>
      </c>
      <c r="F59" s="238">
        <v>2113</v>
      </c>
      <c r="G59" s="238">
        <v>2051</v>
      </c>
      <c r="H59" s="238">
        <v>3164.3369499178784</v>
      </c>
      <c r="I59" s="238">
        <v>1413.2834443408324</v>
      </c>
      <c r="J59" s="238">
        <v>2560</v>
      </c>
      <c r="K59" s="238">
        <v>1675</v>
      </c>
      <c r="L59" s="238">
        <v>155</v>
      </c>
      <c r="M59" s="238">
        <v>490</v>
      </c>
      <c r="N59" s="239">
        <v>0.19140625</v>
      </c>
      <c r="O59" s="238">
        <v>135</v>
      </c>
      <c r="P59" s="238">
        <v>90</v>
      </c>
      <c r="Q59" s="238">
        <v>225</v>
      </c>
      <c r="R59" s="239">
        <v>8.7890625E-2</v>
      </c>
      <c r="S59" s="238">
        <v>0</v>
      </c>
      <c r="T59" s="238">
        <v>0</v>
      </c>
      <c r="U59" s="238">
        <v>15</v>
      </c>
      <c r="V59" s="202" t="s">
        <v>7</v>
      </c>
    </row>
    <row r="60" spans="1:22" x14ac:dyDescent="0.2">
      <c r="A60" s="240" t="s">
        <v>88</v>
      </c>
      <c r="B60" s="240" t="s">
        <v>330</v>
      </c>
      <c r="C60" s="240" t="s">
        <v>299</v>
      </c>
      <c r="D60" s="240">
        <v>1.2212999725341798</v>
      </c>
      <c r="E60" s="240">
        <v>4194</v>
      </c>
      <c r="F60" s="240">
        <v>2239</v>
      </c>
      <c r="G60" s="240">
        <v>2103</v>
      </c>
      <c r="H60" s="240">
        <v>3434.0457662481649</v>
      </c>
      <c r="I60" s="240">
        <v>1833.2924345802674</v>
      </c>
      <c r="J60" s="240">
        <v>2645</v>
      </c>
      <c r="K60" s="240">
        <v>1565</v>
      </c>
      <c r="L60" s="240">
        <v>165</v>
      </c>
      <c r="M60" s="240">
        <v>640</v>
      </c>
      <c r="N60" s="241">
        <v>0.24196597353497165</v>
      </c>
      <c r="O60" s="240">
        <v>165</v>
      </c>
      <c r="P60" s="240">
        <v>90</v>
      </c>
      <c r="Q60" s="240">
        <v>255</v>
      </c>
      <c r="R60" s="241">
        <v>9.6408317580340269E-2</v>
      </c>
      <c r="S60" s="240">
        <v>10</v>
      </c>
      <c r="T60" s="240">
        <v>10</v>
      </c>
      <c r="U60" s="240">
        <v>0</v>
      </c>
      <c r="V60" s="242" t="s">
        <v>6</v>
      </c>
    </row>
    <row r="61" spans="1:22" x14ac:dyDescent="0.2">
      <c r="A61" s="238" t="s">
        <v>89</v>
      </c>
      <c r="B61" s="238" t="s">
        <v>330</v>
      </c>
      <c r="C61" s="238" t="s">
        <v>299</v>
      </c>
      <c r="D61" s="238">
        <v>1.2248999786376953</v>
      </c>
      <c r="E61" s="238">
        <v>3751</v>
      </c>
      <c r="F61" s="238">
        <v>1977</v>
      </c>
      <c r="G61" s="238">
        <v>1875</v>
      </c>
      <c r="H61" s="238">
        <v>3062.2908526553924</v>
      </c>
      <c r="I61" s="238">
        <v>1614.0093350305815</v>
      </c>
      <c r="J61" s="238">
        <v>2290</v>
      </c>
      <c r="K61" s="238">
        <v>1510</v>
      </c>
      <c r="L61" s="238">
        <v>165</v>
      </c>
      <c r="M61" s="238">
        <v>435</v>
      </c>
      <c r="N61" s="239">
        <v>0.18995633187772926</v>
      </c>
      <c r="O61" s="238">
        <v>120</v>
      </c>
      <c r="P61" s="238">
        <v>50</v>
      </c>
      <c r="Q61" s="238">
        <v>170</v>
      </c>
      <c r="R61" s="239">
        <v>7.4235807860262015E-2</v>
      </c>
      <c r="S61" s="238">
        <v>0</v>
      </c>
      <c r="T61" s="238">
        <v>0</v>
      </c>
      <c r="U61" s="238">
        <v>0</v>
      </c>
      <c r="V61" s="202" t="s">
        <v>7</v>
      </c>
    </row>
    <row r="62" spans="1:22" x14ac:dyDescent="0.2">
      <c r="A62" s="238" t="s">
        <v>90</v>
      </c>
      <c r="B62" s="238" t="s">
        <v>330</v>
      </c>
      <c r="C62" s="238" t="s">
        <v>299</v>
      </c>
      <c r="D62" s="238">
        <v>4.0638000488281252</v>
      </c>
      <c r="E62" s="238">
        <v>5694</v>
      </c>
      <c r="F62" s="238">
        <v>3249</v>
      </c>
      <c r="G62" s="238">
        <v>2962</v>
      </c>
      <c r="H62" s="238">
        <v>1401.1516146425497</v>
      </c>
      <c r="I62" s="238">
        <v>799.49799718539589</v>
      </c>
      <c r="J62" s="238">
        <v>2920</v>
      </c>
      <c r="K62" s="238">
        <v>1995</v>
      </c>
      <c r="L62" s="238">
        <v>205</v>
      </c>
      <c r="M62" s="238">
        <v>445</v>
      </c>
      <c r="N62" s="239">
        <v>0.1523972602739726</v>
      </c>
      <c r="O62" s="238">
        <v>195</v>
      </c>
      <c r="P62" s="238">
        <v>50</v>
      </c>
      <c r="Q62" s="238">
        <v>245</v>
      </c>
      <c r="R62" s="239">
        <v>8.3904109589041098E-2</v>
      </c>
      <c r="S62" s="238">
        <v>15</v>
      </c>
      <c r="T62" s="238">
        <v>0</v>
      </c>
      <c r="U62" s="238">
        <v>15</v>
      </c>
      <c r="V62" s="202" t="s">
        <v>7</v>
      </c>
    </row>
    <row r="63" spans="1:22" x14ac:dyDescent="0.2">
      <c r="A63" s="238" t="s">
        <v>91</v>
      </c>
      <c r="B63" s="238" t="s">
        <v>330</v>
      </c>
      <c r="C63" s="238" t="s">
        <v>299</v>
      </c>
      <c r="D63" s="238">
        <v>1.8422999572753906</v>
      </c>
      <c r="E63" s="238">
        <v>3823</v>
      </c>
      <c r="F63" s="238">
        <v>1706</v>
      </c>
      <c r="G63" s="238">
        <v>1613</v>
      </c>
      <c r="H63" s="238">
        <v>2075.1235350696643</v>
      </c>
      <c r="I63" s="238">
        <v>926.01641402794849</v>
      </c>
      <c r="J63" s="238">
        <v>2035</v>
      </c>
      <c r="K63" s="238">
        <v>1435</v>
      </c>
      <c r="L63" s="238">
        <v>150</v>
      </c>
      <c r="M63" s="238">
        <v>275</v>
      </c>
      <c r="N63" s="239">
        <v>0.13513513513513514</v>
      </c>
      <c r="O63" s="238">
        <v>110</v>
      </c>
      <c r="P63" s="238">
        <v>55</v>
      </c>
      <c r="Q63" s="238">
        <v>165</v>
      </c>
      <c r="R63" s="239">
        <v>8.1081081081081086E-2</v>
      </c>
      <c r="S63" s="238">
        <v>0</v>
      </c>
      <c r="T63" s="238">
        <v>0</v>
      </c>
      <c r="U63" s="238">
        <v>10</v>
      </c>
      <c r="V63" s="202" t="s">
        <v>7</v>
      </c>
    </row>
    <row r="64" spans="1:22" x14ac:dyDescent="0.2">
      <c r="A64" s="238" t="s">
        <v>92</v>
      </c>
      <c r="B64" s="238" t="s">
        <v>330</v>
      </c>
      <c r="C64" s="238" t="s">
        <v>299</v>
      </c>
      <c r="D64" s="238">
        <v>1.5074000549316406</v>
      </c>
      <c r="E64" s="238">
        <v>5539</v>
      </c>
      <c r="F64" s="238">
        <v>3071</v>
      </c>
      <c r="G64" s="238">
        <v>2860</v>
      </c>
      <c r="H64" s="238">
        <v>3674.5388073182662</v>
      </c>
      <c r="I64" s="238">
        <v>2037.2826642488528</v>
      </c>
      <c r="J64" s="238">
        <v>3595</v>
      </c>
      <c r="K64" s="238">
        <v>2380</v>
      </c>
      <c r="L64" s="238">
        <v>260</v>
      </c>
      <c r="M64" s="238">
        <v>620</v>
      </c>
      <c r="N64" s="239">
        <v>0.17246175243393602</v>
      </c>
      <c r="O64" s="238">
        <v>195</v>
      </c>
      <c r="P64" s="238">
        <v>85</v>
      </c>
      <c r="Q64" s="238">
        <v>280</v>
      </c>
      <c r="R64" s="239">
        <v>7.7885952712100137E-2</v>
      </c>
      <c r="S64" s="238">
        <v>20</v>
      </c>
      <c r="T64" s="238">
        <v>10</v>
      </c>
      <c r="U64" s="238">
        <v>20</v>
      </c>
      <c r="V64" s="202" t="s">
        <v>7</v>
      </c>
    </row>
    <row r="65" spans="1:22" x14ac:dyDescent="0.2">
      <c r="A65" s="235" t="s">
        <v>93</v>
      </c>
      <c r="B65" s="235" t="s">
        <v>330</v>
      </c>
      <c r="C65" s="235" t="s">
        <v>299</v>
      </c>
      <c r="D65" s="235">
        <v>1.3108000183105468</v>
      </c>
      <c r="E65" s="235">
        <v>4607</v>
      </c>
      <c r="F65" s="235">
        <v>2696</v>
      </c>
      <c r="G65" s="235">
        <v>2478</v>
      </c>
      <c r="H65" s="235">
        <v>3514.6474943888334</v>
      </c>
      <c r="I65" s="235">
        <v>2056.7592022731264</v>
      </c>
      <c r="J65" s="235">
        <v>3040</v>
      </c>
      <c r="K65" s="235">
        <v>1815</v>
      </c>
      <c r="L65" s="235">
        <v>195</v>
      </c>
      <c r="M65" s="235">
        <v>685</v>
      </c>
      <c r="N65" s="236">
        <v>0.22532894736842105</v>
      </c>
      <c r="O65" s="235">
        <v>250</v>
      </c>
      <c r="P65" s="235">
        <v>75</v>
      </c>
      <c r="Q65" s="235">
        <v>325</v>
      </c>
      <c r="R65" s="236">
        <v>0.1069078947368421</v>
      </c>
      <c r="S65" s="235">
        <v>0</v>
      </c>
      <c r="T65" s="235">
        <v>10</v>
      </c>
      <c r="U65" s="235">
        <v>10</v>
      </c>
      <c r="V65" s="237" t="s">
        <v>5</v>
      </c>
    </row>
    <row r="66" spans="1:22" x14ac:dyDescent="0.2">
      <c r="A66" s="235" t="s">
        <v>94</v>
      </c>
      <c r="B66" s="235" t="s">
        <v>330</v>
      </c>
      <c r="C66" s="235" t="s">
        <v>299</v>
      </c>
      <c r="D66" s="235">
        <v>0.39810001373291015</v>
      </c>
      <c r="E66" s="235">
        <v>3289</v>
      </c>
      <c r="F66" s="235">
        <v>2273</v>
      </c>
      <c r="G66" s="235">
        <v>1995</v>
      </c>
      <c r="H66" s="235">
        <v>8261.742995584591</v>
      </c>
      <c r="I66" s="235">
        <v>5709.6205013571835</v>
      </c>
      <c r="J66" s="235">
        <v>2330</v>
      </c>
      <c r="K66" s="235">
        <v>1280</v>
      </c>
      <c r="L66" s="235">
        <v>85</v>
      </c>
      <c r="M66" s="235">
        <v>530</v>
      </c>
      <c r="N66" s="236">
        <v>0.22746781115879827</v>
      </c>
      <c r="O66" s="235">
        <v>285</v>
      </c>
      <c r="P66" s="235">
        <v>85</v>
      </c>
      <c r="Q66" s="235">
        <v>370</v>
      </c>
      <c r="R66" s="236">
        <v>0.15879828326180256</v>
      </c>
      <c r="S66" s="235">
        <v>15</v>
      </c>
      <c r="T66" s="235">
        <v>20</v>
      </c>
      <c r="U66" s="235">
        <v>20</v>
      </c>
      <c r="V66" s="237" t="s">
        <v>5</v>
      </c>
    </row>
    <row r="67" spans="1:22" x14ac:dyDescent="0.2">
      <c r="A67" s="235" t="s">
        <v>95</v>
      </c>
      <c r="B67" s="235" t="s">
        <v>330</v>
      </c>
      <c r="C67" s="235" t="s">
        <v>299</v>
      </c>
      <c r="D67" s="235">
        <v>1.3196000671386718</v>
      </c>
      <c r="E67" s="235">
        <v>6999</v>
      </c>
      <c r="F67" s="235">
        <v>4386</v>
      </c>
      <c r="G67" s="235">
        <v>4093</v>
      </c>
      <c r="H67" s="235">
        <v>5303.8796937742964</v>
      </c>
      <c r="I67" s="235">
        <v>3323.7342958842783</v>
      </c>
      <c r="J67" s="235">
        <v>4505</v>
      </c>
      <c r="K67" s="235">
        <v>2085</v>
      </c>
      <c r="L67" s="235">
        <v>250</v>
      </c>
      <c r="M67" s="235">
        <v>780</v>
      </c>
      <c r="N67" s="236">
        <v>0.17314095449500555</v>
      </c>
      <c r="O67" s="235">
        <v>1215</v>
      </c>
      <c r="P67" s="235">
        <v>115</v>
      </c>
      <c r="Q67" s="235">
        <v>1330</v>
      </c>
      <c r="R67" s="236">
        <v>0.29522752497225307</v>
      </c>
      <c r="S67" s="235">
        <v>0</v>
      </c>
      <c r="T67" s="235">
        <v>10</v>
      </c>
      <c r="U67" s="235">
        <v>40</v>
      </c>
      <c r="V67" s="237" t="s">
        <v>5</v>
      </c>
    </row>
    <row r="68" spans="1:22" x14ac:dyDescent="0.2">
      <c r="A68" s="235" t="s">
        <v>96</v>
      </c>
      <c r="B68" s="235" t="s">
        <v>330</v>
      </c>
      <c r="C68" s="235" t="s">
        <v>299</v>
      </c>
      <c r="D68" s="235">
        <v>1.9085000610351563</v>
      </c>
      <c r="E68" s="235">
        <v>4238</v>
      </c>
      <c r="F68" s="235">
        <v>1589</v>
      </c>
      <c r="G68" s="235">
        <v>1517</v>
      </c>
      <c r="H68" s="235">
        <v>2220.5920170111704</v>
      </c>
      <c r="I68" s="235">
        <v>832.59101345699628</v>
      </c>
      <c r="J68" s="235">
        <v>1785</v>
      </c>
      <c r="K68" s="235">
        <v>1195</v>
      </c>
      <c r="L68" s="235">
        <v>115</v>
      </c>
      <c r="M68" s="235">
        <v>135</v>
      </c>
      <c r="N68" s="236">
        <v>7.5630252100840331E-2</v>
      </c>
      <c r="O68" s="235">
        <v>270</v>
      </c>
      <c r="P68" s="235">
        <v>55</v>
      </c>
      <c r="Q68" s="235">
        <v>325</v>
      </c>
      <c r="R68" s="236">
        <v>0.18207282913165265</v>
      </c>
      <c r="S68" s="235">
        <v>0</v>
      </c>
      <c r="T68" s="235">
        <v>0</v>
      </c>
      <c r="U68" s="235">
        <v>10</v>
      </c>
      <c r="V68" s="237" t="s">
        <v>5</v>
      </c>
    </row>
    <row r="69" spans="1:22" x14ac:dyDescent="0.2">
      <c r="A69" s="238" t="s">
        <v>97</v>
      </c>
      <c r="B69" s="238" t="s">
        <v>330</v>
      </c>
      <c r="C69" s="238" t="s">
        <v>299</v>
      </c>
      <c r="D69" s="238">
        <v>2.6998001098632813</v>
      </c>
      <c r="E69" s="238">
        <v>6496</v>
      </c>
      <c r="F69" s="238">
        <v>3289</v>
      </c>
      <c r="G69" s="238">
        <v>3160</v>
      </c>
      <c r="H69" s="238">
        <v>2406.1040579515197</v>
      </c>
      <c r="I69" s="238">
        <v>1218.2383384548259</v>
      </c>
      <c r="J69" s="238">
        <v>3485</v>
      </c>
      <c r="K69" s="238">
        <v>2305</v>
      </c>
      <c r="L69" s="238">
        <v>220</v>
      </c>
      <c r="M69" s="238">
        <v>605</v>
      </c>
      <c r="N69" s="239">
        <v>0.17360114777618366</v>
      </c>
      <c r="O69" s="238">
        <v>255</v>
      </c>
      <c r="P69" s="238">
        <v>80</v>
      </c>
      <c r="Q69" s="238">
        <v>335</v>
      </c>
      <c r="R69" s="239">
        <v>9.6126255380200865E-2</v>
      </c>
      <c r="S69" s="238">
        <v>0</v>
      </c>
      <c r="T69" s="238">
        <v>0</v>
      </c>
      <c r="U69" s="238">
        <v>15</v>
      </c>
      <c r="V69" s="202" t="s">
        <v>7</v>
      </c>
    </row>
    <row r="70" spans="1:22" x14ac:dyDescent="0.2">
      <c r="A70" s="235" t="s">
        <v>98</v>
      </c>
      <c r="B70" s="235" t="s">
        <v>330</v>
      </c>
      <c r="C70" s="235" t="s">
        <v>299</v>
      </c>
      <c r="D70" s="235">
        <v>5.4227001953125002</v>
      </c>
      <c r="E70" s="235">
        <v>4158</v>
      </c>
      <c r="F70" s="235">
        <v>2338</v>
      </c>
      <c r="G70" s="235">
        <v>2183</v>
      </c>
      <c r="H70" s="235">
        <v>766.77667033745763</v>
      </c>
      <c r="I70" s="235">
        <v>431.15051833789704</v>
      </c>
      <c r="J70" s="235">
        <v>2820</v>
      </c>
      <c r="K70" s="235">
        <v>1650</v>
      </c>
      <c r="L70" s="235">
        <v>120</v>
      </c>
      <c r="M70" s="235">
        <v>470</v>
      </c>
      <c r="N70" s="236">
        <v>0.16666666666666666</v>
      </c>
      <c r="O70" s="235">
        <v>495</v>
      </c>
      <c r="P70" s="235">
        <v>60</v>
      </c>
      <c r="Q70" s="235">
        <v>555</v>
      </c>
      <c r="R70" s="236">
        <v>0.19680851063829788</v>
      </c>
      <c r="S70" s="235">
        <v>10</v>
      </c>
      <c r="T70" s="235">
        <v>15</v>
      </c>
      <c r="U70" s="235">
        <v>0</v>
      </c>
      <c r="V70" s="237" t="s">
        <v>5</v>
      </c>
    </row>
    <row r="71" spans="1:22" x14ac:dyDescent="0.2">
      <c r="A71" s="235" t="s">
        <v>99</v>
      </c>
      <c r="B71" s="235" t="s">
        <v>330</v>
      </c>
      <c r="C71" s="235" t="s">
        <v>299</v>
      </c>
      <c r="D71" s="235">
        <v>1.2536000061035155</v>
      </c>
      <c r="E71" s="235">
        <v>7181</v>
      </c>
      <c r="F71" s="235">
        <v>4874</v>
      </c>
      <c r="G71" s="235">
        <v>4599</v>
      </c>
      <c r="H71" s="235">
        <v>5728.30246094226</v>
      </c>
      <c r="I71" s="235">
        <v>3888.0025337185039</v>
      </c>
      <c r="J71" s="235">
        <v>4820</v>
      </c>
      <c r="K71" s="235">
        <v>1990</v>
      </c>
      <c r="L71" s="235">
        <v>215</v>
      </c>
      <c r="M71" s="235">
        <v>805</v>
      </c>
      <c r="N71" s="236">
        <v>0.16701244813278007</v>
      </c>
      <c r="O71" s="235">
        <v>1635</v>
      </c>
      <c r="P71" s="235">
        <v>115</v>
      </c>
      <c r="Q71" s="235">
        <v>1750</v>
      </c>
      <c r="R71" s="236">
        <v>0.36307053941908712</v>
      </c>
      <c r="S71" s="235">
        <v>10</v>
      </c>
      <c r="T71" s="235">
        <v>15</v>
      </c>
      <c r="U71" s="235">
        <v>35</v>
      </c>
      <c r="V71" s="237" t="s">
        <v>5</v>
      </c>
    </row>
    <row r="72" spans="1:22" x14ac:dyDescent="0.2">
      <c r="A72" s="235" t="s">
        <v>100</v>
      </c>
      <c r="B72" s="235" t="s">
        <v>330</v>
      </c>
      <c r="C72" s="235" t="s">
        <v>299</v>
      </c>
      <c r="D72" s="235">
        <v>7.1619000244140629</v>
      </c>
      <c r="E72" s="235">
        <v>1978</v>
      </c>
      <c r="F72" s="235">
        <v>1089</v>
      </c>
      <c r="G72" s="235">
        <v>1007</v>
      </c>
      <c r="H72" s="235">
        <v>276.18369332959605</v>
      </c>
      <c r="I72" s="235">
        <v>152.05462185840753</v>
      </c>
      <c r="J72" s="235">
        <v>1195</v>
      </c>
      <c r="K72" s="235">
        <v>710</v>
      </c>
      <c r="L72" s="235">
        <v>50</v>
      </c>
      <c r="M72" s="235">
        <v>195</v>
      </c>
      <c r="N72" s="236">
        <v>0.16317991631799164</v>
      </c>
      <c r="O72" s="235">
        <v>155</v>
      </c>
      <c r="P72" s="235">
        <v>50</v>
      </c>
      <c r="Q72" s="235">
        <v>205</v>
      </c>
      <c r="R72" s="236">
        <v>0.17154811715481172</v>
      </c>
      <c r="S72" s="235">
        <v>0</v>
      </c>
      <c r="T72" s="235">
        <v>10</v>
      </c>
      <c r="U72" s="235">
        <v>30</v>
      </c>
      <c r="V72" s="237" t="s">
        <v>5</v>
      </c>
    </row>
    <row r="73" spans="1:22" x14ac:dyDescent="0.2">
      <c r="A73" s="238" t="s">
        <v>101</v>
      </c>
      <c r="B73" s="238" t="s">
        <v>330</v>
      </c>
      <c r="C73" s="238" t="s">
        <v>299</v>
      </c>
      <c r="D73" s="238">
        <v>2.093300018310547</v>
      </c>
      <c r="E73" s="238">
        <v>3525</v>
      </c>
      <c r="F73" s="238">
        <v>1633</v>
      </c>
      <c r="G73" s="238">
        <v>1488</v>
      </c>
      <c r="H73" s="238">
        <v>1683.9439971175007</v>
      </c>
      <c r="I73" s="238">
        <v>780.10795667883087</v>
      </c>
      <c r="J73" s="238">
        <v>2220</v>
      </c>
      <c r="K73" s="238">
        <v>1540</v>
      </c>
      <c r="L73" s="238">
        <v>245</v>
      </c>
      <c r="M73" s="238">
        <v>390</v>
      </c>
      <c r="N73" s="239">
        <v>0.17567567567567569</v>
      </c>
      <c r="O73" s="238">
        <v>15</v>
      </c>
      <c r="P73" s="238">
        <v>10</v>
      </c>
      <c r="Q73" s="238">
        <v>25</v>
      </c>
      <c r="R73" s="239">
        <v>1.1261261261261261E-2</v>
      </c>
      <c r="S73" s="238">
        <v>0</v>
      </c>
      <c r="T73" s="238">
        <v>0</v>
      </c>
      <c r="U73" s="238">
        <v>15</v>
      </c>
      <c r="V73" s="202" t="s">
        <v>7</v>
      </c>
    </row>
    <row r="74" spans="1:22" x14ac:dyDescent="0.2">
      <c r="A74" s="238" t="s">
        <v>102</v>
      </c>
      <c r="B74" s="238" t="s">
        <v>330</v>
      </c>
      <c r="C74" s="238" t="s">
        <v>299</v>
      </c>
      <c r="D74" s="238">
        <v>7.70510009765625</v>
      </c>
      <c r="E74" s="238">
        <v>5287</v>
      </c>
      <c r="F74" s="238">
        <v>2233</v>
      </c>
      <c r="G74" s="238">
        <v>2159</v>
      </c>
      <c r="H74" s="238">
        <v>686.16889242077571</v>
      </c>
      <c r="I74" s="238">
        <v>289.80804554106152</v>
      </c>
      <c r="J74" s="238">
        <v>2850</v>
      </c>
      <c r="K74" s="238">
        <v>1990</v>
      </c>
      <c r="L74" s="238">
        <v>240</v>
      </c>
      <c r="M74" s="238">
        <v>480</v>
      </c>
      <c r="N74" s="239">
        <v>0.16842105263157894</v>
      </c>
      <c r="O74" s="238">
        <v>100</v>
      </c>
      <c r="P74" s="238">
        <v>25</v>
      </c>
      <c r="Q74" s="238">
        <v>125</v>
      </c>
      <c r="R74" s="239">
        <v>4.3859649122807015E-2</v>
      </c>
      <c r="S74" s="238">
        <v>0</v>
      </c>
      <c r="T74" s="238">
        <v>0</v>
      </c>
      <c r="U74" s="238">
        <v>0</v>
      </c>
      <c r="V74" s="202" t="s">
        <v>7</v>
      </c>
    </row>
    <row r="75" spans="1:22" x14ac:dyDescent="0.2">
      <c r="A75" s="235" t="s">
        <v>103</v>
      </c>
      <c r="B75" s="235" t="s">
        <v>330</v>
      </c>
      <c r="C75" s="235" t="s">
        <v>299</v>
      </c>
      <c r="D75" s="235">
        <v>5.3525</v>
      </c>
      <c r="E75" s="235">
        <v>3286</v>
      </c>
      <c r="F75" s="235">
        <v>1876</v>
      </c>
      <c r="G75" s="235">
        <v>1762</v>
      </c>
      <c r="H75" s="235">
        <v>613.91872956562349</v>
      </c>
      <c r="I75" s="235">
        <v>350.49042503503034</v>
      </c>
      <c r="J75" s="235">
        <v>2075</v>
      </c>
      <c r="K75" s="235">
        <v>1220</v>
      </c>
      <c r="L75" s="235">
        <v>190</v>
      </c>
      <c r="M75" s="235">
        <v>290</v>
      </c>
      <c r="N75" s="236">
        <v>0.13975903614457832</v>
      </c>
      <c r="O75" s="235">
        <v>230</v>
      </c>
      <c r="P75" s="235">
        <v>100</v>
      </c>
      <c r="Q75" s="235">
        <v>330</v>
      </c>
      <c r="R75" s="236">
        <v>0.15903614457831325</v>
      </c>
      <c r="S75" s="235">
        <v>10</v>
      </c>
      <c r="T75" s="235">
        <v>15</v>
      </c>
      <c r="U75" s="235">
        <v>15</v>
      </c>
      <c r="V75" s="237" t="s">
        <v>5</v>
      </c>
    </row>
    <row r="76" spans="1:22" x14ac:dyDescent="0.2">
      <c r="A76" s="238" t="s">
        <v>104</v>
      </c>
      <c r="B76" s="238" t="s">
        <v>330</v>
      </c>
      <c r="C76" s="238" t="s">
        <v>299</v>
      </c>
      <c r="D76" s="238">
        <v>2.4452000427246094</v>
      </c>
      <c r="E76" s="238">
        <v>5343</v>
      </c>
      <c r="F76" s="238">
        <v>2364</v>
      </c>
      <c r="G76" s="238">
        <v>2275</v>
      </c>
      <c r="H76" s="238">
        <v>2185.0972953715736</v>
      </c>
      <c r="I76" s="238">
        <v>966.79206555463213</v>
      </c>
      <c r="J76" s="238">
        <v>3115</v>
      </c>
      <c r="K76" s="238">
        <v>2300</v>
      </c>
      <c r="L76" s="238">
        <v>290</v>
      </c>
      <c r="M76" s="238">
        <v>410</v>
      </c>
      <c r="N76" s="239">
        <v>0.13162118780096307</v>
      </c>
      <c r="O76" s="238">
        <v>50</v>
      </c>
      <c r="P76" s="238">
        <v>10</v>
      </c>
      <c r="Q76" s="238">
        <v>60</v>
      </c>
      <c r="R76" s="239">
        <v>1.9261637239165328E-2</v>
      </c>
      <c r="S76" s="238">
        <v>0</v>
      </c>
      <c r="T76" s="238">
        <v>0</v>
      </c>
      <c r="U76" s="238">
        <v>45</v>
      </c>
      <c r="V76" s="202" t="s">
        <v>7</v>
      </c>
    </row>
    <row r="77" spans="1:22" x14ac:dyDescent="0.2">
      <c r="A77" s="238" t="s">
        <v>105</v>
      </c>
      <c r="B77" s="238" t="s">
        <v>330</v>
      </c>
      <c r="C77" s="238" t="s">
        <v>299</v>
      </c>
      <c r="D77" s="238">
        <v>1.1795999908447266</v>
      </c>
      <c r="E77" s="238">
        <v>3201</v>
      </c>
      <c r="F77" s="238">
        <v>1440</v>
      </c>
      <c r="G77" s="238">
        <v>1358</v>
      </c>
      <c r="H77" s="238">
        <v>2713.6317606341477</v>
      </c>
      <c r="I77" s="238">
        <v>1220.7528070331687</v>
      </c>
      <c r="J77" s="238">
        <v>1395</v>
      </c>
      <c r="K77" s="238">
        <v>940</v>
      </c>
      <c r="L77" s="238">
        <v>125</v>
      </c>
      <c r="M77" s="238">
        <v>280</v>
      </c>
      <c r="N77" s="239">
        <v>0.20071684587813621</v>
      </c>
      <c r="O77" s="238">
        <v>0</v>
      </c>
      <c r="P77" s="238">
        <v>20</v>
      </c>
      <c r="Q77" s="238">
        <v>20</v>
      </c>
      <c r="R77" s="239">
        <v>1.4336917562724014E-2</v>
      </c>
      <c r="S77" s="238">
        <v>10</v>
      </c>
      <c r="T77" s="238">
        <v>0</v>
      </c>
      <c r="U77" s="238">
        <v>15</v>
      </c>
      <c r="V77" s="202" t="s">
        <v>7</v>
      </c>
    </row>
    <row r="78" spans="1:22" x14ac:dyDescent="0.2">
      <c r="A78" s="238" t="s">
        <v>106</v>
      </c>
      <c r="B78" s="238" t="s">
        <v>330</v>
      </c>
      <c r="C78" s="238" t="s">
        <v>299</v>
      </c>
      <c r="D78" s="238">
        <v>0.95010002136230465</v>
      </c>
      <c r="E78" s="238">
        <v>3793</v>
      </c>
      <c r="F78" s="238">
        <v>1489</v>
      </c>
      <c r="G78" s="238">
        <v>1432</v>
      </c>
      <c r="H78" s="238">
        <v>3992.2112564121321</v>
      </c>
      <c r="I78" s="238">
        <v>1567.2034170307579</v>
      </c>
      <c r="J78" s="238">
        <v>2100</v>
      </c>
      <c r="K78" s="238">
        <v>1430</v>
      </c>
      <c r="L78" s="238">
        <v>300</v>
      </c>
      <c r="M78" s="238">
        <v>260</v>
      </c>
      <c r="N78" s="239">
        <v>0.12380952380952381</v>
      </c>
      <c r="O78" s="238">
        <v>25</v>
      </c>
      <c r="P78" s="238">
        <v>40</v>
      </c>
      <c r="Q78" s="238">
        <v>65</v>
      </c>
      <c r="R78" s="239">
        <v>3.0952380952380953E-2</v>
      </c>
      <c r="S78" s="238">
        <v>0</v>
      </c>
      <c r="T78" s="238">
        <v>10</v>
      </c>
      <c r="U78" s="238">
        <v>30</v>
      </c>
      <c r="V78" s="202" t="s">
        <v>7</v>
      </c>
    </row>
    <row r="79" spans="1:22" x14ac:dyDescent="0.2">
      <c r="A79" s="238" t="s">
        <v>107</v>
      </c>
      <c r="B79" s="238" t="s">
        <v>330</v>
      </c>
      <c r="C79" s="238" t="s">
        <v>299</v>
      </c>
      <c r="D79" s="238">
        <v>1.0140000152587891</v>
      </c>
      <c r="E79" s="238">
        <v>3594</v>
      </c>
      <c r="F79" s="238">
        <v>1537</v>
      </c>
      <c r="G79" s="238">
        <v>1438</v>
      </c>
      <c r="H79" s="238">
        <v>3544.3786448886326</v>
      </c>
      <c r="I79" s="238">
        <v>1515.779069892551</v>
      </c>
      <c r="J79" s="238">
        <v>1950</v>
      </c>
      <c r="K79" s="238">
        <v>1145</v>
      </c>
      <c r="L79" s="238">
        <v>315</v>
      </c>
      <c r="M79" s="238">
        <v>375</v>
      </c>
      <c r="N79" s="239">
        <v>0.19230769230769232</v>
      </c>
      <c r="O79" s="238">
        <v>80</v>
      </c>
      <c r="P79" s="238">
        <v>10</v>
      </c>
      <c r="Q79" s="238">
        <v>90</v>
      </c>
      <c r="R79" s="239">
        <v>4.6153846153846156E-2</v>
      </c>
      <c r="S79" s="238">
        <v>0</v>
      </c>
      <c r="T79" s="238">
        <v>0</v>
      </c>
      <c r="U79" s="238">
        <v>15</v>
      </c>
      <c r="V79" s="202" t="s">
        <v>7</v>
      </c>
    </row>
    <row r="80" spans="1:22" x14ac:dyDescent="0.2">
      <c r="A80" s="240" t="s">
        <v>108</v>
      </c>
      <c r="B80" s="240" t="s">
        <v>330</v>
      </c>
      <c r="C80" s="240" t="s">
        <v>299</v>
      </c>
      <c r="D80" s="240">
        <v>1.3350999450683594</v>
      </c>
      <c r="E80" s="240">
        <v>4225</v>
      </c>
      <c r="F80" s="240">
        <v>1725</v>
      </c>
      <c r="G80" s="240">
        <v>1623</v>
      </c>
      <c r="H80" s="240">
        <v>3164.5570922285319</v>
      </c>
      <c r="I80" s="240">
        <v>1292.0381027441936</v>
      </c>
      <c r="J80" s="240">
        <v>2190</v>
      </c>
      <c r="K80" s="240">
        <v>1190</v>
      </c>
      <c r="L80" s="240">
        <v>270</v>
      </c>
      <c r="M80" s="240">
        <v>580</v>
      </c>
      <c r="N80" s="241">
        <v>0.26484018264840181</v>
      </c>
      <c r="O80" s="240">
        <v>80</v>
      </c>
      <c r="P80" s="240">
        <v>15</v>
      </c>
      <c r="Q80" s="240">
        <v>95</v>
      </c>
      <c r="R80" s="241">
        <v>4.3378995433789952E-2</v>
      </c>
      <c r="S80" s="240">
        <v>20</v>
      </c>
      <c r="T80" s="240">
        <v>25</v>
      </c>
      <c r="U80" s="240">
        <v>10</v>
      </c>
      <c r="V80" s="242" t="s">
        <v>6</v>
      </c>
    </row>
    <row r="81" spans="1:22" x14ac:dyDescent="0.2">
      <c r="A81" s="238" t="s">
        <v>109</v>
      </c>
      <c r="B81" s="238" t="s">
        <v>330</v>
      </c>
      <c r="C81" s="238" t="s">
        <v>299</v>
      </c>
      <c r="D81" s="238">
        <v>1.0880999755859375</v>
      </c>
      <c r="E81" s="238">
        <v>3837</v>
      </c>
      <c r="F81" s="238">
        <v>1368</v>
      </c>
      <c r="G81" s="238">
        <v>1314</v>
      </c>
      <c r="H81" s="238">
        <v>3526.3303796452992</v>
      </c>
      <c r="I81" s="238">
        <v>1257.2374144786993</v>
      </c>
      <c r="J81" s="238">
        <v>2140</v>
      </c>
      <c r="K81" s="238">
        <v>1475</v>
      </c>
      <c r="L81" s="238">
        <v>255</v>
      </c>
      <c r="M81" s="238">
        <v>320</v>
      </c>
      <c r="N81" s="239">
        <v>0.14953271028037382</v>
      </c>
      <c r="O81" s="238">
        <v>55</v>
      </c>
      <c r="P81" s="238">
        <v>0</v>
      </c>
      <c r="Q81" s="238">
        <v>55</v>
      </c>
      <c r="R81" s="239">
        <v>2.5700934579439252E-2</v>
      </c>
      <c r="S81" s="238">
        <v>25</v>
      </c>
      <c r="T81" s="238">
        <v>10</v>
      </c>
      <c r="U81" s="238">
        <v>10</v>
      </c>
      <c r="V81" s="202" t="s">
        <v>7</v>
      </c>
    </row>
    <row r="82" spans="1:22" x14ac:dyDescent="0.2">
      <c r="A82" s="240" t="s">
        <v>110</v>
      </c>
      <c r="B82" s="240" t="s">
        <v>330</v>
      </c>
      <c r="C82" s="240" t="s">
        <v>299</v>
      </c>
      <c r="D82" s="240">
        <v>1.3261000061035155</v>
      </c>
      <c r="E82" s="240">
        <v>3968</v>
      </c>
      <c r="F82" s="240">
        <v>1571</v>
      </c>
      <c r="G82" s="240">
        <v>1516</v>
      </c>
      <c r="H82" s="240">
        <v>2992.2328495112438</v>
      </c>
      <c r="I82" s="240">
        <v>1184.6768665781663</v>
      </c>
      <c r="J82" s="240">
        <v>2145</v>
      </c>
      <c r="K82" s="240">
        <v>1280</v>
      </c>
      <c r="L82" s="240">
        <v>160</v>
      </c>
      <c r="M82" s="240">
        <v>595</v>
      </c>
      <c r="N82" s="241">
        <v>0.27738927738927738</v>
      </c>
      <c r="O82" s="240">
        <v>80</v>
      </c>
      <c r="P82" s="240">
        <v>10</v>
      </c>
      <c r="Q82" s="240">
        <v>90</v>
      </c>
      <c r="R82" s="241">
        <v>4.195804195804196E-2</v>
      </c>
      <c r="S82" s="240">
        <v>0</v>
      </c>
      <c r="T82" s="240">
        <v>15</v>
      </c>
      <c r="U82" s="240">
        <v>10</v>
      </c>
      <c r="V82" s="242" t="s">
        <v>6</v>
      </c>
    </row>
    <row r="83" spans="1:22" x14ac:dyDescent="0.2">
      <c r="A83" s="238" t="s">
        <v>111</v>
      </c>
      <c r="B83" s="238" t="s">
        <v>330</v>
      </c>
      <c r="C83" s="238" t="s">
        <v>299</v>
      </c>
      <c r="D83" s="238">
        <v>1.5217999267578124</v>
      </c>
      <c r="E83" s="238">
        <v>6123</v>
      </c>
      <c r="F83" s="238">
        <v>2166</v>
      </c>
      <c r="G83" s="238">
        <v>2078</v>
      </c>
      <c r="H83" s="238">
        <v>4023.5249669416285</v>
      </c>
      <c r="I83" s="238">
        <v>1423.3145644938049</v>
      </c>
      <c r="J83" s="238">
        <v>3160</v>
      </c>
      <c r="K83" s="238">
        <v>2095</v>
      </c>
      <c r="L83" s="238">
        <v>300</v>
      </c>
      <c r="M83" s="238">
        <v>555</v>
      </c>
      <c r="N83" s="239">
        <v>0.17563291139240506</v>
      </c>
      <c r="O83" s="238">
        <v>110</v>
      </c>
      <c r="P83" s="238">
        <v>45</v>
      </c>
      <c r="Q83" s="238">
        <v>155</v>
      </c>
      <c r="R83" s="239">
        <v>4.9050632911392403E-2</v>
      </c>
      <c r="S83" s="238">
        <v>0</v>
      </c>
      <c r="T83" s="238">
        <v>10</v>
      </c>
      <c r="U83" s="238">
        <v>30</v>
      </c>
      <c r="V83" s="202" t="s">
        <v>7</v>
      </c>
    </row>
    <row r="84" spans="1:22" x14ac:dyDescent="0.2">
      <c r="A84" s="238" t="s">
        <v>112</v>
      </c>
      <c r="B84" s="238" t="s">
        <v>330</v>
      </c>
      <c r="C84" s="238" t="s">
        <v>299</v>
      </c>
      <c r="D84" s="238">
        <v>1.3108999633789062</v>
      </c>
      <c r="E84" s="238">
        <v>5404</v>
      </c>
      <c r="F84" s="238">
        <v>1876</v>
      </c>
      <c r="G84" s="238">
        <v>1812</v>
      </c>
      <c r="H84" s="238">
        <v>4122.3588000345471</v>
      </c>
      <c r="I84" s="238">
        <v>1431.0779254005943</v>
      </c>
      <c r="J84" s="238">
        <v>2825</v>
      </c>
      <c r="K84" s="238">
        <v>2005</v>
      </c>
      <c r="L84" s="238">
        <v>275</v>
      </c>
      <c r="M84" s="238">
        <v>435</v>
      </c>
      <c r="N84" s="239">
        <v>0.15398230088495576</v>
      </c>
      <c r="O84" s="238">
        <v>60</v>
      </c>
      <c r="P84" s="238">
        <v>15</v>
      </c>
      <c r="Q84" s="238">
        <v>75</v>
      </c>
      <c r="R84" s="239">
        <v>2.6548672566371681E-2</v>
      </c>
      <c r="S84" s="238">
        <v>0</v>
      </c>
      <c r="T84" s="238">
        <v>10</v>
      </c>
      <c r="U84" s="238">
        <v>30</v>
      </c>
      <c r="V84" s="202" t="s">
        <v>7</v>
      </c>
    </row>
    <row r="85" spans="1:22" x14ac:dyDescent="0.2">
      <c r="A85" s="238" t="s">
        <v>113</v>
      </c>
      <c r="B85" s="238" t="s">
        <v>330</v>
      </c>
      <c r="C85" s="238" t="s">
        <v>299</v>
      </c>
      <c r="D85" s="238">
        <v>2.0296000671386718</v>
      </c>
      <c r="E85" s="238">
        <v>6174</v>
      </c>
      <c r="F85" s="238">
        <v>2172</v>
      </c>
      <c r="G85" s="238">
        <v>2110</v>
      </c>
      <c r="H85" s="238">
        <v>3041.9786143898286</v>
      </c>
      <c r="I85" s="238">
        <v>1070.1615727979765</v>
      </c>
      <c r="J85" s="238">
        <v>3410</v>
      </c>
      <c r="K85" s="238">
        <v>2450</v>
      </c>
      <c r="L85" s="238">
        <v>240</v>
      </c>
      <c r="M85" s="238">
        <v>610</v>
      </c>
      <c r="N85" s="239">
        <v>0.17888563049853373</v>
      </c>
      <c r="O85" s="238">
        <v>60</v>
      </c>
      <c r="P85" s="238">
        <v>10</v>
      </c>
      <c r="Q85" s="238">
        <v>70</v>
      </c>
      <c r="R85" s="239">
        <v>2.0527859237536656E-2</v>
      </c>
      <c r="S85" s="238">
        <v>0</v>
      </c>
      <c r="T85" s="238">
        <v>0</v>
      </c>
      <c r="U85" s="238">
        <v>30</v>
      </c>
      <c r="V85" s="202" t="s">
        <v>7</v>
      </c>
    </row>
    <row r="86" spans="1:22" x14ac:dyDescent="0.2">
      <c r="A86" s="238" t="s">
        <v>114</v>
      </c>
      <c r="B86" s="238" t="s">
        <v>330</v>
      </c>
      <c r="C86" s="238" t="s">
        <v>299</v>
      </c>
      <c r="D86" s="238">
        <v>1.3247000122070312</v>
      </c>
      <c r="E86" s="238">
        <v>4617</v>
      </c>
      <c r="F86" s="238">
        <v>1625</v>
      </c>
      <c r="G86" s="238">
        <v>1575</v>
      </c>
      <c r="H86" s="238">
        <v>3485.3173982446001</v>
      </c>
      <c r="I86" s="238">
        <v>1226.6928248099362</v>
      </c>
      <c r="J86" s="238">
        <v>2535</v>
      </c>
      <c r="K86" s="238">
        <v>1735</v>
      </c>
      <c r="L86" s="238">
        <v>280</v>
      </c>
      <c r="M86" s="238">
        <v>395</v>
      </c>
      <c r="N86" s="239">
        <v>0.15581854043392504</v>
      </c>
      <c r="O86" s="238">
        <v>70</v>
      </c>
      <c r="P86" s="238">
        <v>20</v>
      </c>
      <c r="Q86" s="238">
        <v>90</v>
      </c>
      <c r="R86" s="239">
        <v>3.5502958579881658E-2</v>
      </c>
      <c r="S86" s="238">
        <v>0</v>
      </c>
      <c r="T86" s="238">
        <v>35</v>
      </c>
      <c r="U86" s="238">
        <v>10</v>
      </c>
      <c r="V86" s="202" t="s">
        <v>7</v>
      </c>
    </row>
    <row r="87" spans="1:22" x14ac:dyDescent="0.2">
      <c r="A87" s="238" t="s">
        <v>115</v>
      </c>
      <c r="B87" s="238" t="s">
        <v>330</v>
      </c>
      <c r="C87" s="238" t="s">
        <v>299</v>
      </c>
      <c r="D87" s="238">
        <v>1.3175999450683593</v>
      </c>
      <c r="E87" s="238">
        <v>4443</v>
      </c>
      <c r="F87" s="238">
        <v>1604</v>
      </c>
      <c r="G87" s="238">
        <v>1537</v>
      </c>
      <c r="H87" s="238">
        <v>3372.0402134423962</v>
      </c>
      <c r="I87" s="238">
        <v>1217.3649566422696</v>
      </c>
      <c r="J87" s="238">
        <v>2530</v>
      </c>
      <c r="K87" s="238">
        <v>1760</v>
      </c>
      <c r="L87" s="238">
        <v>210</v>
      </c>
      <c r="M87" s="238">
        <v>460</v>
      </c>
      <c r="N87" s="239">
        <v>0.18181818181818182</v>
      </c>
      <c r="O87" s="238">
        <v>40</v>
      </c>
      <c r="P87" s="238">
        <v>15</v>
      </c>
      <c r="Q87" s="238">
        <v>55</v>
      </c>
      <c r="R87" s="239">
        <v>2.1739130434782608E-2</v>
      </c>
      <c r="S87" s="238">
        <v>0</v>
      </c>
      <c r="T87" s="238">
        <v>30</v>
      </c>
      <c r="U87" s="238">
        <v>15</v>
      </c>
      <c r="V87" s="202" t="s">
        <v>7</v>
      </c>
    </row>
    <row r="88" spans="1:22" x14ac:dyDescent="0.2">
      <c r="A88" s="238" t="s">
        <v>116</v>
      </c>
      <c r="B88" s="238" t="s">
        <v>330</v>
      </c>
      <c r="C88" s="238" t="s">
        <v>299</v>
      </c>
      <c r="D88" s="238">
        <v>1.5071000671386718</v>
      </c>
      <c r="E88" s="238">
        <v>5499</v>
      </c>
      <c r="F88" s="238">
        <v>1733</v>
      </c>
      <c r="G88" s="238">
        <v>1674</v>
      </c>
      <c r="H88" s="238">
        <v>3648.7291852094545</v>
      </c>
      <c r="I88" s="238">
        <v>1149.8904669881767</v>
      </c>
      <c r="J88" s="238">
        <v>2940</v>
      </c>
      <c r="K88" s="238">
        <v>2080</v>
      </c>
      <c r="L88" s="238">
        <v>255</v>
      </c>
      <c r="M88" s="238">
        <v>415</v>
      </c>
      <c r="N88" s="239">
        <v>0.141156462585034</v>
      </c>
      <c r="O88" s="238">
        <v>85</v>
      </c>
      <c r="P88" s="238">
        <v>30</v>
      </c>
      <c r="Q88" s="238">
        <v>115</v>
      </c>
      <c r="R88" s="239">
        <v>3.9115646258503403E-2</v>
      </c>
      <c r="S88" s="238">
        <v>10</v>
      </c>
      <c r="T88" s="238">
        <v>10</v>
      </c>
      <c r="U88" s="238">
        <v>45</v>
      </c>
      <c r="V88" s="202" t="s">
        <v>7</v>
      </c>
    </row>
    <row r="89" spans="1:22" x14ac:dyDescent="0.2">
      <c r="A89" s="240" t="s">
        <v>117</v>
      </c>
      <c r="B89" s="240" t="s">
        <v>330</v>
      </c>
      <c r="C89" s="240" t="s">
        <v>299</v>
      </c>
      <c r="D89" s="240">
        <v>1.1358999633789062</v>
      </c>
      <c r="E89" s="240">
        <v>5672</v>
      </c>
      <c r="F89" s="240">
        <v>1989</v>
      </c>
      <c r="G89" s="240">
        <v>1939</v>
      </c>
      <c r="H89" s="240">
        <v>4993.3974670866073</v>
      </c>
      <c r="I89" s="240">
        <v>1751.0344784970489</v>
      </c>
      <c r="J89" s="240">
        <v>3055</v>
      </c>
      <c r="K89" s="240">
        <v>1605</v>
      </c>
      <c r="L89" s="240">
        <v>310</v>
      </c>
      <c r="M89" s="240">
        <v>820</v>
      </c>
      <c r="N89" s="241">
        <v>0.26841243862520459</v>
      </c>
      <c r="O89" s="240">
        <v>245</v>
      </c>
      <c r="P89" s="240">
        <v>30</v>
      </c>
      <c r="Q89" s="240">
        <v>275</v>
      </c>
      <c r="R89" s="241">
        <v>9.0016366612111293E-2</v>
      </c>
      <c r="S89" s="240">
        <v>0</v>
      </c>
      <c r="T89" s="240">
        <v>20</v>
      </c>
      <c r="U89" s="240">
        <v>15</v>
      </c>
      <c r="V89" s="242" t="s">
        <v>6</v>
      </c>
    </row>
    <row r="90" spans="1:22" x14ac:dyDescent="0.2">
      <c r="A90" s="238" t="s">
        <v>118</v>
      </c>
      <c r="B90" s="238" t="s">
        <v>330</v>
      </c>
      <c r="C90" s="238" t="s">
        <v>299</v>
      </c>
      <c r="D90" s="238">
        <v>1.3075000000000001</v>
      </c>
      <c r="E90" s="238">
        <v>4663</v>
      </c>
      <c r="F90" s="238">
        <v>1892</v>
      </c>
      <c r="G90" s="238">
        <v>1840</v>
      </c>
      <c r="H90" s="238">
        <v>3566.3479923518162</v>
      </c>
      <c r="I90" s="238">
        <v>1447.0363288718929</v>
      </c>
      <c r="J90" s="238">
        <v>2600</v>
      </c>
      <c r="K90" s="238">
        <v>1930</v>
      </c>
      <c r="L90" s="238">
        <v>230</v>
      </c>
      <c r="M90" s="238">
        <v>370</v>
      </c>
      <c r="N90" s="239">
        <v>0.1423076923076923</v>
      </c>
      <c r="O90" s="238">
        <v>40</v>
      </c>
      <c r="P90" s="238">
        <v>10</v>
      </c>
      <c r="Q90" s="238">
        <v>50</v>
      </c>
      <c r="R90" s="239">
        <v>1.9230769230769232E-2</v>
      </c>
      <c r="S90" s="238">
        <v>0</v>
      </c>
      <c r="T90" s="238">
        <v>0</v>
      </c>
      <c r="U90" s="238">
        <v>20</v>
      </c>
      <c r="V90" s="202" t="s">
        <v>7</v>
      </c>
    </row>
    <row r="91" spans="1:22" x14ac:dyDescent="0.2">
      <c r="A91" s="238" t="s">
        <v>119</v>
      </c>
      <c r="B91" s="238" t="s">
        <v>330</v>
      </c>
      <c r="C91" s="238" t="s">
        <v>299</v>
      </c>
      <c r="D91" s="238">
        <v>1.3491000366210937</v>
      </c>
      <c r="E91" s="238">
        <v>5363</v>
      </c>
      <c r="F91" s="238">
        <v>1660</v>
      </c>
      <c r="G91" s="238">
        <v>1611</v>
      </c>
      <c r="H91" s="238">
        <v>3975.2426465215822</v>
      </c>
      <c r="I91" s="238">
        <v>1230.4498961823283</v>
      </c>
      <c r="J91" s="238">
        <v>2915</v>
      </c>
      <c r="K91" s="238">
        <v>1870</v>
      </c>
      <c r="L91" s="238">
        <v>285</v>
      </c>
      <c r="M91" s="238">
        <v>630</v>
      </c>
      <c r="N91" s="239">
        <v>0.21612349914236706</v>
      </c>
      <c r="O91" s="238">
        <v>95</v>
      </c>
      <c r="P91" s="238">
        <v>10</v>
      </c>
      <c r="Q91" s="238">
        <v>105</v>
      </c>
      <c r="R91" s="239">
        <v>3.6020583190394515E-2</v>
      </c>
      <c r="S91" s="238">
        <v>0</v>
      </c>
      <c r="T91" s="238">
        <v>10</v>
      </c>
      <c r="U91" s="238">
        <v>15</v>
      </c>
      <c r="V91" s="202" t="s">
        <v>7</v>
      </c>
    </row>
    <row r="92" spans="1:22" x14ac:dyDescent="0.2">
      <c r="A92" s="238" t="s">
        <v>120</v>
      </c>
      <c r="B92" s="238" t="s">
        <v>330</v>
      </c>
      <c r="C92" s="238" t="s">
        <v>299</v>
      </c>
      <c r="D92" s="238">
        <v>1.3605999755859375</v>
      </c>
      <c r="E92" s="238">
        <v>5767</v>
      </c>
      <c r="F92" s="238">
        <v>1949</v>
      </c>
      <c r="G92" s="238">
        <v>1876</v>
      </c>
      <c r="H92" s="238">
        <v>4238.5712946352669</v>
      </c>
      <c r="I92" s="238">
        <v>1432.4562949963822</v>
      </c>
      <c r="J92" s="238">
        <v>3100</v>
      </c>
      <c r="K92" s="238">
        <v>2090</v>
      </c>
      <c r="L92" s="238">
        <v>375</v>
      </c>
      <c r="M92" s="238">
        <v>525</v>
      </c>
      <c r="N92" s="239">
        <v>0.16935483870967741</v>
      </c>
      <c r="O92" s="238">
        <v>45</v>
      </c>
      <c r="P92" s="238">
        <v>10</v>
      </c>
      <c r="Q92" s="238">
        <v>55</v>
      </c>
      <c r="R92" s="239">
        <v>1.7741935483870968E-2</v>
      </c>
      <c r="S92" s="238">
        <v>10</v>
      </c>
      <c r="T92" s="238">
        <v>10</v>
      </c>
      <c r="U92" s="238">
        <v>45</v>
      </c>
      <c r="V92" s="202" t="s">
        <v>7</v>
      </c>
    </row>
    <row r="93" spans="1:22" x14ac:dyDescent="0.2">
      <c r="A93" s="238" t="s">
        <v>121</v>
      </c>
      <c r="B93" s="238" t="s">
        <v>330</v>
      </c>
      <c r="C93" s="238" t="s">
        <v>299</v>
      </c>
      <c r="D93" s="238">
        <v>1.3064999389648437</v>
      </c>
      <c r="E93" s="238">
        <v>6250</v>
      </c>
      <c r="F93" s="238">
        <v>1874</v>
      </c>
      <c r="G93" s="238">
        <v>1784</v>
      </c>
      <c r="H93" s="238">
        <v>4783.7736639712002</v>
      </c>
      <c r="I93" s="238">
        <v>1434.3666954051246</v>
      </c>
      <c r="J93" s="238">
        <v>3225</v>
      </c>
      <c r="K93" s="238">
        <v>2125</v>
      </c>
      <c r="L93" s="238">
        <v>325</v>
      </c>
      <c r="M93" s="238">
        <v>670</v>
      </c>
      <c r="N93" s="239">
        <v>0.20775193798449612</v>
      </c>
      <c r="O93" s="238">
        <v>55</v>
      </c>
      <c r="P93" s="238">
        <v>20</v>
      </c>
      <c r="Q93" s="238">
        <v>75</v>
      </c>
      <c r="R93" s="239">
        <v>2.3255813953488372E-2</v>
      </c>
      <c r="S93" s="238">
        <v>0</v>
      </c>
      <c r="T93" s="238">
        <v>20</v>
      </c>
      <c r="U93" s="238">
        <v>15</v>
      </c>
      <c r="V93" s="202" t="s">
        <v>7</v>
      </c>
    </row>
    <row r="94" spans="1:22" x14ac:dyDescent="0.2">
      <c r="A94" s="238" t="s">
        <v>122</v>
      </c>
      <c r="B94" s="238" t="s">
        <v>330</v>
      </c>
      <c r="C94" s="238" t="s">
        <v>299</v>
      </c>
      <c r="D94" s="238">
        <v>1.4732000732421875</v>
      </c>
      <c r="E94" s="238">
        <v>6193</v>
      </c>
      <c r="F94" s="238">
        <v>2026</v>
      </c>
      <c r="G94" s="238">
        <v>1960</v>
      </c>
      <c r="H94" s="238">
        <v>4203.7738882068998</v>
      </c>
      <c r="I94" s="238">
        <v>1375.2375096895171</v>
      </c>
      <c r="J94" s="238">
        <v>3225</v>
      </c>
      <c r="K94" s="238">
        <v>2205</v>
      </c>
      <c r="L94" s="238">
        <v>325</v>
      </c>
      <c r="M94" s="238">
        <v>620</v>
      </c>
      <c r="N94" s="239">
        <v>0.19224806201550387</v>
      </c>
      <c r="O94" s="238">
        <v>50</v>
      </c>
      <c r="P94" s="238">
        <v>0</v>
      </c>
      <c r="Q94" s="238">
        <v>50</v>
      </c>
      <c r="R94" s="239">
        <v>1.5503875968992248E-2</v>
      </c>
      <c r="S94" s="238">
        <v>10</v>
      </c>
      <c r="T94" s="238">
        <v>10</v>
      </c>
      <c r="U94" s="238">
        <v>0</v>
      </c>
      <c r="V94" s="202" t="s">
        <v>7</v>
      </c>
    </row>
    <row r="95" spans="1:22" x14ac:dyDescent="0.2">
      <c r="A95" s="238" t="s">
        <v>123</v>
      </c>
      <c r="B95" s="238" t="s">
        <v>330</v>
      </c>
      <c r="C95" s="238" t="s">
        <v>299</v>
      </c>
      <c r="D95" s="238">
        <v>1.2044999694824219</v>
      </c>
      <c r="E95" s="238">
        <v>6224</v>
      </c>
      <c r="F95" s="238">
        <v>1884</v>
      </c>
      <c r="G95" s="238">
        <v>1824</v>
      </c>
      <c r="H95" s="238">
        <v>5167.2894625929093</v>
      </c>
      <c r="I95" s="238">
        <v>1564.1345352707331</v>
      </c>
      <c r="J95" s="238">
        <v>3280</v>
      </c>
      <c r="K95" s="238">
        <v>2265</v>
      </c>
      <c r="L95" s="238">
        <v>345</v>
      </c>
      <c r="M95" s="238">
        <v>530</v>
      </c>
      <c r="N95" s="239">
        <v>0.16158536585365854</v>
      </c>
      <c r="O95" s="238">
        <v>70</v>
      </c>
      <c r="P95" s="238">
        <v>0</v>
      </c>
      <c r="Q95" s="238">
        <v>70</v>
      </c>
      <c r="R95" s="239">
        <v>2.1341463414634148E-2</v>
      </c>
      <c r="S95" s="238">
        <v>10</v>
      </c>
      <c r="T95" s="238">
        <v>20</v>
      </c>
      <c r="U95" s="238">
        <v>30</v>
      </c>
      <c r="V95" s="202" t="s">
        <v>7</v>
      </c>
    </row>
    <row r="96" spans="1:22" x14ac:dyDescent="0.2">
      <c r="A96" s="238" t="s">
        <v>124</v>
      </c>
      <c r="B96" s="238" t="s">
        <v>330</v>
      </c>
      <c r="C96" s="238" t="s">
        <v>299</v>
      </c>
      <c r="D96" s="238">
        <v>3.0704998779296875</v>
      </c>
      <c r="E96" s="238">
        <v>6022</v>
      </c>
      <c r="F96" s="238">
        <v>1983</v>
      </c>
      <c r="G96" s="238">
        <v>1911</v>
      </c>
      <c r="H96" s="238">
        <v>1961.2441750235107</v>
      </c>
      <c r="I96" s="238">
        <v>645.82318151305572</v>
      </c>
      <c r="J96" s="238">
        <v>3350</v>
      </c>
      <c r="K96" s="238">
        <v>2510</v>
      </c>
      <c r="L96" s="238">
        <v>320</v>
      </c>
      <c r="M96" s="238">
        <v>465</v>
      </c>
      <c r="N96" s="239">
        <v>0.13880597014925372</v>
      </c>
      <c r="O96" s="238">
        <v>30</v>
      </c>
      <c r="P96" s="238">
        <v>10</v>
      </c>
      <c r="Q96" s="238">
        <v>40</v>
      </c>
      <c r="R96" s="239">
        <v>1.1940298507462687E-2</v>
      </c>
      <c r="S96" s="238">
        <v>0</v>
      </c>
      <c r="T96" s="238">
        <v>10</v>
      </c>
      <c r="U96" s="238">
        <v>10</v>
      </c>
      <c r="V96" s="202" t="s">
        <v>7</v>
      </c>
    </row>
    <row r="97" spans="1:22" x14ac:dyDescent="0.2">
      <c r="A97" s="238" t="s">
        <v>125</v>
      </c>
      <c r="B97" s="238" t="s">
        <v>330</v>
      </c>
      <c r="C97" s="238" t="s">
        <v>299</v>
      </c>
      <c r="D97" s="238">
        <v>1.4082000732421875</v>
      </c>
      <c r="E97" s="238">
        <v>5178</v>
      </c>
      <c r="F97" s="238">
        <v>2255</v>
      </c>
      <c r="G97" s="238">
        <v>2144</v>
      </c>
      <c r="H97" s="238">
        <v>3677.0343208961531</v>
      </c>
      <c r="I97" s="238">
        <v>1601.3349543493289</v>
      </c>
      <c r="J97" s="238">
        <v>2935</v>
      </c>
      <c r="K97" s="238">
        <v>1995</v>
      </c>
      <c r="L97" s="238">
        <v>370</v>
      </c>
      <c r="M97" s="238">
        <v>410</v>
      </c>
      <c r="N97" s="239">
        <v>0.13969335604770017</v>
      </c>
      <c r="O97" s="238">
        <v>65</v>
      </c>
      <c r="P97" s="238">
        <v>35</v>
      </c>
      <c r="Q97" s="238">
        <v>100</v>
      </c>
      <c r="R97" s="239">
        <v>3.4071550255536626E-2</v>
      </c>
      <c r="S97" s="238">
        <v>10</v>
      </c>
      <c r="T97" s="238">
        <v>0</v>
      </c>
      <c r="U97" s="238">
        <v>40</v>
      </c>
      <c r="V97" s="202" t="s">
        <v>7</v>
      </c>
    </row>
    <row r="98" spans="1:22" x14ac:dyDescent="0.2">
      <c r="A98" s="238" t="s">
        <v>126</v>
      </c>
      <c r="B98" s="238" t="s">
        <v>330</v>
      </c>
      <c r="C98" s="238" t="s">
        <v>299</v>
      </c>
      <c r="D98" s="238">
        <v>2.6729998779296875</v>
      </c>
      <c r="E98" s="238">
        <v>4756</v>
      </c>
      <c r="F98" s="238">
        <v>1496</v>
      </c>
      <c r="G98" s="238">
        <v>1449</v>
      </c>
      <c r="H98" s="238">
        <v>1779.2743049743997</v>
      </c>
      <c r="I98" s="238">
        <v>559.67080745199792</v>
      </c>
      <c r="J98" s="238">
        <v>2375</v>
      </c>
      <c r="K98" s="238">
        <v>1770</v>
      </c>
      <c r="L98" s="238">
        <v>250</v>
      </c>
      <c r="M98" s="238">
        <v>310</v>
      </c>
      <c r="N98" s="239">
        <v>0.13052631578947368</v>
      </c>
      <c r="O98" s="238">
        <v>0</v>
      </c>
      <c r="P98" s="238">
        <v>0</v>
      </c>
      <c r="Q98" s="238">
        <v>0</v>
      </c>
      <c r="R98" s="239">
        <v>0</v>
      </c>
      <c r="S98" s="238">
        <v>0</v>
      </c>
      <c r="T98" s="238">
        <v>30</v>
      </c>
      <c r="U98" s="238">
        <v>0</v>
      </c>
      <c r="V98" s="202" t="s">
        <v>7</v>
      </c>
    </row>
    <row r="99" spans="1:22" x14ac:dyDescent="0.2">
      <c r="A99" s="238" t="s">
        <v>127</v>
      </c>
      <c r="B99" s="238" t="s">
        <v>330</v>
      </c>
      <c r="C99" s="238" t="s">
        <v>299</v>
      </c>
      <c r="D99" s="238">
        <v>1.340500030517578</v>
      </c>
      <c r="E99" s="238">
        <v>5015</v>
      </c>
      <c r="F99" s="238">
        <v>1852</v>
      </c>
      <c r="G99" s="238">
        <v>1807</v>
      </c>
      <c r="H99" s="238">
        <v>3741.1412799921141</v>
      </c>
      <c r="I99" s="238">
        <v>1381.5740080848245</v>
      </c>
      <c r="J99" s="238">
        <v>2860</v>
      </c>
      <c r="K99" s="238">
        <v>1930</v>
      </c>
      <c r="L99" s="238">
        <v>280</v>
      </c>
      <c r="M99" s="238">
        <v>560</v>
      </c>
      <c r="N99" s="239">
        <v>0.19580419580419581</v>
      </c>
      <c r="O99" s="238">
        <v>55</v>
      </c>
      <c r="P99" s="238">
        <v>15</v>
      </c>
      <c r="Q99" s="238">
        <v>70</v>
      </c>
      <c r="R99" s="239">
        <v>2.4475524475524476E-2</v>
      </c>
      <c r="S99" s="238">
        <v>0</v>
      </c>
      <c r="T99" s="238">
        <v>10</v>
      </c>
      <c r="U99" s="238">
        <v>10</v>
      </c>
      <c r="V99" s="202" t="s">
        <v>7</v>
      </c>
    </row>
    <row r="100" spans="1:22" x14ac:dyDescent="0.2">
      <c r="A100" s="238" t="s">
        <v>128</v>
      </c>
      <c r="B100" s="238" t="s">
        <v>330</v>
      </c>
      <c r="C100" s="238" t="s">
        <v>299</v>
      </c>
      <c r="D100" s="238">
        <v>2.6111999511718751</v>
      </c>
      <c r="E100" s="238">
        <v>5767</v>
      </c>
      <c r="F100" s="238">
        <v>1637</v>
      </c>
      <c r="G100" s="238">
        <v>1595</v>
      </c>
      <c r="H100" s="238">
        <v>2208.5631540441168</v>
      </c>
      <c r="I100" s="238">
        <v>626.91484015436436</v>
      </c>
      <c r="J100" s="238">
        <v>2850</v>
      </c>
      <c r="K100" s="238">
        <v>2120</v>
      </c>
      <c r="L100" s="238">
        <v>270</v>
      </c>
      <c r="M100" s="238">
        <v>430</v>
      </c>
      <c r="N100" s="239">
        <v>0.15087719298245614</v>
      </c>
      <c r="O100" s="238">
        <v>15</v>
      </c>
      <c r="P100" s="238">
        <v>0</v>
      </c>
      <c r="Q100" s="238">
        <v>15</v>
      </c>
      <c r="R100" s="239">
        <v>5.263157894736842E-3</v>
      </c>
      <c r="S100" s="238">
        <v>0</v>
      </c>
      <c r="T100" s="238">
        <v>0</v>
      </c>
      <c r="U100" s="238">
        <v>15</v>
      </c>
      <c r="V100" s="202" t="s">
        <v>7</v>
      </c>
    </row>
    <row r="101" spans="1:22" x14ac:dyDescent="0.2">
      <c r="A101" s="238" t="s">
        <v>129</v>
      </c>
      <c r="B101" s="238" t="s">
        <v>330</v>
      </c>
      <c r="C101" s="238" t="s">
        <v>299</v>
      </c>
      <c r="D101" s="238">
        <v>1.2960000610351563</v>
      </c>
      <c r="E101" s="238">
        <v>5194</v>
      </c>
      <c r="F101" s="238">
        <v>1628</v>
      </c>
      <c r="G101" s="238">
        <v>1567</v>
      </c>
      <c r="H101" s="238">
        <v>4007.7158606392254</v>
      </c>
      <c r="I101" s="238">
        <v>1256.1727803466806</v>
      </c>
      <c r="J101" s="238">
        <v>2950</v>
      </c>
      <c r="K101" s="238">
        <v>2075</v>
      </c>
      <c r="L101" s="238">
        <v>325</v>
      </c>
      <c r="M101" s="238">
        <v>475</v>
      </c>
      <c r="N101" s="239">
        <v>0.16101694915254236</v>
      </c>
      <c r="O101" s="238">
        <v>35</v>
      </c>
      <c r="P101" s="238">
        <v>10</v>
      </c>
      <c r="Q101" s="238">
        <v>45</v>
      </c>
      <c r="R101" s="239">
        <v>1.5254237288135594E-2</v>
      </c>
      <c r="S101" s="238">
        <v>0</v>
      </c>
      <c r="T101" s="238">
        <v>0</v>
      </c>
      <c r="U101" s="238">
        <v>30</v>
      </c>
      <c r="V101" s="202" t="s">
        <v>7</v>
      </c>
    </row>
    <row r="102" spans="1:22" x14ac:dyDescent="0.2">
      <c r="A102" s="238" t="s">
        <v>130</v>
      </c>
      <c r="B102" s="238" t="s">
        <v>330</v>
      </c>
      <c r="C102" s="238" t="s">
        <v>299</v>
      </c>
      <c r="D102" s="238">
        <v>53.758798828125002</v>
      </c>
      <c r="E102" s="238">
        <v>17112</v>
      </c>
      <c r="F102" s="238">
        <v>5184</v>
      </c>
      <c r="G102" s="238">
        <v>4832</v>
      </c>
      <c r="H102" s="238">
        <v>318.3106835163793</v>
      </c>
      <c r="I102" s="238">
        <v>96.430726002156987</v>
      </c>
      <c r="J102" s="238">
        <v>9340</v>
      </c>
      <c r="K102" s="238">
        <v>6645</v>
      </c>
      <c r="L102" s="238">
        <v>1035</v>
      </c>
      <c r="M102" s="238">
        <v>1435</v>
      </c>
      <c r="N102" s="239">
        <v>0.15364025695931477</v>
      </c>
      <c r="O102" s="238">
        <v>40</v>
      </c>
      <c r="P102" s="238">
        <v>25</v>
      </c>
      <c r="Q102" s="238">
        <v>65</v>
      </c>
      <c r="R102" s="239">
        <v>6.9593147751605992E-3</v>
      </c>
      <c r="S102" s="238">
        <v>10</v>
      </c>
      <c r="T102" s="238">
        <v>80</v>
      </c>
      <c r="U102" s="238">
        <v>70</v>
      </c>
      <c r="V102" s="202" t="s">
        <v>7</v>
      </c>
    </row>
    <row r="103" spans="1:22" x14ac:dyDescent="0.2">
      <c r="A103" s="238" t="s">
        <v>131</v>
      </c>
      <c r="B103" s="238" t="s">
        <v>330</v>
      </c>
      <c r="C103" s="238" t="s">
        <v>299</v>
      </c>
      <c r="D103" s="238">
        <v>1.1512000274658203</v>
      </c>
      <c r="E103" s="238">
        <v>6037</v>
      </c>
      <c r="F103" s="238">
        <v>1466</v>
      </c>
      <c r="G103" s="238">
        <v>1447</v>
      </c>
      <c r="H103" s="238">
        <v>5244.0929951065709</v>
      </c>
      <c r="I103" s="238">
        <v>1273.4537569697254</v>
      </c>
      <c r="J103" s="238">
        <v>3340</v>
      </c>
      <c r="K103" s="238">
        <v>2395</v>
      </c>
      <c r="L103" s="238">
        <v>360</v>
      </c>
      <c r="M103" s="238">
        <v>570</v>
      </c>
      <c r="N103" s="239">
        <v>0.17065868263473055</v>
      </c>
      <c r="O103" s="238">
        <v>0</v>
      </c>
      <c r="P103" s="238">
        <v>0</v>
      </c>
      <c r="Q103" s="238">
        <v>0</v>
      </c>
      <c r="R103" s="239">
        <v>0</v>
      </c>
      <c r="S103" s="238">
        <v>0</v>
      </c>
      <c r="T103" s="238">
        <v>0</v>
      </c>
      <c r="U103" s="238">
        <v>10</v>
      </c>
      <c r="V103" s="202" t="s">
        <v>7</v>
      </c>
    </row>
    <row r="104" spans="1:22" x14ac:dyDescent="0.2">
      <c r="A104" s="238" t="s">
        <v>132</v>
      </c>
      <c r="B104" s="238" t="s">
        <v>330</v>
      </c>
      <c r="C104" s="238" t="s">
        <v>299</v>
      </c>
      <c r="D104" s="238">
        <v>0.68800003051757808</v>
      </c>
      <c r="E104" s="238">
        <v>4039</v>
      </c>
      <c r="F104" s="238">
        <v>1351</v>
      </c>
      <c r="G104" s="238">
        <v>1315</v>
      </c>
      <c r="H104" s="238">
        <v>5870.6392744800978</v>
      </c>
      <c r="I104" s="238">
        <v>1963.6627035955962</v>
      </c>
      <c r="J104" s="238">
        <v>2135</v>
      </c>
      <c r="K104" s="238">
        <v>1465</v>
      </c>
      <c r="L104" s="238">
        <v>280</v>
      </c>
      <c r="M104" s="238">
        <v>315</v>
      </c>
      <c r="N104" s="239">
        <v>0.14754098360655737</v>
      </c>
      <c r="O104" s="238">
        <v>65</v>
      </c>
      <c r="P104" s="238">
        <v>0</v>
      </c>
      <c r="Q104" s="238">
        <v>65</v>
      </c>
      <c r="R104" s="239">
        <v>3.0444964871194378E-2</v>
      </c>
      <c r="S104" s="238">
        <v>0</v>
      </c>
      <c r="T104" s="238">
        <v>0</v>
      </c>
      <c r="U104" s="238">
        <v>0</v>
      </c>
      <c r="V104" s="202" t="s">
        <v>7</v>
      </c>
    </row>
    <row r="105" spans="1:22" x14ac:dyDescent="0.2">
      <c r="A105" s="238" t="s">
        <v>133</v>
      </c>
      <c r="B105" s="238" t="s">
        <v>330</v>
      </c>
      <c r="C105" s="238" t="s">
        <v>299</v>
      </c>
      <c r="D105" s="238">
        <v>1.7558999633789063</v>
      </c>
      <c r="E105" s="238">
        <v>6447</v>
      </c>
      <c r="F105" s="238">
        <v>1918</v>
      </c>
      <c r="G105" s="238">
        <v>1890</v>
      </c>
      <c r="H105" s="238">
        <v>3671.6214673152194</v>
      </c>
      <c r="I105" s="238">
        <v>1092.3173529254832</v>
      </c>
      <c r="J105" s="238">
        <v>3510</v>
      </c>
      <c r="K105" s="238">
        <v>2515</v>
      </c>
      <c r="L105" s="238">
        <v>245</v>
      </c>
      <c r="M105" s="238">
        <v>650</v>
      </c>
      <c r="N105" s="239">
        <v>0.18518518518518517</v>
      </c>
      <c r="O105" s="238">
        <v>10</v>
      </c>
      <c r="P105" s="238">
        <v>25</v>
      </c>
      <c r="Q105" s="238">
        <v>35</v>
      </c>
      <c r="R105" s="239">
        <v>9.9715099715099714E-3</v>
      </c>
      <c r="S105" s="238">
        <v>15</v>
      </c>
      <c r="T105" s="238">
        <v>15</v>
      </c>
      <c r="U105" s="238">
        <v>45</v>
      </c>
      <c r="V105" s="202" t="s">
        <v>7</v>
      </c>
    </row>
    <row r="106" spans="1:22" x14ac:dyDescent="0.2">
      <c r="A106" s="238" t="s">
        <v>134</v>
      </c>
      <c r="B106" s="238" t="s">
        <v>330</v>
      </c>
      <c r="C106" s="238" t="s">
        <v>299</v>
      </c>
      <c r="D106" s="238">
        <v>1.0276000213623047</v>
      </c>
      <c r="E106" s="238">
        <v>5452</v>
      </c>
      <c r="F106" s="238">
        <v>1679</v>
      </c>
      <c r="G106" s="238">
        <v>1636</v>
      </c>
      <c r="H106" s="238">
        <v>5305.5662579416867</v>
      </c>
      <c r="I106" s="238">
        <v>1633.904208929584</v>
      </c>
      <c r="J106" s="238">
        <v>3035</v>
      </c>
      <c r="K106" s="238">
        <v>2175</v>
      </c>
      <c r="L106" s="238">
        <v>290</v>
      </c>
      <c r="M106" s="238">
        <v>515</v>
      </c>
      <c r="N106" s="239">
        <v>0.16968698517298189</v>
      </c>
      <c r="O106" s="238">
        <v>25</v>
      </c>
      <c r="P106" s="238">
        <v>0</v>
      </c>
      <c r="Q106" s="238">
        <v>25</v>
      </c>
      <c r="R106" s="239">
        <v>8.2372322899505763E-3</v>
      </c>
      <c r="S106" s="238">
        <v>0</v>
      </c>
      <c r="T106" s="238">
        <v>0</v>
      </c>
      <c r="U106" s="238">
        <v>20</v>
      </c>
      <c r="V106" s="202" t="s">
        <v>7</v>
      </c>
    </row>
    <row r="107" spans="1:22" x14ac:dyDescent="0.2">
      <c r="A107" s="238" t="s">
        <v>135</v>
      </c>
      <c r="B107" s="238" t="s">
        <v>330</v>
      </c>
      <c r="C107" s="238" t="s">
        <v>299</v>
      </c>
      <c r="D107" s="238">
        <v>4.5535998535156246</v>
      </c>
      <c r="E107" s="238">
        <v>6060</v>
      </c>
      <c r="F107" s="238">
        <v>2557</v>
      </c>
      <c r="G107" s="238">
        <v>2444</v>
      </c>
      <c r="H107" s="238">
        <v>1330.8152220097586</v>
      </c>
      <c r="I107" s="238">
        <v>561.53374961698887</v>
      </c>
      <c r="J107" s="238">
        <v>3145</v>
      </c>
      <c r="K107" s="238">
        <v>1915</v>
      </c>
      <c r="L107" s="238">
        <v>370</v>
      </c>
      <c r="M107" s="238">
        <v>640</v>
      </c>
      <c r="N107" s="239">
        <v>0.20349761526232116</v>
      </c>
      <c r="O107" s="238">
        <v>165</v>
      </c>
      <c r="P107" s="238">
        <v>25</v>
      </c>
      <c r="Q107" s="238">
        <v>190</v>
      </c>
      <c r="R107" s="239">
        <v>6.0413354531001592E-2</v>
      </c>
      <c r="S107" s="238">
        <v>0</v>
      </c>
      <c r="T107" s="238">
        <v>0</v>
      </c>
      <c r="U107" s="238">
        <v>25</v>
      </c>
      <c r="V107" s="202" t="s">
        <v>7</v>
      </c>
    </row>
    <row r="108" spans="1:22" x14ac:dyDescent="0.2">
      <c r="A108" s="238" t="s">
        <v>136</v>
      </c>
      <c r="B108" s="238" t="s">
        <v>330</v>
      </c>
      <c r="C108" s="238" t="s">
        <v>299</v>
      </c>
      <c r="D108" s="238">
        <v>3.8882998657226562</v>
      </c>
      <c r="E108" s="238">
        <v>5939</v>
      </c>
      <c r="F108" s="238">
        <v>2688</v>
      </c>
      <c r="G108" s="238">
        <v>2614</v>
      </c>
      <c r="H108" s="238">
        <v>1527.4027737303159</v>
      </c>
      <c r="I108" s="238">
        <v>691.304707153913</v>
      </c>
      <c r="J108" s="238">
        <v>3360</v>
      </c>
      <c r="K108" s="238">
        <v>2365</v>
      </c>
      <c r="L108" s="238">
        <v>260</v>
      </c>
      <c r="M108" s="238">
        <v>445</v>
      </c>
      <c r="N108" s="239">
        <v>0.13244047619047619</v>
      </c>
      <c r="O108" s="238">
        <v>175</v>
      </c>
      <c r="P108" s="238">
        <v>55</v>
      </c>
      <c r="Q108" s="238">
        <v>230</v>
      </c>
      <c r="R108" s="239">
        <v>6.8452380952380959E-2</v>
      </c>
      <c r="S108" s="238">
        <v>25</v>
      </c>
      <c r="T108" s="238">
        <v>0</v>
      </c>
      <c r="U108" s="238">
        <v>25</v>
      </c>
      <c r="V108" s="202" t="s">
        <v>7</v>
      </c>
    </row>
    <row r="109" spans="1:22" x14ac:dyDescent="0.2">
      <c r="A109" s="235" t="s">
        <v>137</v>
      </c>
      <c r="B109" s="235" t="s">
        <v>330</v>
      </c>
      <c r="C109" s="235" t="s">
        <v>299</v>
      </c>
      <c r="D109" s="235">
        <v>2.1271000671386719</v>
      </c>
      <c r="E109" s="235">
        <v>5132</v>
      </c>
      <c r="F109" s="235">
        <v>2657</v>
      </c>
      <c r="G109" s="235">
        <v>2433</v>
      </c>
      <c r="H109" s="235">
        <v>2412.6744572498901</v>
      </c>
      <c r="I109" s="235">
        <v>1249.1184787437564</v>
      </c>
      <c r="J109" s="235">
        <v>2475</v>
      </c>
      <c r="K109" s="235">
        <v>1420</v>
      </c>
      <c r="L109" s="235">
        <v>120</v>
      </c>
      <c r="M109" s="235">
        <v>510</v>
      </c>
      <c r="N109" s="236">
        <v>0.20606060606060606</v>
      </c>
      <c r="O109" s="235">
        <v>350</v>
      </c>
      <c r="P109" s="235">
        <v>45</v>
      </c>
      <c r="Q109" s="235">
        <v>395</v>
      </c>
      <c r="R109" s="236">
        <v>0.1595959595959596</v>
      </c>
      <c r="S109" s="235">
        <v>10</v>
      </c>
      <c r="T109" s="235">
        <v>10</v>
      </c>
      <c r="U109" s="235">
        <v>10</v>
      </c>
      <c r="V109" s="237" t="s">
        <v>5</v>
      </c>
    </row>
    <row r="110" spans="1:22" x14ac:dyDescent="0.2">
      <c r="A110" s="235" t="s">
        <v>138</v>
      </c>
      <c r="B110" s="235" t="s">
        <v>330</v>
      </c>
      <c r="C110" s="235" t="s">
        <v>299</v>
      </c>
      <c r="D110" s="235">
        <v>1.418300018310547</v>
      </c>
      <c r="E110" s="235">
        <v>4731</v>
      </c>
      <c r="F110" s="235">
        <v>2230</v>
      </c>
      <c r="G110" s="235">
        <v>2112</v>
      </c>
      <c r="H110" s="235">
        <v>3335.6835217667704</v>
      </c>
      <c r="I110" s="235">
        <v>1572.3048517311133</v>
      </c>
      <c r="J110" s="235">
        <v>1035</v>
      </c>
      <c r="K110" s="235">
        <v>285</v>
      </c>
      <c r="L110" s="235">
        <v>15</v>
      </c>
      <c r="M110" s="235">
        <v>300</v>
      </c>
      <c r="N110" s="236">
        <v>0.28985507246376813</v>
      </c>
      <c r="O110" s="235">
        <v>405</v>
      </c>
      <c r="P110" s="235">
        <v>30</v>
      </c>
      <c r="Q110" s="235">
        <v>435</v>
      </c>
      <c r="R110" s="236">
        <v>0.42028985507246375</v>
      </c>
      <c r="S110" s="235">
        <v>0</v>
      </c>
      <c r="T110" s="235">
        <v>0</v>
      </c>
      <c r="U110" s="235">
        <v>10</v>
      </c>
      <c r="V110" s="237" t="s">
        <v>5</v>
      </c>
    </row>
    <row r="111" spans="1:22" x14ac:dyDescent="0.2">
      <c r="A111" s="235" t="s">
        <v>139</v>
      </c>
      <c r="B111" s="235" t="s">
        <v>330</v>
      </c>
      <c r="C111" s="235" t="s">
        <v>299</v>
      </c>
      <c r="D111" s="235">
        <v>1.6177999877929687</v>
      </c>
      <c r="E111" s="235">
        <v>5114</v>
      </c>
      <c r="F111" s="235">
        <v>3568</v>
      </c>
      <c r="G111" s="235">
        <v>3205</v>
      </c>
      <c r="H111" s="235">
        <v>3161.0829760090487</v>
      </c>
      <c r="I111" s="235">
        <v>2205.4642272976703</v>
      </c>
      <c r="J111" s="235">
        <v>2840</v>
      </c>
      <c r="K111" s="235">
        <v>530</v>
      </c>
      <c r="L111" s="235">
        <v>80</v>
      </c>
      <c r="M111" s="235">
        <v>755</v>
      </c>
      <c r="N111" s="236">
        <v>0.26584507042253519</v>
      </c>
      <c r="O111" s="235">
        <v>1400</v>
      </c>
      <c r="P111" s="235">
        <v>45</v>
      </c>
      <c r="Q111" s="235">
        <v>1445</v>
      </c>
      <c r="R111" s="236">
        <v>0.50880281690140849</v>
      </c>
      <c r="S111" s="235">
        <v>0</v>
      </c>
      <c r="T111" s="235">
        <v>0</v>
      </c>
      <c r="U111" s="235">
        <v>20</v>
      </c>
      <c r="V111" s="237" t="s">
        <v>5</v>
      </c>
    </row>
    <row r="112" spans="1:22" x14ac:dyDescent="0.2">
      <c r="A112" s="235" t="s">
        <v>140</v>
      </c>
      <c r="B112" s="235" t="s">
        <v>330</v>
      </c>
      <c r="C112" s="235" t="s">
        <v>299</v>
      </c>
      <c r="D112" s="235">
        <v>0.76459999084472652</v>
      </c>
      <c r="E112" s="235">
        <v>6335</v>
      </c>
      <c r="F112" s="235">
        <v>4281</v>
      </c>
      <c r="G112" s="235">
        <v>4053</v>
      </c>
      <c r="H112" s="235">
        <v>8285.3780746205884</v>
      </c>
      <c r="I112" s="235">
        <v>5599.0060832597856</v>
      </c>
      <c r="J112" s="235">
        <v>4235</v>
      </c>
      <c r="K112" s="235">
        <v>1240</v>
      </c>
      <c r="L112" s="235">
        <v>205</v>
      </c>
      <c r="M112" s="235">
        <v>740</v>
      </c>
      <c r="N112" s="236">
        <v>0.17473435655253838</v>
      </c>
      <c r="O112" s="235">
        <v>1915</v>
      </c>
      <c r="P112" s="235">
        <v>75</v>
      </c>
      <c r="Q112" s="235">
        <v>1990</v>
      </c>
      <c r="R112" s="236">
        <v>0.46989374262101535</v>
      </c>
      <c r="S112" s="235">
        <v>0</v>
      </c>
      <c r="T112" s="235">
        <v>35</v>
      </c>
      <c r="U112" s="235">
        <v>25</v>
      </c>
      <c r="V112" s="237" t="s">
        <v>5</v>
      </c>
    </row>
    <row r="113" spans="1:22" x14ac:dyDescent="0.2">
      <c r="A113" s="235" t="s">
        <v>141</v>
      </c>
      <c r="B113" s="235" t="s">
        <v>330</v>
      </c>
      <c r="C113" s="235" t="s">
        <v>299</v>
      </c>
      <c r="D113" s="235">
        <v>0.56639999389648432</v>
      </c>
      <c r="E113" s="235">
        <v>6927</v>
      </c>
      <c r="F113" s="235">
        <v>4540</v>
      </c>
      <c r="G113" s="235">
        <v>4287</v>
      </c>
      <c r="H113" s="235">
        <v>12229.873013144812</v>
      </c>
      <c r="I113" s="235">
        <v>8015.536809539115</v>
      </c>
      <c r="J113" s="235">
        <v>5000</v>
      </c>
      <c r="K113" s="235">
        <v>1995</v>
      </c>
      <c r="L113" s="235">
        <v>225</v>
      </c>
      <c r="M113" s="235">
        <v>915</v>
      </c>
      <c r="N113" s="236">
        <v>0.183</v>
      </c>
      <c r="O113" s="235">
        <v>1650</v>
      </c>
      <c r="P113" s="235">
        <v>145</v>
      </c>
      <c r="Q113" s="235">
        <v>1795</v>
      </c>
      <c r="R113" s="236">
        <v>0.35899999999999999</v>
      </c>
      <c r="S113" s="235">
        <v>15</v>
      </c>
      <c r="T113" s="235">
        <v>10</v>
      </c>
      <c r="U113" s="235">
        <v>40</v>
      </c>
      <c r="V113" s="237" t="s">
        <v>5</v>
      </c>
    </row>
    <row r="114" spans="1:22" x14ac:dyDescent="0.2">
      <c r="A114" s="235" t="s">
        <v>142</v>
      </c>
      <c r="B114" s="235" t="s">
        <v>330</v>
      </c>
      <c r="C114" s="235" t="s">
        <v>299</v>
      </c>
      <c r="D114" s="235">
        <v>0.5884000015258789</v>
      </c>
      <c r="E114" s="235">
        <v>5783</v>
      </c>
      <c r="F114" s="235">
        <v>3738</v>
      </c>
      <c r="G114" s="235">
        <v>3386</v>
      </c>
      <c r="H114" s="235">
        <v>9828.3480370549478</v>
      </c>
      <c r="I114" s="235">
        <v>6352.8211935866148</v>
      </c>
      <c r="J114" s="235">
        <v>3780</v>
      </c>
      <c r="K114" s="235">
        <v>1010</v>
      </c>
      <c r="L114" s="235">
        <v>100</v>
      </c>
      <c r="M114" s="235">
        <v>1420</v>
      </c>
      <c r="N114" s="236">
        <v>0.37566137566137564</v>
      </c>
      <c r="O114" s="235">
        <v>1150</v>
      </c>
      <c r="P114" s="235">
        <v>35</v>
      </c>
      <c r="Q114" s="235">
        <v>1185</v>
      </c>
      <c r="R114" s="236">
        <v>0.31349206349206349</v>
      </c>
      <c r="S114" s="235">
        <v>10</v>
      </c>
      <c r="T114" s="235">
        <v>20</v>
      </c>
      <c r="U114" s="235">
        <v>35</v>
      </c>
      <c r="V114" s="237" t="s">
        <v>5</v>
      </c>
    </row>
    <row r="115" spans="1:22" x14ac:dyDescent="0.2">
      <c r="A115" s="235" t="s">
        <v>143</v>
      </c>
      <c r="B115" s="235" t="s">
        <v>330</v>
      </c>
      <c r="C115" s="235" t="s">
        <v>299</v>
      </c>
      <c r="D115" s="235">
        <v>1.773699951171875</v>
      </c>
      <c r="E115" s="235">
        <v>4709</v>
      </c>
      <c r="F115" s="235">
        <v>2686</v>
      </c>
      <c r="G115" s="235">
        <v>2533</v>
      </c>
      <c r="H115" s="235">
        <v>2654.9022549663973</v>
      </c>
      <c r="I115" s="235">
        <v>1514.3485786450931</v>
      </c>
      <c r="J115" s="235">
        <v>3040</v>
      </c>
      <c r="K115" s="235">
        <v>1510</v>
      </c>
      <c r="L115" s="235">
        <v>225</v>
      </c>
      <c r="M115" s="235">
        <v>605</v>
      </c>
      <c r="N115" s="236">
        <v>0.19901315789473684</v>
      </c>
      <c r="O115" s="235">
        <v>560</v>
      </c>
      <c r="P115" s="235">
        <v>130</v>
      </c>
      <c r="Q115" s="235">
        <v>690</v>
      </c>
      <c r="R115" s="236">
        <v>0.22697368421052633</v>
      </c>
      <c r="S115" s="235">
        <v>0</v>
      </c>
      <c r="T115" s="235">
        <v>0</v>
      </c>
      <c r="U115" s="235">
        <v>15</v>
      </c>
      <c r="V115" s="237" t="s">
        <v>5</v>
      </c>
    </row>
    <row r="116" spans="1:22" x14ac:dyDescent="0.2">
      <c r="A116" s="240" t="s">
        <v>144</v>
      </c>
      <c r="B116" s="240" t="s">
        <v>330</v>
      </c>
      <c r="C116" s="240" t="s">
        <v>299</v>
      </c>
      <c r="D116" s="240">
        <v>1.5057000732421875</v>
      </c>
      <c r="E116" s="240">
        <v>4741</v>
      </c>
      <c r="F116" s="240">
        <v>2295</v>
      </c>
      <c r="G116" s="240">
        <v>2145</v>
      </c>
      <c r="H116" s="240">
        <v>3148.7014474212779</v>
      </c>
      <c r="I116" s="240">
        <v>1524.2079354211839</v>
      </c>
      <c r="J116" s="240">
        <v>2645</v>
      </c>
      <c r="K116" s="240">
        <v>1585</v>
      </c>
      <c r="L116" s="240">
        <v>135</v>
      </c>
      <c r="M116" s="240">
        <v>685</v>
      </c>
      <c r="N116" s="241">
        <v>0.25897920604914931</v>
      </c>
      <c r="O116" s="240">
        <v>175</v>
      </c>
      <c r="P116" s="240">
        <v>45</v>
      </c>
      <c r="Q116" s="240">
        <v>220</v>
      </c>
      <c r="R116" s="241">
        <v>8.3175803402646506E-2</v>
      </c>
      <c r="S116" s="240">
        <v>0</v>
      </c>
      <c r="T116" s="240">
        <v>10</v>
      </c>
      <c r="U116" s="240">
        <v>10</v>
      </c>
      <c r="V116" s="242" t="s">
        <v>6</v>
      </c>
    </row>
    <row r="117" spans="1:22" x14ac:dyDescent="0.2">
      <c r="A117" s="235" t="s">
        <v>145</v>
      </c>
      <c r="B117" s="235" t="s">
        <v>330</v>
      </c>
      <c r="C117" s="235" t="s">
        <v>299</v>
      </c>
      <c r="D117" s="235">
        <v>2.93760009765625</v>
      </c>
      <c r="E117" s="235">
        <v>4628</v>
      </c>
      <c r="F117" s="235">
        <v>2220</v>
      </c>
      <c r="G117" s="235">
        <v>2041</v>
      </c>
      <c r="H117" s="235">
        <v>1575.4356774744213</v>
      </c>
      <c r="I117" s="235">
        <v>755.71892912558667</v>
      </c>
      <c r="J117" s="235">
        <v>2170</v>
      </c>
      <c r="K117" s="235">
        <v>1430</v>
      </c>
      <c r="L117" s="235">
        <v>100</v>
      </c>
      <c r="M117" s="235">
        <v>380</v>
      </c>
      <c r="N117" s="236">
        <v>0.17511520737327188</v>
      </c>
      <c r="O117" s="235">
        <v>130</v>
      </c>
      <c r="P117" s="235">
        <v>125</v>
      </c>
      <c r="Q117" s="235">
        <v>255</v>
      </c>
      <c r="R117" s="236">
        <v>0.11751152073732719</v>
      </c>
      <c r="S117" s="235">
        <v>0</v>
      </c>
      <c r="T117" s="235">
        <v>0</v>
      </c>
      <c r="U117" s="235">
        <v>0</v>
      </c>
      <c r="V117" s="237" t="s">
        <v>5</v>
      </c>
    </row>
    <row r="118" spans="1:22" x14ac:dyDescent="0.2">
      <c r="A118" s="238" t="s">
        <v>146</v>
      </c>
      <c r="B118" s="238" t="s">
        <v>330</v>
      </c>
      <c r="C118" s="238" t="s">
        <v>299</v>
      </c>
      <c r="D118" s="238">
        <v>3.3360000610351563</v>
      </c>
      <c r="E118" s="238">
        <v>4265</v>
      </c>
      <c r="F118" s="238">
        <v>1781</v>
      </c>
      <c r="G118" s="238">
        <v>1730</v>
      </c>
      <c r="H118" s="238">
        <v>1278.4771948345158</v>
      </c>
      <c r="I118" s="238">
        <v>533.87289191096659</v>
      </c>
      <c r="J118" s="238">
        <v>2225</v>
      </c>
      <c r="K118" s="238">
        <v>1480</v>
      </c>
      <c r="L118" s="238">
        <v>220</v>
      </c>
      <c r="M118" s="238">
        <v>415</v>
      </c>
      <c r="N118" s="239">
        <v>0.18651685393258427</v>
      </c>
      <c r="O118" s="238">
        <v>50</v>
      </c>
      <c r="P118" s="238">
        <v>45</v>
      </c>
      <c r="Q118" s="238">
        <v>95</v>
      </c>
      <c r="R118" s="239">
        <v>4.2696629213483148E-2</v>
      </c>
      <c r="S118" s="238">
        <v>0</v>
      </c>
      <c r="T118" s="238">
        <v>10</v>
      </c>
      <c r="U118" s="238">
        <v>10</v>
      </c>
      <c r="V118" s="202" t="s">
        <v>7</v>
      </c>
    </row>
    <row r="119" spans="1:22" x14ac:dyDescent="0.2">
      <c r="A119" s="238" t="s">
        <v>147</v>
      </c>
      <c r="B119" s="238" t="s">
        <v>330</v>
      </c>
      <c r="C119" s="238" t="s">
        <v>299</v>
      </c>
      <c r="D119" s="238">
        <v>2.4883999633789062</v>
      </c>
      <c r="E119" s="238">
        <v>6861</v>
      </c>
      <c r="F119" s="238">
        <v>2328</v>
      </c>
      <c r="G119" s="238">
        <v>2294</v>
      </c>
      <c r="H119" s="238">
        <v>2757.1934178473875</v>
      </c>
      <c r="I119" s="238">
        <v>935.54092358966886</v>
      </c>
      <c r="J119" s="238">
        <v>3275</v>
      </c>
      <c r="K119" s="238">
        <v>2500</v>
      </c>
      <c r="L119" s="238">
        <v>280</v>
      </c>
      <c r="M119" s="238">
        <v>305</v>
      </c>
      <c r="N119" s="239">
        <v>9.3129770992366412E-2</v>
      </c>
      <c r="O119" s="238">
        <v>65</v>
      </c>
      <c r="P119" s="238">
        <v>90</v>
      </c>
      <c r="Q119" s="238">
        <v>155</v>
      </c>
      <c r="R119" s="239">
        <v>4.732824427480916E-2</v>
      </c>
      <c r="S119" s="238">
        <v>10</v>
      </c>
      <c r="T119" s="238">
        <v>0</v>
      </c>
      <c r="U119" s="238">
        <v>20</v>
      </c>
      <c r="V119" s="202" t="s">
        <v>7</v>
      </c>
    </row>
    <row r="120" spans="1:22" x14ac:dyDescent="0.2">
      <c r="A120" s="238" t="s">
        <v>148</v>
      </c>
      <c r="B120" s="238" t="s">
        <v>330</v>
      </c>
      <c r="C120" s="238" t="s">
        <v>299</v>
      </c>
      <c r="D120" s="238">
        <v>3.0592999267578125</v>
      </c>
      <c r="E120" s="238">
        <v>7429</v>
      </c>
      <c r="F120" s="238">
        <v>3538</v>
      </c>
      <c r="G120" s="238">
        <v>3233</v>
      </c>
      <c r="H120" s="238">
        <v>2428.3333369909606</v>
      </c>
      <c r="I120" s="238">
        <v>1156.4737308216475</v>
      </c>
      <c r="J120" s="238">
        <v>3960</v>
      </c>
      <c r="K120" s="238">
        <v>2820</v>
      </c>
      <c r="L120" s="238">
        <v>300</v>
      </c>
      <c r="M120" s="238">
        <v>645</v>
      </c>
      <c r="N120" s="239">
        <v>0.16287878787878787</v>
      </c>
      <c r="O120" s="238">
        <v>90</v>
      </c>
      <c r="P120" s="238">
        <v>75</v>
      </c>
      <c r="Q120" s="238">
        <v>165</v>
      </c>
      <c r="R120" s="239">
        <v>4.1666666666666664E-2</v>
      </c>
      <c r="S120" s="238">
        <v>0</v>
      </c>
      <c r="T120" s="238">
        <v>0</v>
      </c>
      <c r="U120" s="238">
        <v>25</v>
      </c>
      <c r="V120" s="202" t="s">
        <v>7</v>
      </c>
    </row>
    <row r="121" spans="1:22" x14ac:dyDescent="0.2">
      <c r="A121" s="238" t="s">
        <v>149</v>
      </c>
      <c r="B121" s="238" t="s">
        <v>330</v>
      </c>
      <c r="C121" s="238" t="s">
        <v>299</v>
      </c>
      <c r="D121" s="238">
        <v>1.7427999877929687</v>
      </c>
      <c r="E121" s="238">
        <v>4130</v>
      </c>
      <c r="F121" s="238">
        <v>1844</v>
      </c>
      <c r="G121" s="238">
        <v>1770</v>
      </c>
      <c r="H121" s="238">
        <v>2369.7498444615621</v>
      </c>
      <c r="I121" s="238">
        <v>1058.0674850332011</v>
      </c>
      <c r="J121" s="238">
        <v>2075</v>
      </c>
      <c r="K121" s="238">
        <v>1250</v>
      </c>
      <c r="L121" s="238">
        <v>175</v>
      </c>
      <c r="M121" s="238">
        <v>480</v>
      </c>
      <c r="N121" s="239">
        <v>0.23132530120481928</v>
      </c>
      <c r="O121" s="238">
        <v>100</v>
      </c>
      <c r="P121" s="238">
        <v>40</v>
      </c>
      <c r="Q121" s="238">
        <v>140</v>
      </c>
      <c r="R121" s="239">
        <v>6.746987951807229E-2</v>
      </c>
      <c r="S121" s="238">
        <v>10</v>
      </c>
      <c r="T121" s="238">
        <v>0</v>
      </c>
      <c r="U121" s="238">
        <v>15</v>
      </c>
      <c r="V121" s="202" t="s">
        <v>7</v>
      </c>
    </row>
    <row r="122" spans="1:22" x14ac:dyDescent="0.2">
      <c r="A122" s="238" t="s">
        <v>150</v>
      </c>
      <c r="B122" s="238" t="s">
        <v>330</v>
      </c>
      <c r="C122" s="238" t="s">
        <v>299</v>
      </c>
      <c r="D122" s="238">
        <v>14.480300292968749</v>
      </c>
      <c r="E122" s="238">
        <v>12813</v>
      </c>
      <c r="F122" s="238">
        <v>4839</v>
      </c>
      <c r="G122" s="238">
        <v>4669</v>
      </c>
      <c r="H122" s="238">
        <v>884.85734002503068</v>
      </c>
      <c r="I122" s="238">
        <v>334.17815253111087</v>
      </c>
      <c r="J122" s="238">
        <v>6915</v>
      </c>
      <c r="K122" s="238">
        <v>5135</v>
      </c>
      <c r="L122" s="238">
        <v>560</v>
      </c>
      <c r="M122" s="238">
        <v>885</v>
      </c>
      <c r="N122" s="239">
        <v>0.1279826464208243</v>
      </c>
      <c r="O122" s="238">
        <v>185</v>
      </c>
      <c r="P122" s="238">
        <v>65</v>
      </c>
      <c r="Q122" s="238">
        <v>250</v>
      </c>
      <c r="R122" s="239">
        <v>3.6153289949385395E-2</v>
      </c>
      <c r="S122" s="238">
        <v>15</v>
      </c>
      <c r="T122" s="238">
        <v>10</v>
      </c>
      <c r="U122" s="238">
        <v>55</v>
      </c>
      <c r="V122" s="202" t="s">
        <v>7</v>
      </c>
    </row>
    <row r="123" spans="1:22" x14ac:dyDescent="0.2">
      <c r="A123" s="238" t="s">
        <v>151</v>
      </c>
      <c r="B123" s="238" t="s">
        <v>330</v>
      </c>
      <c r="C123" s="238" t="s">
        <v>299</v>
      </c>
      <c r="D123" s="238">
        <v>10.486300048828125</v>
      </c>
      <c r="E123" s="238">
        <v>8779</v>
      </c>
      <c r="F123" s="238">
        <v>3010</v>
      </c>
      <c r="G123" s="238">
        <v>2877</v>
      </c>
      <c r="H123" s="238">
        <v>837.18756464355397</v>
      </c>
      <c r="I123" s="238">
        <v>287.04118573608582</v>
      </c>
      <c r="J123" s="238">
        <v>4345</v>
      </c>
      <c r="K123" s="238">
        <v>3225</v>
      </c>
      <c r="L123" s="238">
        <v>425</v>
      </c>
      <c r="M123" s="238">
        <v>560</v>
      </c>
      <c r="N123" s="239">
        <v>0.12888377445339472</v>
      </c>
      <c r="O123" s="238">
        <v>35</v>
      </c>
      <c r="P123" s="238">
        <v>70</v>
      </c>
      <c r="Q123" s="238">
        <v>105</v>
      </c>
      <c r="R123" s="239">
        <v>2.4165707710011506E-2</v>
      </c>
      <c r="S123" s="238">
        <v>15</v>
      </c>
      <c r="T123" s="238">
        <v>0</v>
      </c>
      <c r="U123" s="238">
        <v>0</v>
      </c>
      <c r="V123" s="202" t="s">
        <v>7</v>
      </c>
    </row>
    <row r="124" spans="1:22" x14ac:dyDescent="0.2">
      <c r="A124" s="238" t="s">
        <v>152</v>
      </c>
      <c r="B124" s="238" t="s">
        <v>330</v>
      </c>
      <c r="C124" s="238" t="s">
        <v>299</v>
      </c>
      <c r="D124" s="238">
        <v>10.578800048828125</v>
      </c>
      <c r="E124" s="238">
        <v>8785</v>
      </c>
      <c r="F124" s="238">
        <v>3338</v>
      </c>
      <c r="G124" s="238">
        <v>3107</v>
      </c>
      <c r="H124" s="238">
        <v>830.43444998028542</v>
      </c>
      <c r="I124" s="238">
        <v>315.53673238863888</v>
      </c>
      <c r="J124" s="238">
        <v>4395</v>
      </c>
      <c r="K124" s="238">
        <v>3430</v>
      </c>
      <c r="L124" s="238">
        <v>370</v>
      </c>
      <c r="M124" s="238">
        <v>440</v>
      </c>
      <c r="N124" s="239">
        <v>0.10011376564277588</v>
      </c>
      <c r="O124" s="238">
        <v>75</v>
      </c>
      <c r="P124" s="238">
        <v>15</v>
      </c>
      <c r="Q124" s="238">
        <v>90</v>
      </c>
      <c r="R124" s="239">
        <v>2.0477815699658702E-2</v>
      </c>
      <c r="S124" s="238">
        <v>0</v>
      </c>
      <c r="T124" s="238">
        <v>0</v>
      </c>
      <c r="U124" s="238">
        <v>55</v>
      </c>
      <c r="V124" s="202" t="s">
        <v>7</v>
      </c>
    </row>
    <row r="125" spans="1:22" x14ac:dyDescent="0.2">
      <c r="A125" s="238" t="s">
        <v>153</v>
      </c>
      <c r="B125" s="238" t="s">
        <v>330</v>
      </c>
      <c r="C125" s="238" t="s">
        <v>299</v>
      </c>
      <c r="D125" s="238">
        <v>2.2061999511718748</v>
      </c>
      <c r="E125" s="238">
        <v>4937</v>
      </c>
      <c r="F125" s="238">
        <v>2437</v>
      </c>
      <c r="G125" s="238">
        <v>2335</v>
      </c>
      <c r="H125" s="238">
        <v>2237.7844752365245</v>
      </c>
      <c r="I125" s="238">
        <v>1104.6142933261922</v>
      </c>
      <c r="J125" s="238">
        <v>2790</v>
      </c>
      <c r="K125" s="238">
        <v>1825</v>
      </c>
      <c r="L125" s="238">
        <v>190</v>
      </c>
      <c r="M125" s="238">
        <v>510</v>
      </c>
      <c r="N125" s="239">
        <v>0.18279569892473119</v>
      </c>
      <c r="O125" s="238">
        <v>125</v>
      </c>
      <c r="P125" s="238">
        <v>85</v>
      </c>
      <c r="Q125" s="238">
        <v>210</v>
      </c>
      <c r="R125" s="239">
        <v>7.5268817204301078E-2</v>
      </c>
      <c r="S125" s="238">
        <v>0</v>
      </c>
      <c r="T125" s="238">
        <v>0</v>
      </c>
      <c r="U125" s="238">
        <v>45</v>
      </c>
      <c r="V125" s="202" t="s">
        <v>7</v>
      </c>
    </row>
    <row r="126" spans="1:22" x14ac:dyDescent="0.2">
      <c r="A126" s="238" t="s">
        <v>154</v>
      </c>
      <c r="B126" s="238" t="s">
        <v>330</v>
      </c>
      <c r="C126" s="238" t="s">
        <v>299</v>
      </c>
      <c r="D126" s="238">
        <v>2.0910000610351562</v>
      </c>
      <c r="E126" s="238">
        <v>4170</v>
      </c>
      <c r="F126" s="238">
        <v>1685</v>
      </c>
      <c r="G126" s="238">
        <v>1654</v>
      </c>
      <c r="H126" s="238">
        <v>1994.2610608703801</v>
      </c>
      <c r="I126" s="238">
        <v>805.83450541165234</v>
      </c>
      <c r="J126" s="238">
        <v>2235</v>
      </c>
      <c r="K126" s="238">
        <v>1490</v>
      </c>
      <c r="L126" s="238">
        <v>210</v>
      </c>
      <c r="M126" s="238">
        <v>355</v>
      </c>
      <c r="N126" s="239">
        <v>0.15883668903803133</v>
      </c>
      <c r="O126" s="238">
        <v>75</v>
      </c>
      <c r="P126" s="238">
        <v>90</v>
      </c>
      <c r="Q126" s="238">
        <v>165</v>
      </c>
      <c r="R126" s="239">
        <v>7.3825503355704702E-2</v>
      </c>
      <c r="S126" s="238">
        <v>10</v>
      </c>
      <c r="T126" s="238">
        <v>0</v>
      </c>
      <c r="U126" s="238">
        <v>0</v>
      </c>
      <c r="V126" s="202" t="s">
        <v>7</v>
      </c>
    </row>
    <row r="127" spans="1:22" x14ac:dyDescent="0.2">
      <c r="A127" s="238" t="s">
        <v>155</v>
      </c>
      <c r="B127" s="238" t="s">
        <v>330</v>
      </c>
      <c r="C127" s="238" t="s">
        <v>299</v>
      </c>
      <c r="D127" s="238">
        <v>1.6074999999999999</v>
      </c>
      <c r="E127" s="238">
        <v>3926</v>
      </c>
      <c r="F127" s="238">
        <v>1373</v>
      </c>
      <c r="G127" s="238">
        <v>1356</v>
      </c>
      <c r="H127" s="238">
        <v>2442.3017107309488</v>
      </c>
      <c r="I127" s="238">
        <v>854.12130637636085</v>
      </c>
      <c r="J127" s="238">
        <v>2205</v>
      </c>
      <c r="K127" s="238">
        <v>1520</v>
      </c>
      <c r="L127" s="238">
        <v>180</v>
      </c>
      <c r="M127" s="238">
        <v>385</v>
      </c>
      <c r="N127" s="239">
        <v>0.17460317460317459</v>
      </c>
      <c r="O127" s="238">
        <v>50</v>
      </c>
      <c r="P127" s="238">
        <v>25</v>
      </c>
      <c r="Q127" s="238">
        <v>75</v>
      </c>
      <c r="R127" s="239">
        <v>3.4013605442176874E-2</v>
      </c>
      <c r="S127" s="238">
        <v>10</v>
      </c>
      <c r="T127" s="238">
        <v>10</v>
      </c>
      <c r="U127" s="238">
        <v>15</v>
      </c>
      <c r="V127" s="202" t="s">
        <v>7</v>
      </c>
    </row>
    <row r="128" spans="1:22" x14ac:dyDescent="0.2">
      <c r="A128" s="238" t="s">
        <v>156</v>
      </c>
      <c r="B128" s="238" t="s">
        <v>330</v>
      </c>
      <c r="C128" s="238" t="s">
        <v>299</v>
      </c>
      <c r="D128" s="238">
        <v>3.4982998657226561</v>
      </c>
      <c r="E128" s="238">
        <v>3805</v>
      </c>
      <c r="F128" s="238">
        <v>1475</v>
      </c>
      <c r="G128" s="238">
        <v>1449</v>
      </c>
      <c r="H128" s="238">
        <v>1087.6711963095215</v>
      </c>
      <c r="I128" s="238">
        <v>421.63338096098403</v>
      </c>
      <c r="J128" s="238">
        <v>1685</v>
      </c>
      <c r="K128" s="238">
        <v>1270</v>
      </c>
      <c r="L128" s="238">
        <v>85</v>
      </c>
      <c r="M128" s="238">
        <v>210</v>
      </c>
      <c r="N128" s="239">
        <v>0.12462908011869436</v>
      </c>
      <c r="O128" s="238">
        <v>55</v>
      </c>
      <c r="P128" s="238">
        <v>50</v>
      </c>
      <c r="Q128" s="238">
        <v>105</v>
      </c>
      <c r="R128" s="239">
        <v>6.2314540059347182E-2</v>
      </c>
      <c r="S128" s="238">
        <v>0</v>
      </c>
      <c r="T128" s="238">
        <v>0</v>
      </c>
      <c r="U128" s="238">
        <v>15</v>
      </c>
      <c r="V128" s="202" t="s">
        <v>7</v>
      </c>
    </row>
    <row r="129" spans="1:22" x14ac:dyDescent="0.2">
      <c r="A129" s="235" t="s">
        <v>157</v>
      </c>
      <c r="B129" s="235" t="s">
        <v>330</v>
      </c>
      <c r="C129" s="235" t="s">
        <v>299</v>
      </c>
      <c r="D129" s="235">
        <v>1.8974000549316405</v>
      </c>
      <c r="E129" s="235">
        <v>4180</v>
      </c>
      <c r="F129" s="235">
        <v>1829</v>
      </c>
      <c r="G129" s="235">
        <v>1766</v>
      </c>
      <c r="H129" s="235">
        <v>2203.0145878490539</v>
      </c>
      <c r="I129" s="235">
        <v>963.95064142964577</v>
      </c>
      <c r="J129" s="235">
        <v>2060</v>
      </c>
      <c r="K129" s="235">
        <v>1080</v>
      </c>
      <c r="L129" s="235">
        <v>180</v>
      </c>
      <c r="M129" s="235">
        <v>505</v>
      </c>
      <c r="N129" s="236">
        <v>0.24514563106796117</v>
      </c>
      <c r="O129" s="235">
        <v>170</v>
      </c>
      <c r="P129" s="235">
        <v>105</v>
      </c>
      <c r="Q129" s="235">
        <v>275</v>
      </c>
      <c r="R129" s="236">
        <v>0.13349514563106796</v>
      </c>
      <c r="S129" s="235">
        <v>0</v>
      </c>
      <c r="T129" s="235">
        <v>0</v>
      </c>
      <c r="U129" s="235">
        <v>10</v>
      </c>
      <c r="V129" s="237" t="s">
        <v>5</v>
      </c>
    </row>
    <row r="130" spans="1:22" x14ac:dyDescent="0.2">
      <c r="A130" s="238" t="s">
        <v>158</v>
      </c>
      <c r="B130" s="238" t="s">
        <v>330</v>
      </c>
      <c r="C130" s="238" t="s">
        <v>299</v>
      </c>
      <c r="D130" s="238">
        <v>2.6402999877929689</v>
      </c>
      <c r="E130" s="238">
        <v>4630</v>
      </c>
      <c r="F130" s="238">
        <v>1488</v>
      </c>
      <c r="G130" s="238">
        <v>1464</v>
      </c>
      <c r="H130" s="238">
        <v>1753.5886154626787</v>
      </c>
      <c r="I130" s="238">
        <v>563.57232393271408</v>
      </c>
      <c r="J130" s="238">
        <v>2400</v>
      </c>
      <c r="K130" s="238">
        <v>1800</v>
      </c>
      <c r="L130" s="238">
        <v>230</v>
      </c>
      <c r="M130" s="238">
        <v>310</v>
      </c>
      <c r="N130" s="239">
        <v>0.12916666666666668</v>
      </c>
      <c r="O130" s="238">
        <v>25</v>
      </c>
      <c r="P130" s="238">
        <v>20</v>
      </c>
      <c r="Q130" s="238">
        <v>45</v>
      </c>
      <c r="R130" s="239">
        <v>1.8749999999999999E-2</v>
      </c>
      <c r="S130" s="238">
        <v>0</v>
      </c>
      <c r="T130" s="238">
        <v>0</v>
      </c>
      <c r="U130" s="238">
        <v>10</v>
      </c>
      <c r="V130" s="202" t="s">
        <v>7</v>
      </c>
    </row>
    <row r="131" spans="1:22" x14ac:dyDescent="0.2">
      <c r="A131" s="238" t="s">
        <v>159</v>
      </c>
      <c r="B131" s="238" t="s">
        <v>330</v>
      </c>
      <c r="C131" s="238" t="s">
        <v>299</v>
      </c>
      <c r="D131" s="238">
        <v>2.0574000549316405</v>
      </c>
      <c r="E131" s="238">
        <v>4680</v>
      </c>
      <c r="F131" s="238">
        <v>1421</v>
      </c>
      <c r="G131" s="238">
        <v>1407</v>
      </c>
      <c r="H131" s="238">
        <v>2274.7155998085645</v>
      </c>
      <c r="I131" s="238">
        <v>690.67753575383972</v>
      </c>
      <c r="J131" s="238">
        <v>2215</v>
      </c>
      <c r="K131" s="238">
        <v>1625</v>
      </c>
      <c r="L131" s="238">
        <v>115</v>
      </c>
      <c r="M131" s="238">
        <v>405</v>
      </c>
      <c r="N131" s="239">
        <v>0.18284424379232506</v>
      </c>
      <c r="O131" s="238">
        <v>20</v>
      </c>
      <c r="P131" s="238">
        <v>25</v>
      </c>
      <c r="Q131" s="238">
        <v>45</v>
      </c>
      <c r="R131" s="239">
        <v>2.0316027088036117E-2</v>
      </c>
      <c r="S131" s="238">
        <v>10</v>
      </c>
      <c r="T131" s="238">
        <v>0</v>
      </c>
      <c r="U131" s="238">
        <v>20</v>
      </c>
      <c r="V131" s="202" t="s">
        <v>7</v>
      </c>
    </row>
    <row r="132" spans="1:22" x14ac:dyDescent="0.2">
      <c r="A132" s="238" t="s">
        <v>160</v>
      </c>
      <c r="B132" s="238" t="s">
        <v>330</v>
      </c>
      <c r="C132" s="238" t="s">
        <v>299</v>
      </c>
      <c r="D132" s="238">
        <v>9.2990997314453132</v>
      </c>
      <c r="E132" s="238">
        <v>14899</v>
      </c>
      <c r="F132" s="238">
        <v>5525</v>
      </c>
      <c r="G132" s="238">
        <v>5394</v>
      </c>
      <c r="H132" s="238">
        <v>1602.1981084489694</v>
      </c>
      <c r="I132" s="238">
        <v>594.14353642395838</v>
      </c>
      <c r="J132" s="238">
        <v>8210</v>
      </c>
      <c r="K132" s="238">
        <v>6250</v>
      </c>
      <c r="L132" s="238">
        <v>735</v>
      </c>
      <c r="M132" s="238">
        <v>1010</v>
      </c>
      <c r="N132" s="239">
        <v>0.12302070645554203</v>
      </c>
      <c r="O132" s="238">
        <v>125</v>
      </c>
      <c r="P132" s="238">
        <v>30</v>
      </c>
      <c r="Q132" s="238">
        <v>155</v>
      </c>
      <c r="R132" s="239">
        <v>1.8879415347137638E-2</v>
      </c>
      <c r="S132" s="238">
        <v>10</v>
      </c>
      <c r="T132" s="238">
        <v>0</v>
      </c>
      <c r="U132" s="238">
        <v>45</v>
      </c>
      <c r="V132" s="202" t="s">
        <v>7</v>
      </c>
    </row>
    <row r="133" spans="1:22" x14ac:dyDescent="0.2">
      <c r="A133" s="238" t="s">
        <v>161</v>
      </c>
      <c r="B133" s="238" t="s">
        <v>330</v>
      </c>
      <c r="C133" s="238" t="s">
        <v>299</v>
      </c>
      <c r="D133" s="238">
        <v>3.2166000366210938</v>
      </c>
      <c r="E133" s="238">
        <v>5608</v>
      </c>
      <c r="F133" s="238">
        <v>2568</v>
      </c>
      <c r="G133" s="238">
        <v>2404</v>
      </c>
      <c r="H133" s="238">
        <v>1743.4558030693097</v>
      </c>
      <c r="I133" s="238">
        <v>798.35850611305045</v>
      </c>
      <c r="J133" s="238">
        <v>2685</v>
      </c>
      <c r="K133" s="238">
        <v>1815</v>
      </c>
      <c r="L133" s="238">
        <v>160</v>
      </c>
      <c r="M133" s="238">
        <v>425</v>
      </c>
      <c r="N133" s="239">
        <v>0.15828677839851024</v>
      </c>
      <c r="O133" s="238">
        <v>150</v>
      </c>
      <c r="P133" s="238">
        <v>115</v>
      </c>
      <c r="Q133" s="238">
        <v>265</v>
      </c>
      <c r="R133" s="239">
        <v>9.8696461824953452E-2</v>
      </c>
      <c r="S133" s="238">
        <v>10</v>
      </c>
      <c r="T133" s="238">
        <v>0</v>
      </c>
      <c r="U133" s="238">
        <v>10</v>
      </c>
      <c r="V133" s="202" t="s">
        <v>7</v>
      </c>
    </row>
    <row r="134" spans="1:22" x14ac:dyDescent="0.2">
      <c r="A134" s="235" t="s">
        <v>162</v>
      </c>
      <c r="B134" s="235" t="s">
        <v>330</v>
      </c>
      <c r="C134" s="235" t="s">
        <v>299</v>
      </c>
      <c r="D134" s="235">
        <v>1.3172000122070313</v>
      </c>
      <c r="E134" s="235">
        <v>3049</v>
      </c>
      <c r="F134" s="235">
        <v>1587</v>
      </c>
      <c r="G134" s="235">
        <v>1480</v>
      </c>
      <c r="H134" s="235">
        <v>2314.7585573517081</v>
      </c>
      <c r="I134" s="235">
        <v>1204.8284127639097</v>
      </c>
      <c r="J134" s="235">
        <v>1810</v>
      </c>
      <c r="K134" s="235">
        <v>1095</v>
      </c>
      <c r="L134" s="235">
        <v>170</v>
      </c>
      <c r="M134" s="235">
        <v>225</v>
      </c>
      <c r="N134" s="236">
        <v>0.12430939226519337</v>
      </c>
      <c r="O134" s="235">
        <v>225</v>
      </c>
      <c r="P134" s="235">
        <v>75</v>
      </c>
      <c r="Q134" s="235">
        <v>300</v>
      </c>
      <c r="R134" s="236">
        <v>0.16574585635359115</v>
      </c>
      <c r="S134" s="235">
        <v>0</v>
      </c>
      <c r="T134" s="235">
        <v>0</v>
      </c>
      <c r="U134" s="235">
        <v>25</v>
      </c>
      <c r="V134" s="237" t="s">
        <v>5</v>
      </c>
    </row>
    <row r="135" spans="1:22" x14ac:dyDescent="0.2">
      <c r="A135" s="235" t="s">
        <v>163</v>
      </c>
      <c r="B135" s="235" t="s">
        <v>330</v>
      </c>
      <c r="C135" s="235" t="s">
        <v>299</v>
      </c>
      <c r="D135" s="235">
        <v>1.8535000610351562</v>
      </c>
      <c r="E135" s="235">
        <v>2977</v>
      </c>
      <c r="F135" s="235">
        <v>1221</v>
      </c>
      <c r="G135" s="235">
        <v>1155</v>
      </c>
      <c r="H135" s="235">
        <v>1606.1504731418154</v>
      </c>
      <c r="I135" s="235">
        <v>658.75368750626694</v>
      </c>
      <c r="J135" s="235">
        <v>1340</v>
      </c>
      <c r="K135" s="235">
        <v>680</v>
      </c>
      <c r="L135" s="235">
        <v>40</v>
      </c>
      <c r="M135" s="235">
        <v>300</v>
      </c>
      <c r="N135" s="236">
        <v>0.22388059701492538</v>
      </c>
      <c r="O135" s="235">
        <v>205</v>
      </c>
      <c r="P135" s="235">
        <v>100</v>
      </c>
      <c r="Q135" s="235">
        <v>305</v>
      </c>
      <c r="R135" s="236">
        <v>0.22761194029850745</v>
      </c>
      <c r="S135" s="235">
        <v>10</v>
      </c>
      <c r="T135" s="235">
        <v>0</v>
      </c>
      <c r="U135" s="235">
        <v>0</v>
      </c>
      <c r="V135" s="237" t="s">
        <v>5</v>
      </c>
    </row>
    <row r="136" spans="1:22" x14ac:dyDescent="0.2">
      <c r="A136" s="235" t="s">
        <v>164</v>
      </c>
      <c r="B136" s="235" t="s">
        <v>330</v>
      </c>
      <c r="C136" s="235" t="s">
        <v>299</v>
      </c>
      <c r="D136" s="235">
        <v>1.5989999389648437</v>
      </c>
      <c r="E136" s="235">
        <v>4840</v>
      </c>
      <c r="F136" s="235">
        <v>2569</v>
      </c>
      <c r="G136" s="235">
        <v>2397</v>
      </c>
      <c r="H136" s="235">
        <v>3026.8919229185876</v>
      </c>
      <c r="I136" s="235">
        <v>1606.6292045408784</v>
      </c>
      <c r="J136" s="235">
        <v>3010</v>
      </c>
      <c r="K136" s="235">
        <v>1630</v>
      </c>
      <c r="L136" s="235">
        <v>185</v>
      </c>
      <c r="M136" s="235">
        <v>400</v>
      </c>
      <c r="N136" s="236">
        <v>0.13289036544850499</v>
      </c>
      <c r="O136" s="235">
        <v>585</v>
      </c>
      <c r="P136" s="235">
        <v>175</v>
      </c>
      <c r="Q136" s="235">
        <v>760</v>
      </c>
      <c r="R136" s="236">
        <v>0.25249169435215946</v>
      </c>
      <c r="S136" s="235">
        <v>0</v>
      </c>
      <c r="T136" s="235">
        <v>0</v>
      </c>
      <c r="U136" s="235">
        <v>35</v>
      </c>
      <c r="V136" s="237" t="s">
        <v>5</v>
      </c>
    </row>
    <row r="137" spans="1:22" x14ac:dyDescent="0.2">
      <c r="A137" s="235" t="s">
        <v>165</v>
      </c>
      <c r="B137" s="235" t="s">
        <v>330</v>
      </c>
      <c r="C137" s="235" t="s">
        <v>299</v>
      </c>
      <c r="D137" s="235">
        <v>2.2939999389648436</v>
      </c>
      <c r="E137" s="235">
        <v>5702</v>
      </c>
      <c r="F137" s="235">
        <v>2709</v>
      </c>
      <c r="G137" s="235">
        <v>2559</v>
      </c>
      <c r="H137" s="235">
        <v>2485.6147130383097</v>
      </c>
      <c r="I137" s="235">
        <v>1180.9067445844935</v>
      </c>
      <c r="J137" s="235">
        <v>2825</v>
      </c>
      <c r="K137" s="235">
        <v>1265</v>
      </c>
      <c r="L137" s="235">
        <v>120</v>
      </c>
      <c r="M137" s="235">
        <v>590</v>
      </c>
      <c r="N137" s="236">
        <v>0.20884955752212389</v>
      </c>
      <c r="O137" s="235">
        <v>615</v>
      </c>
      <c r="P137" s="235">
        <v>200</v>
      </c>
      <c r="Q137" s="235">
        <v>815</v>
      </c>
      <c r="R137" s="236">
        <v>0.28849557522123892</v>
      </c>
      <c r="S137" s="235">
        <v>0</v>
      </c>
      <c r="T137" s="235">
        <v>10</v>
      </c>
      <c r="U137" s="235">
        <v>30</v>
      </c>
      <c r="V137" s="237" t="s">
        <v>5</v>
      </c>
    </row>
    <row r="138" spans="1:22" x14ac:dyDescent="0.2">
      <c r="A138" s="235" t="s">
        <v>166</v>
      </c>
      <c r="B138" s="235" t="s">
        <v>330</v>
      </c>
      <c r="C138" s="235" t="s">
        <v>299</v>
      </c>
      <c r="D138" s="235">
        <v>1.9782000732421876</v>
      </c>
      <c r="E138" s="235">
        <v>6291</v>
      </c>
      <c r="F138" s="235">
        <v>3532</v>
      </c>
      <c r="G138" s="235">
        <v>3267</v>
      </c>
      <c r="H138" s="235">
        <v>3180.1636675148397</v>
      </c>
      <c r="I138" s="235">
        <v>1785.4614645783522</v>
      </c>
      <c r="J138" s="235">
        <v>3955</v>
      </c>
      <c r="K138" s="235">
        <v>1635</v>
      </c>
      <c r="L138" s="235">
        <v>175</v>
      </c>
      <c r="M138" s="235">
        <v>710</v>
      </c>
      <c r="N138" s="236">
        <v>0.179519595448799</v>
      </c>
      <c r="O138" s="235">
        <v>1170</v>
      </c>
      <c r="P138" s="235">
        <v>240</v>
      </c>
      <c r="Q138" s="235">
        <v>1410</v>
      </c>
      <c r="R138" s="236">
        <v>0.35651074589127685</v>
      </c>
      <c r="S138" s="235">
        <v>0</v>
      </c>
      <c r="T138" s="235">
        <v>10</v>
      </c>
      <c r="U138" s="235">
        <v>10</v>
      </c>
      <c r="V138" s="237" t="s">
        <v>5</v>
      </c>
    </row>
    <row r="139" spans="1:22" x14ac:dyDescent="0.2">
      <c r="A139" s="235" t="s">
        <v>167</v>
      </c>
      <c r="B139" s="235" t="s">
        <v>330</v>
      </c>
      <c r="C139" s="235" t="s">
        <v>299</v>
      </c>
      <c r="D139" s="235">
        <v>1.5486000061035157</v>
      </c>
      <c r="E139" s="235">
        <v>6391</v>
      </c>
      <c r="F139" s="235">
        <v>3746</v>
      </c>
      <c r="G139" s="235">
        <v>3530</v>
      </c>
      <c r="H139" s="235">
        <v>4126.9533609783521</v>
      </c>
      <c r="I139" s="235">
        <v>2418.9590502620727</v>
      </c>
      <c r="J139" s="235">
        <v>4185</v>
      </c>
      <c r="K139" s="235">
        <v>2085</v>
      </c>
      <c r="L139" s="235">
        <v>235</v>
      </c>
      <c r="M139" s="235">
        <v>710</v>
      </c>
      <c r="N139" s="236">
        <v>0.16965352449223417</v>
      </c>
      <c r="O139" s="235">
        <v>980</v>
      </c>
      <c r="P139" s="235">
        <v>140</v>
      </c>
      <c r="Q139" s="235">
        <v>1120</v>
      </c>
      <c r="R139" s="236">
        <v>0.26762246117084826</v>
      </c>
      <c r="S139" s="235">
        <v>10</v>
      </c>
      <c r="T139" s="235">
        <v>0</v>
      </c>
      <c r="U139" s="235">
        <v>25</v>
      </c>
      <c r="V139" s="237" t="s">
        <v>5</v>
      </c>
    </row>
    <row r="140" spans="1:22" x14ac:dyDescent="0.2">
      <c r="A140" s="235" t="s">
        <v>168</v>
      </c>
      <c r="B140" s="235" t="s">
        <v>330</v>
      </c>
      <c r="C140" s="235" t="s">
        <v>299</v>
      </c>
      <c r="D140" s="235">
        <v>2.0439999389648436</v>
      </c>
      <c r="E140" s="235">
        <v>4387</v>
      </c>
      <c r="F140" s="235">
        <v>2382</v>
      </c>
      <c r="G140" s="235">
        <v>2227</v>
      </c>
      <c r="H140" s="235">
        <v>2146.281864480748</v>
      </c>
      <c r="I140" s="235">
        <v>1165.3620700235108</v>
      </c>
      <c r="J140" s="235">
        <v>2785</v>
      </c>
      <c r="K140" s="235">
        <v>1765</v>
      </c>
      <c r="L140" s="235">
        <v>145</v>
      </c>
      <c r="M140" s="235">
        <v>435</v>
      </c>
      <c r="N140" s="236">
        <v>0.15619389587073609</v>
      </c>
      <c r="O140" s="235">
        <v>270</v>
      </c>
      <c r="P140" s="235">
        <v>115</v>
      </c>
      <c r="Q140" s="235">
        <v>385</v>
      </c>
      <c r="R140" s="236">
        <v>0.13824057450628366</v>
      </c>
      <c r="S140" s="235">
        <v>0</v>
      </c>
      <c r="T140" s="235">
        <v>15</v>
      </c>
      <c r="U140" s="235">
        <v>25</v>
      </c>
      <c r="V140" s="237" t="s">
        <v>5</v>
      </c>
    </row>
    <row r="141" spans="1:22" x14ac:dyDescent="0.2">
      <c r="A141" s="243" t="s">
        <v>169</v>
      </c>
      <c r="B141" s="243" t="s">
        <v>330</v>
      </c>
      <c r="C141" s="243" t="s">
        <v>299</v>
      </c>
      <c r="D141" s="243">
        <v>37.748798828124997</v>
      </c>
      <c r="E141" s="243">
        <v>3417</v>
      </c>
      <c r="F141" s="243">
        <v>1331</v>
      </c>
      <c r="G141" s="243">
        <v>1293</v>
      </c>
      <c r="H141" s="243">
        <v>90.519436540432139</v>
      </c>
      <c r="I141" s="243">
        <v>35.259400068866022</v>
      </c>
      <c r="J141" s="243">
        <v>1610</v>
      </c>
      <c r="K141" s="243">
        <v>1075</v>
      </c>
      <c r="L141" s="243">
        <v>95</v>
      </c>
      <c r="M141" s="243">
        <v>310</v>
      </c>
      <c r="N141" s="244">
        <v>0.19254658385093168</v>
      </c>
      <c r="O141" s="243">
        <v>110</v>
      </c>
      <c r="P141" s="243">
        <v>15</v>
      </c>
      <c r="Q141" s="243">
        <v>125</v>
      </c>
      <c r="R141" s="244">
        <v>7.7639751552795025E-2</v>
      </c>
      <c r="S141" s="243">
        <v>0</v>
      </c>
      <c r="T141" s="243">
        <v>0</v>
      </c>
      <c r="U141" s="243">
        <v>0</v>
      </c>
      <c r="V141" s="245" t="s">
        <v>323</v>
      </c>
    </row>
    <row r="142" spans="1:22" x14ac:dyDescent="0.2">
      <c r="A142" s="235" t="s">
        <v>170</v>
      </c>
      <c r="B142" s="235" t="s">
        <v>330</v>
      </c>
      <c r="C142" s="235" t="s">
        <v>299</v>
      </c>
      <c r="D142" s="235">
        <v>1.4616000366210937</v>
      </c>
      <c r="E142" s="235">
        <v>4357</v>
      </c>
      <c r="F142" s="235">
        <v>2461</v>
      </c>
      <c r="G142" s="235">
        <v>2253</v>
      </c>
      <c r="H142" s="235">
        <v>2980.9796735312425</v>
      </c>
      <c r="I142" s="235">
        <v>1683.7711674455791</v>
      </c>
      <c r="J142" s="235">
        <v>2805</v>
      </c>
      <c r="K142" s="235">
        <v>1790</v>
      </c>
      <c r="L142" s="235">
        <v>195</v>
      </c>
      <c r="M142" s="235">
        <v>440</v>
      </c>
      <c r="N142" s="236">
        <v>0.15686274509803921</v>
      </c>
      <c r="O142" s="235">
        <v>245</v>
      </c>
      <c r="P142" s="235">
        <v>115</v>
      </c>
      <c r="Q142" s="235">
        <v>360</v>
      </c>
      <c r="R142" s="236">
        <v>0.12834224598930483</v>
      </c>
      <c r="S142" s="235">
        <v>0</v>
      </c>
      <c r="T142" s="235">
        <v>0</v>
      </c>
      <c r="U142" s="235">
        <v>10</v>
      </c>
      <c r="V142" s="237" t="s">
        <v>5</v>
      </c>
    </row>
    <row r="143" spans="1:22" x14ac:dyDescent="0.2">
      <c r="A143" s="235" t="s">
        <v>171</v>
      </c>
      <c r="B143" s="235" t="s">
        <v>330</v>
      </c>
      <c r="C143" s="235" t="s">
        <v>299</v>
      </c>
      <c r="D143" s="235">
        <v>1.3260000610351563</v>
      </c>
      <c r="E143" s="235">
        <v>3566</v>
      </c>
      <c r="F143" s="235">
        <v>1838</v>
      </c>
      <c r="G143" s="235">
        <v>1654</v>
      </c>
      <c r="H143" s="235">
        <v>2689.2909772690082</v>
      </c>
      <c r="I143" s="235">
        <v>1386.1236164387092</v>
      </c>
      <c r="J143" s="235">
        <v>2110</v>
      </c>
      <c r="K143" s="235">
        <v>1190</v>
      </c>
      <c r="L143" s="235">
        <v>135</v>
      </c>
      <c r="M143" s="235">
        <v>370</v>
      </c>
      <c r="N143" s="236">
        <v>0.17535545023696683</v>
      </c>
      <c r="O143" s="235">
        <v>220</v>
      </c>
      <c r="P143" s="235">
        <v>165</v>
      </c>
      <c r="Q143" s="235">
        <v>385</v>
      </c>
      <c r="R143" s="236">
        <v>0.18246445497630331</v>
      </c>
      <c r="S143" s="235">
        <v>0</v>
      </c>
      <c r="T143" s="235">
        <v>0</v>
      </c>
      <c r="U143" s="235">
        <v>25</v>
      </c>
      <c r="V143" s="237" t="s">
        <v>5</v>
      </c>
    </row>
    <row r="144" spans="1:22" x14ac:dyDescent="0.2">
      <c r="A144" s="235" t="s">
        <v>172</v>
      </c>
      <c r="B144" s="235" t="s">
        <v>330</v>
      </c>
      <c r="C144" s="235" t="s">
        <v>299</v>
      </c>
      <c r="D144" s="235">
        <v>2.0410000610351564</v>
      </c>
      <c r="E144" s="235">
        <v>5297</v>
      </c>
      <c r="F144" s="235">
        <v>2746</v>
      </c>
      <c r="G144" s="235">
        <v>2546</v>
      </c>
      <c r="H144" s="235">
        <v>2595.2963457107699</v>
      </c>
      <c r="I144" s="235">
        <v>1345.4188720637671</v>
      </c>
      <c r="J144" s="235">
        <v>3175</v>
      </c>
      <c r="K144" s="235">
        <v>1845</v>
      </c>
      <c r="L144" s="235">
        <v>200</v>
      </c>
      <c r="M144" s="235">
        <v>655</v>
      </c>
      <c r="N144" s="236">
        <v>0.20629921259842521</v>
      </c>
      <c r="O144" s="235">
        <v>280</v>
      </c>
      <c r="P144" s="235">
        <v>180</v>
      </c>
      <c r="Q144" s="235">
        <v>460</v>
      </c>
      <c r="R144" s="236">
        <v>0.14488188976377953</v>
      </c>
      <c r="S144" s="235">
        <v>0</v>
      </c>
      <c r="T144" s="235">
        <v>10</v>
      </c>
      <c r="U144" s="235">
        <v>0</v>
      </c>
      <c r="V144" s="237" t="s">
        <v>5</v>
      </c>
    </row>
    <row r="145" spans="1:22" x14ac:dyDescent="0.2">
      <c r="A145" s="235" t="s">
        <v>173</v>
      </c>
      <c r="B145" s="235" t="s">
        <v>330</v>
      </c>
      <c r="C145" s="235" t="s">
        <v>299</v>
      </c>
      <c r="D145" s="235">
        <v>1.3486000061035157</v>
      </c>
      <c r="E145" s="235">
        <v>3199</v>
      </c>
      <c r="F145" s="235">
        <v>1592</v>
      </c>
      <c r="G145" s="235">
        <v>1449</v>
      </c>
      <c r="H145" s="235">
        <v>2372.0895636377832</v>
      </c>
      <c r="I145" s="235">
        <v>1180.4834589907316</v>
      </c>
      <c r="J145" s="235">
        <v>1980</v>
      </c>
      <c r="K145" s="235">
        <v>960</v>
      </c>
      <c r="L145" s="235">
        <v>135</v>
      </c>
      <c r="M145" s="235">
        <v>495</v>
      </c>
      <c r="N145" s="236">
        <v>0.25</v>
      </c>
      <c r="O145" s="235">
        <v>270</v>
      </c>
      <c r="P145" s="235">
        <v>90</v>
      </c>
      <c r="Q145" s="235">
        <v>360</v>
      </c>
      <c r="R145" s="236">
        <v>0.18181818181818182</v>
      </c>
      <c r="S145" s="235">
        <v>10</v>
      </c>
      <c r="T145" s="235">
        <v>0</v>
      </c>
      <c r="U145" s="235">
        <v>25</v>
      </c>
      <c r="V145" s="237" t="s">
        <v>5</v>
      </c>
    </row>
    <row r="146" spans="1:22" x14ac:dyDescent="0.2">
      <c r="A146" s="235" t="s">
        <v>174</v>
      </c>
      <c r="B146" s="235" t="s">
        <v>330</v>
      </c>
      <c r="C146" s="235" t="s">
        <v>299</v>
      </c>
      <c r="D146" s="235">
        <v>3.4882000732421874</v>
      </c>
      <c r="E146" s="235">
        <v>3527</v>
      </c>
      <c r="F146" s="235">
        <v>1633</v>
      </c>
      <c r="G146" s="235">
        <v>1517</v>
      </c>
      <c r="H146" s="235">
        <v>1011.1231941812756</v>
      </c>
      <c r="I146" s="235">
        <v>468.14975222512703</v>
      </c>
      <c r="J146" s="235">
        <v>1840</v>
      </c>
      <c r="K146" s="235">
        <v>805</v>
      </c>
      <c r="L146" s="235">
        <v>65</v>
      </c>
      <c r="M146" s="235">
        <v>440</v>
      </c>
      <c r="N146" s="236">
        <v>0.2391304347826087</v>
      </c>
      <c r="O146" s="235">
        <v>450</v>
      </c>
      <c r="P146" s="235">
        <v>65</v>
      </c>
      <c r="Q146" s="235">
        <v>515</v>
      </c>
      <c r="R146" s="236">
        <v>0.27989130434782611</v>
      </c>
      <c r="S146" s="235">
        <v>0</v>
      </c>
      <c r="T146" s="235">
        <v>0</v>
      </c>
      <c r="U146" s="235">
        <v>10</v>
      </c>
      <c r="V146" s="237" t="s">
        <v>5</v>
      </c>
    </row>
    <row r="147" spans="1:22" x14ac:dyDescent="0.2">
      <c r="A147" s="235" t="s">
        <v>175</v>
      </c>
      <c r="B147" s="235" t="s">
        <v>330</v>
      </c>
      <c r="C147" s="235" t="s">
        <v>299</v>
      </c>
      <c r="D147" s="235">
        <v>2.169499969482422</v>
      </c>
      <c r="E147" s="235">
        <v>5172</v>
      </c>
      <c r="F147" s="235">
        <v>2637</v>
      </c>
      <c r="G147" s="235">
        <v>2437</v>
      </c>
      <c r="H147" s="235">
        <v>2383.9594711927493</v>
      </c>
      <c r="I147" s="235">
        <v>1215.4874566000153</v>
      </c>
      <c r="J147" s="235">
        <v>2680</v>
      </c>
      <c r="K147" s="235">
        <v>1465</v>
      </c>
      <c r="L147" s="235">
        <v>105</v>
      </c>
      <c r="M147" s="235">
        <v>690</v>
      </c>
      <c r="N147" s="236">
        <v>0.2574626865671642</v>
      </c>
      <c r="O147" s="235">
        <v>260</v>
      </c>
      <c r="P147" s="235">
        <v>95</v>
      </c>
      <c r="Q147" s="235">
        <v>355</v>
      </c>
      <c r="R147" s="236">
        <v>0.13246268656716417</v>
      </c>
      <c r="S147" s="235">
        <v>15</v>
      </c>
      <c r="T147" s="235">
        <v>15</v>
      </c>
      <c r="U147" s="235">
        <v>30</v>
      </c>
      <c r="V147" s="237" t="s">
        <v>5</v>
      </c>
    </row>
    <row r="148" spans="1:22" x14ac:dyDescent="0.2">
      <c r="A148" s="235" t="s">
        <v>176</v>
      </c>
      <c r="B148" s="235" t="s">
        <v>330</v>
      </c>
      <c r="C148" s="235" t="s">
        <v>299</v>
      </c>
      <c r="D148" s="235">
        <v>0.8906999969482422</v>
      </c>
      <c r="E148" s="235">
        <v>2043</v>
      </c>
      <c r="F148" s="235">
        <v>895</v>
      </c>
      <c r="G148" s="235">
        <v>865</v>
      </c>
      <c r="H148" s="235">
        <v>2293.7015908833746</v>
      </c>
      <c r="I148" s="235">
        <v>1004.8276670781303</v>
      </c>
      <c r="J148" s="235">
        <v>1045</v>
      </c>
      <c r="K148" s="235">
        <v>630</v>
      </c>
      <c r="L148" s="235">
        <v>60</v>
      </c>
      <c r="M148" s="235">
        <v>225</v>
      </c>
      <c r="N148" s="236">
        <v>0.21531100478468901</v>
      </c>
      <c r="O148" s="235">
        <v>100</v>
      </c>
      <c r="P148" s="235">
        <v>30</v>
      </c>
      <c r="Q148" s="235">
        <v>130</v>
      </c>
      <c r="R148" s="236">
        <v>0.12440191387559808</v>
      </c>
      <c r="S148" s="235">
        <v>10</v>
      </c>
      <c r="T148" s="235">
        <v>0</v>
      </c>
      <c r="U148" s="235">
        <v>0</v>
      </c>
      <c r="V148" s="237" t="s">
        <v>5</v>
      </c>
    </row>
    <row r="149" spans="1:22" x14ac:dyDescent="0.2">
      <c r="A149" s="240" t="s">
        <v>177</v>
      </c>
      <c r="B149" s="240" t="s">
        <v>330</v>
      </c>
      <c r="C149" s="240" t="s">
        <v>299</v>
      </c>
      <c r="D149" s="240">
        <v>1.0604000091552734</v>
      </c>
      <c r="E149" s="240">
        <v>2664</v>
      </c>
      <c r="F149" s="240">
        <v>1077</v>
      </c>
      <c r="G149" s="240">
        <v>1062</v>
      </c>
      <c r="H149" s="240">
        <v>2512.2595030173306</v>
      </c>
      <c r="I149" s="240">
        <v>1015.6544612423668</v>
      </c>
      <c r="J149" s="240">
        <v>1395</v>
      </c>
      <c r="K149" s="240">
        <v>890</v>
      </c>
      <c r="L149" s="240">
        <v>75</v>
      </c>
      <c r="M149" s="240">
        <v>330</v>
      </c>
      <c r="N149" s="241">
        <v>0.23655913978494625</v>
      </c>
      <c r="O149" s="240">
        <v>75</v>
      </c>
      <c r="P149" s="240">
        <v>25</v>
      </c>
      <c r="Q149" s="240">
        <v>100</v>
      </c>
      <c r="R149" s="241">
        <v>7.1684587813620068E-2</v>
      </c>
      <c r="S149" s="240">
        <v>0</v>
      </c>
      <c r="T149" s="240">
        <v>0</v>
      </c>
      <c r="U149" s="240">
        <v>10</v>
      </c>
      <c r="V149" s="242" t="s">
        <v>6</v>
      </c>
    </row>
    <row r="150" spans="1:22" x14ac:dyDescent="0.2">
      <c r="A150" s="238" t="s">
        <v>178</v>
      </c>
      <c r="B150" s="238" t="s">
        <v>330</v>
      </c>
      <c r="C150" s="238" t="s">
        <v>299</v>
      </c>
      <c r="D150" s="238">
        <v>1.0962999725341798</v>
      </c>
      <c r="E150" s="238">
        <v>2288</v>
      </c>
      <c r="F150" s="238">
        <v>921</v>
      </c>
      <c r="G150" s="238">
        <v>894</v>
      </c>
      <c r="H150" s="238">
        <v>2087.0200285703886</v>
      </c>
      <c r="I150" s="238">
        <v>840.09853422785307</v>
      </c>
      <c r="J150" s="238">
        <v>1055</v>
      </c>
      <c r="K150" s="238">
        <v>675</v>
      </c>
      <c r="L150" s="238">
        <v>90</v>
      </c>
      <c r="M150" s="238">
        <v>175</v>
      </c>
      <c r="N150" s="239">
        <v>0.16587677725118483</v>
      </c>
      <c r="O150" s="238">
        <v>70</v>
      </c>
      <c r="P150" s="238">
        <v>35</v>
      </c>
      <c r="Q150" s="238">
        <v>105</v>
      </c>
      <c r="R150" s="239">
        <v>9.9526066350710901E-2</v>
      </c>
      <c r="S150" s="238">
        <v>10</v>
      </c>
      <c r="T150" s="238">
        <v>0</v>
      </c>
      <c r="U150" s="238">
        <v>0</v>
      </c>
      <c r="V150" s="202" t="s">
        <v>7</v>
      </c>
    </row>
    <row r="151" spans="1:22" x14ac:dyDescent="0.2">
      <c r="A151" s="235" t="s">
        <v>179</v>
      </c>
      <c r="B151" s="235" t="s">
        <v>330</v>
      </c>
      <c r="C151" s="235" t="s">
        <v>299</v>
      </c>
      <c r="D151" s="235">
        <v>1.6400999450683593</v>
      </c>
      <c r="E151" s="235">
        <v>2321</v>
      </c>
      <c r="F151" s="235">
        <v>1050</v>
      </c>
      <c r="G151" s="235">
        <v>1014</v>
      </c>
      <c r="H151" s="235">
        <v>1415.1576597383892</v>
      </c>
      <c r="I151" s="235">
        <v>640.20488699927125</v>
      </c>
      <c r="J151" s="235">
        <v>1085</v>
      </c>
      <c r="K151" s="235">
        <v>625</v>
      </c>
      <c r="L151" s="235">
        <v>100</v>
      </c>
      <c r="M151" s="235">
        <v>200</v>
      </c>
      <c r="N151" s="236">
        <v>0.18433179723502305</v>
      </c>
      <c r="O151" s="235">
        <v>105</v>
      </c>
      <c r="P151" s="235">
        <v>40</v>
      </c>
      <c r="Q151" s="235">
        <v>145</v>
      </c>
      <c r="R151" s="236">
        <v>0.13364055299539171</v>
      </c>
      <c r="S151" s="235">
        <v>10</v>
      </c>
      <c r="T151" s="235">
        <v>0</v>
      </c>
      <c r="U151" s="235">
        <v>10</v>
      </c>
      <c r="V151" s="237" t="s">
        <v>5</v>
      </c>
    </row>
    <row r="152" spans="1:22" x14ac:dyDescent="0.2">
      <c r="A152" s="238" t="s">
        <v>180</v>
      </c>
      <c r="B152" s="238" t="s">
        <v>330</v>
      </c>
      <c r="C152" s="238" t="s">
        <v>299</v>
      </c>
      <c r="D152" s="238">
        <v>1.8571000671386719</v>
      </c>
      <c r="E152" s="238">
        <v>3062</v>
      </c>
      <c r="F152" s="238">
        <v>1397</v>
      </c>
      <c r="G152" s="238">
        <v>1333</v>
      </c>
      <c r="H152" s="238">
        <v>1648.8072205596213</v>
      </c>
      <c r="I152" s="238">
        <v>752.24810160737786</v>
      </c>
      <c r="J152" s="238">
        <v>1645</v>
      </c>
      <c r="K152" s="238">
        <v>1080</v>
      </c>
      <c r="L152" s="238">
        <v>95</v>
      </c>
      <c r="M152" s="238">
        <v>305</v>
      </c>
      <c r="N152" s="239">
        <v>0.18541033434650456</v>
      </c>
      <c r="O152" s="238">
        <v>80</v>
      </c>
      <c r="P152" s="238">
        <v>80</v>
      </c>
      <c r="Q152" s="238">
        <v>160</v>
      </c>
      <c r="R152" s="239">
        <v>9.7264437689969604E-2</v>
      </c>
      <c r="S152" s="238">
        <v>0</v>
      </c>
      <c r="T152" s="238">
        <v>0</v>
      </c>
      <c r="U152" s="238">
        <v>10</v>
      </c>
      <c r="V152" s="202" t="s">
        <v>7</v>
      </c>
    </row>
    <row r="153" spans="1:22" x14ac:dyDescent="0.2">
      <c r="A153" s="238" t="s">
        <v>181</v>
      </c>
      <c r="B153" s="238" t="s">
        <v>330</v>
      </c>
      <c r="C153" s="238" t="s">
        <v>299</v>
      </c>
      <c r="D153" s="238">
        <v>2.3677000427246093</v>
      </c>
      <c r="E153" s="238">
        <v>5288</v>
      </c>
      <c r="F153" s="238">
        <v>2843</v>
      </c>
      <c r="G153" s="238">
        <v>2611</v>
      </c>
      <c r="H153" s="238">
        <v>2233.3910143089247</v>
      </c>
      <c r="I153" s="238">
        <v>1200.743315748917</v>
      </c>
      <c r="J153" s="238">
        <v>3215</v>
      </c>
      <c r="K153" s="238">
        <v>2025</v>
      </c>
      <c r="L153" s="238">
        <v>185</v>
      </c>
      <c r="M153" s="238">
        <v>710</v>
      </c>
      <c r="N153" s="239">
        <v>0.2208398133748056</v>
      </c>
      <c r="O153" s="238">
        <v>160</v>
      </c>
      <c r="P153" s="238">
        <v>110</v>
      </c>
      <c r="Q153" s="238">
        <v>270</v>
      </c>
      <c r="R153" s="239">
        <v>8.3981337480559873E-2</v>
      </c>
      <c r="S153" s="238">
        <v>0</v>
      </c>
      <c r="T153" s="238">
        <v>10</v>
      </c>
      <c r="U153" s="238">
        <v>10</v>
      </c>
      <c r="V153" s="202" t="s">
        <v>7</v>
      </c>
    </row>
    <row r="154" spans="1:22" x14ac:dyDescent="0.2">
      <c r="A154" s="238" t="s">
        <v>182</v>
      </c>
      <c r="B154" s="238" t="s">
        <v>330</v>
      </c>
      <c r="C154" s="238" t="s">
        <v>299</v>
      </c>
      <c r="D154" s="238">
        <v>1.1411000061035157</v>
      </c>
      <c r="E154" s="238">
        <v>2129</v>
      </c>
      <c r="F154" s="238">
        <v>1172</v>
      </c>
      <c r="G154" s="238">
        <v>1112</v>
      </c>
      <c r="H154" s="238">
        <v>1865.7435707759223</v>
      </c>
      <c r="I154" s="238">
        <v>1027.0791286751437</v>
      </c>
      <c r="J154" s="238">
        <v>1295</v>
      </c>
      <c r="K154" s="238">
        <v>740</v>
      </c>
      <c r="L154" s="238">
        <v>160</v>
      </c>
      <c r="M154" s="238">
        <v>270</v>
      </c>
      <c r="N154" s="239">
        <v>0.20849420849420849</v>
      </c>
      <c r="O154" s="238">
        <v>80</v>
      </c>
      <c r="P154" s="238">
        <v>30</v>
      </c>
      <c r="Q154" s="238">
        <v>110</v>
      </c>
      <c r="R154" s="239">
        <v>8.4942084942084939E-2</v>
      </c>
      <c r="S154" s="238">
        <v>10</v>
      </c>
      <c r="T154" s="238">
        <v>0</v>
      </c>
      <c r="U154" s="238">
        <v>0</v>
      </c>
      <c r="V154" s="202" t="s">
        <v>7</v>
      </c>
    </row>
    <row r="155" spans="1:22" x14ac:dyDescent="0.2">
      <c r="A155" s="238" t="s">
        <v>183</v>
      </c>
      <c r="B155" s="238" t="s">
        <v>330</v>
      </c>
      <c r="C155" s="238" t="s">
        <v>299</v>
      </c>
      <c r="D155" s="238">
        <v>1.6092999267578125</v>
      </c>
      <c r="E155" s="238">
        <v>3324</v>
      </c>
      <c r="F155" s="238">
        <v>1468</v>
      </c>
      <c r="G155" s="238">
        <v>1415</v>
      </c>
      <c r="H155" s="238">
        <v>2065.4944083025716</v>
      </c>
      <c r="I155" s="238">
        <v>912.1978915126881</v>
      </c>
      <c r="J155" s="238">
        <v>1735</v>
      </c>
      <c r="K155" s="238">
        <v>1225</v>
      </c>
      <c r="L155" s="238">
        <v>120</v>
      </c>
      <c r="M155" s="238">
        <v>230</v>
      </c>
      <c r="N155" s="239">
        <v>0.13256484149855907</v>
      </c>
      <c r="O155" s="238">
        <v>60</v>
      </c>
      <c r="P155" s="238">
        <v>95</v>
      </c>
      <c r="Q155" s="238">
        <v>155</v>
      </c>
      <c r="R155" s="239">
        <v>8.9337175792507204E-2</v>
      </c>
      <c r="S155" s="238">
        <v>0</v>
      </c>
      <c r="T155" s="238">
        <v>0</v>
      </c>
      <c r="U155" s="238">
        <v>0</v>
      </c>
      <c r="V155" s="202" t="s">
        <v>7</v>
      </c>
    </row>
    <row r="156" spans="1:22" x14ac:dyDescent="0.2">
      <c r="A156" s="238" t="s">
        <v>184</v>
      </c>
      <c r="B156" s="238" t="s">
        <v>330</v>
      </c>
      <c r="C156" s="238" t="s">
        <v>299</v>
      </c>
      <c r="D156" s="238">
        <v>1.0738999938964844</v>
      </c>
      <c r="E156" s="238">
        <v>2980</v>
      </c>
      <c r="F156" s="238">
        <v>1315</v>
      </c>
      <c r="G156" s="238">
        <v>1264</v>
      </c>
      <c r="H156" s="238">
        <v>2774.9325048299133</v>
      </c>
      <c r="I156" s="238">
        <v>1224.5088066615222</v>
      </c>
      <c r="J156" s="238">
        <v>1585</v>
      </c>
      <c r="K156" s="238">
        <v>1080</v>
      </c>
      <c r="L156" s="238">
        <v>155</v>
      </c>
      <c r="M156" s="238">
        <v>265</v>
      </c>
      <c r="N156" s="239">
        <v>0.16719242902208201</v>
      </c>
      <c r="O156" s="238">
        <v>55</v>
      </c>
      <c r="P156" s="238">
        <v>20</v>
      </c>
      <c r="Q156" s="238">
        <v>75</v>
      </c>
      <c r="R156" s="239">
        <v>4.7318611987381701E-2</v>
      </c>
      <c r="S156" s="238">
        <v>0</v>
      </c>
      <c r="T156" s="238">
        <v>0</v>
      </c>
      <c r="U156" s="238">
        <v>15</v>
      </c>
      <c r="V156" s="202" t="s">
        <v>7</v>
      </c>
    </row>
    <row r="157" spans="1:22" x14ac:dyDescent="0.2">
      <c r="A157" s="238" t="s">
        <v>185</v>
      </c>
      <c r="B157" s="238" t="s">
        <v>330</v>
      </c>
      <c r="C157" s="238" t="s">
        <v>299</v>
      </c>
      <c r="D157" s="238">
        <v>1.1856999969482422</v>
      </c>
      <c r="E157" s="238">
        <v>4334</v>
      </c>
      <c r="F157" s="238">
        <v>1897</v>
      </c>
      <c r="G157" s="238">
        <v>1845</v>
      </c>
      <c r="H157" s="238">
        <v>3655.2247711519444</v>
      </c>
      <c r="I157" s="238">
        <v>1599.8987980791967</v>
      </c>
      <c r="J157" s="238">
        <v>2580</v>
      </c>
      <c r="K157" s="238">
        <v>1760</v>
      </c>
      <c r="L157" s="238">
        <v>180</v>
      </c>
      <c r="M157" s="238">
        <v>480</v>
      </c>
      <c r="N157" s="239">
        <v>0.18604651162790697</v>
      </c>
      <c r="O157" s="238">
        <v>135</v>
      </c>
      <c r="P157" s="238">
        <v>10</v>
      </c>
      <c r="Q157" s="238">
        <v>145</v>
      </c>
      <c r="R157" s="239">
        <v>5.6201550387596902E-2</v>
      </c>
      <c r="S157" s="238">
        <v>10</v>
      </c>
      <c r="T157" s="238">
        <v>0</v>
      </c>
      <c r="U157" s="238">
        <v>10</v>
      </c>
      <c r="V157" s="202" t="s">
        <v>7</v>
      </c>
    </row>
    <row r="158" spans="1:22" x14ac:dyDescent="0.2">
      <c r="A158" s="238" t="s">
        <v>186</v>
      </c>
      <c r="B158" s="238" t="s">
        <v>330</v>
      </c>
      <c r="C158" s="238" t="s">
        <v>299</v>
      </c>
      <c r="D158" s="238">
        <v>0.84910003662109379</v>
      </c>
      <c r="E158" s="238">
        <v>2865</v>
      </c>
      <c r="F158" s="238">
        <v>1069</v>
      </c>
      <c r="G158" s="238">
        <v>1048</v>
      </c>
      <c r="H158" s="238">
        <v>3374.1607306966712</v>
      </c>
      <c r="I158" s="238">
        <v>1258.9800422739063</v>
      </c>
      <c r="J158" s="238">
        <v>1620</v>
      </c>
      <c r="K158" s="238">
        <v>1165</v>
      </c>
      <c r="L158" s="238">
        <v>80</v>
      </c>
      <c r="M158" s="238">
        <v>295</v>
      </c>
      <c r="N158" s="239">
        <v>0.18209876543209877</v>
      </c>
      <c r="O158" s="238">
        <v>40</v>
      </c>
      <c r="P158" s="238">
        <v>25</v>
      </c>
      <c r="Q158" s="238">
        <v>65</v>
      </c>
      <c r="R158" s="239">
        <v>4.0123456790123455E-2</v>
      </c>
      <c r="S158" s="238">
        <v>0</v>
      </c>
      <c r="T158" s="238">
        <v>0</v>
      </c>
      <c r="U158" s="238">
        <v>20</v>
      </c>
      <c r="V158" s="202" t="s">
        <v>7</v>
      </c>
    </row>
    <row r="159" spans="1:22" x14ac:dyDescent="0.2">
      <c r="A159" s="238" t="s">
        <v>187</v>
      </c>
      <c r="B159" s="238" t="s">
        <v>330</v>
      </c>
      <c r="C159" s="238" t="s">
        <v>299</v>
      </c>
      <c r="D159" s="238">
        <v>1.1412999725341797</v>
      </c>
      <c r="E159" s="238">
        <v>3191</v>
      </c>
      <c r="F159" s="238">
        <v>1454</v>
      </c>
      <c r="G159" s="238">
        <v>1402</v>
      </c>
      <c r="H159" s="238">
        <v>2795.9345279879394</v>
      </c>
      <c r="I159" s="238">
        <v>1273.9858363191677</v>
      </c>
      <c r="J159" s="238">
        <v>1570</v>
      </c>
      <c r="K159" s="238">
        <v>1045</v>
      </c>
      <c r="L159" s="238">
        <v>105</v>
      </c>
      <c r="M159" s="238">
        <v>345</v>
      </c>
      <c r="N159" s="239">
        <v>0.21974522292993631</v>
      </c>
      <c r="O159" s="238">
        <v>60</v>
      </c>
      <c r="P159" s="238">
        <v>0</v>
      </c>
      <c r="Q159" s="238">
        <v>60</v>
      </c>
      <c r="R159" s="239">
        <v>3.8216560509554139E-2</v>
      </c>
      <c r="S159" s="238">
        <v>0</v>
      </c>
      <c r="T159" s="238">
        <v>0</v>
      </c>
      <c r="U159" s="238">
        <v>15</v>
      </c>
      <c r="V159" s="202" t="s">
        <v>7</v>
      </c>
    </row>
    <row r="160" spans="1:22" x14ac:dyDescent="0.2">
      <c r="A160" s="238" t="s">
        <v>188</v>
      </c>
      <c r="B160" s="238" t="s">
        <v>330</v>
      </c>
      <c r="C160" s="238" t="s">
        <v>299</v>
      </c>
      <c r="D160" s="238">
        <v>1.6650999450683595</v>
      </c>
      <c r="E160" s="238">
        <v>4405</v>
      </c>
      <c r="F160" s="238">
        <v>1851</v>
      </c>
      <c r="G160" s="238">
        <v>1795</v>
      </c>
      <c r="H160" s="238">
        <v>2645.4868448266966</v>
      </c>
      <c r="I160" s="238">
        <v>1111.6449829226369</v>
      </c>
      <c r="J160" s="238">
        <v>2090</v>
      </c>
      <c r="K160" s="238">
        <v>1575</v>
      </c>
      <c r="L160" s="238">
        <v>90</v>
      </c>
      <c r="M160" s="238">
        <v>330</v>
      </c>
      <c r="N160" s="239">
        <v>0.15789473684210525</v>
      </c>
      <c r="O160" s="238">
        <v>40</v>
      </c>
      <c r="P160" s="238">
        <v>45</v>
      </c>
      <c r="Q160" s="238">
        <v>85</v>
      </c>
      <c r="R160" s="239">
        <v>4.0669856459330141E-2</v>
      </c>
      <c r="S160" s="238">
        <v>0</v>
      </c>
      <c r="T160" s="238">
        <v>0</v>
      </c>
      <c r="U160" s="238">
        <v>10</v>
      </c>
      <c r="V160" s="202" t="s">
        <v>7</v>
      </c>
    </row>
    <row r="161" spans="1:22" x14ac:dyDescent="0.2">
      <c r="A161" s="238" t="s">
        <v>189</v>
      </c>
      <c r="B161" s="238" t="s">
        <v>330</v>
      </c>
      <c r="C161" s="238" t="s">
        <v>299</v>
      </c>
      <c r="D161" s="238">
        <v>1.5835000610351562</v>
      </c>
      <c r="E161" s="238">
        <v>4274</v>
      </c>
      <c r="F161" s="238">
        <v>1690</v>
      </c>
      <c r="G161" s="238">
        <v>1650</v>
      </c>
      <c r="H161" s="238">
        <v>2699.0842028803122</v>
      </c>
      <c r="I161" s="238">
        <v>1067.2560371707364</v>
      </c>
      <c r="J161" s="238">
        <v>2435</v>
      </c>
      <c r="K161" s="238">
        <v>1575</v>
      </c>
      <c r="L161" s="238">
        <v>195</v>
      </c>
      <c r="M161" s="238">
        <v>520</v>
      </c>
      <c r="N161" s="239">
        <v>0.2135523613963039</v>
      </c>
      <c r="O161" s="238">
        <v>65</v>
      </c>
      <c r="P161" s="238">
        <v>30</v>
      </c>
      <c r="Q161" s="238">
        <v>95</v>
      </c>
      <c r="R161" s="239">
        <v>3.9014373716632446E-2</v>
      </c>
      <c r="S161" s="238">
        <v>0</v>
      </c>
      <c r="T161" s="238">
        <v>10</v>
      </c>
      <c r="U161" s="238">
        <v>30</v>
      </c>
      <c r="V161" s="202" t="s">
        <v>7</v>
      </c>
    </row>
    <row r="162" spans="1:22" x14ac:dyDescent="0.2">
      <c r="A162" s="238" t="s">
        <v>190</v>
      </c>
      <c r="B162" s="238" t="s">
        <v>330</v>
      </c>
      <c r="C162" s="238" t="s">
        <v>299</v>
      </c>
      <c r="D162" s="238">
        <v>1.1980999755859374</v>
      </c>
      <c r="E162" s="238">
        <v>3476</v>
      </c>
      <c r="F162" s="238">
        <v>1352</v>
      </c>
      <c r="G162" s="238">
        <v>1313</v>
      </c>
      <c r="H162" s="238">
        <v>2901.2603879739195</v>
      </c>
      <c r="I162" s="238">
        <v>1128.4534075203508</v>
      </c>
      <c r="J162" s="238">
        <v>1815</v>
      </c>
      <c r="K162" s="238">
        <v>1270</v>
      </c>
      <c r="L162" s="238">
        <v>140</v>
      </c>
      <c r="M162" s="238">
        <v>335</v>
      </c>
      <c r="N162" s="239">
        <v>0.18457300275482094</v>
      </c>
      <c r="O162" s="238">
        <v>35</v>
      </c>
      <c r="P162" s="238">
        <v>20</v>
      </c>
      <c r="Q162" s="238">
        <v>55</v>
      </c>
      <c r="R162" s="239">
        <v>3.0303030303030304E-2</v>
      </c>
      <c r="S162" s="238">
        <v>0</v>
      </c>
      <c r="T162" s="238">
        <v>0</v>
      </c>
      <c r="U162" s="238">
        <v>0</v>
      </c>
      <c r="V162" s="202" t="s">
        <v>7</v>
      </c>
    </row>
    <row r="163" spans="1:22" x14ac:dyDescent="0.2">
      <c r="A163" s="238" t="s">
        <v>191</v>
      </c>
      <c r="B163" s="238" t="s">
        <v>330</v>
      </c>
      <c r="C163" s="238" t="s">
        <v>299</v>
      </c>
      <c r="D163" s="238">
        <v>1.105999984741211</v>
      </c>
      <c r="E163" s="238">
        <v>4556</v>
      </c>
      <c r="F163" s="238">
        <v>1697</v>
      </c>
      <c r="G163" s="238">
        <v>1651</v>
      </c>
      <c r="H163" s="238">
        <v>4119.3490622570325</v>
      </c>
      <c r="I163" s="238">
        <v>1534.3580681848518</v>
      </c>
      <c r="J163" s="238">
        <v>2480</v>
      </c>
      <c r="K163" s="238">
        <v>1675</v>
      </c>
      <c r="L163" s="238">
        <v>165</v>
      </c>
      <c r="M163" s="238">
        <v>565</v>
      </c>
      <c r="N163" s="239">
        <v>0.22782258064516128</v>
      </c>
      <c r="O163" s="238">
        <v>40</v>
      </c>
      <c r="P163" s="238">
        <v>25</v>
      </c>
      <c r="Q163" s="238">
        <v>65</v>
      </c>
      <c r="R163" s="239">
        <v>2.620967741935484E-2</v>
      </c>
      <c r="S163" s="238">
        <v>0</v>
      </c>
      <c r="T163" s="238">
        <v>0</v>
      </c>
      <c r="U163" s="238">
        <v>10</v>
      </c>
      <c r="V163" s="202" t="s">
        <v>7</v>
      </c>
    </row>
    <row r="164" spans="1:22" x14ac:dyDescent="0.2">
      <c r="A164" s="238" t="s">
        <v>192</v>
      </c>
      <c r="B164" s="238" t="s">
        <v>330</v>
      </c>
      <c r="C164" s="238" t="s">
        <v>299</v>
      </c>
      <c r="D164" s="238">
        <v>1.3805000305175781</v>
      </c>
      <c r="E164" s="238">
        <v>4773</v>
      </c>
      <c r="F164" s="238">
        <v>1666</v>
      </c>
      <c r="G164" s="238">
        <v>1633</v>
      </c>
      <c r="H164" s="238">
        <v>3457.4428790200773</v>
      </c>
      <c r="I164" s="238">
        <v>1206.8091004499161</v>
      </c>
      <c r="J164" s="238">
        <v>2685</v>
      </c>
      <c r="K164" s="238">
        <v>1925</v>
      </c>
      <c r="L164" s="238">
        <v>155</v>
      </c>
      <c r="M164" s="238">
        <v>525</v>
      </c>
      <c r="N164" s="239">
        <v>0.19553072625698323</v>
      </c>
      <c r="O164" s="238">
        <v>35</v>
      </c>
      <c r="P164" s="238">
        <v>0</v>
      </c>
      <c r="Q164" s="238">
        <v>35</v>
      </c>
      <c r="R164" s="239">
        <v>1.3035381750465549E-2</v>
      </c>
      <c r="S164" s="238">
        <v>10</v>
      </c>
      <c r="T164" s="238">
        <v>0</v>
      </c>
      <c r="U164" s="238">
        <v>30</v>
      </c>
      <c r="V164" s="202" t="s">
        <v>7</v>
      </c>
    </row>
    <row r="165" spans="1:22" x14ac:dyDescent="0.2">
      <c r="A165" s="238" t="s">
        <v>193</v>
      </c>
      <c r="B165" s="238" t="s">
        <v>330</v>
      </c>
      <c r="C165" s="238" t="s">
        <v>299</v>
      </c>
      <c r="D165" s="238">
        <v>14.861500244140625</v>
      </c>
      <c r="E165" s="238">
        <v>16794</v>
      </c>
      <c r="F165" s="238">
        <v>6045</v>
      </c>
      <c r="G165" s="238">
        <v>5632</v>
      </c>
      <c r="H165" s="238">
        <v>1130.0339618553176</v>
      </c>
      <c r="I165" s="238">
        <v>406.75570438343425</v>
      </c>
      <c r="J165" s="238">
        <v>9330</v>
      </c>
      <c r="K165" s="238">
        <v>7050</v>
      </c>
      <c r="L165" s="238">
        <v>820</v>
      </c>
      <c r="M165" s="238">
        <v>1210</v>
      </c>
      <c r="N165" s="239">
        <v>0.12968917470525188</v>
      </c>
      <c r="O165" s="238">
        <v>145</v>
      </c>
      <c r="P165" s="238">
        <v>60</v>
      </c>
      <c r="Q165" s="238">
        <v>205</v>
      </c>
      <c r="R165" s="239">
        <v>2.1972132904608789E-2</v>
      </c>
      <c r="S165" s="238">
        <v>10</v>
      </c>
      <c r="T165" s="238">
        <v>10</v>
      </c>
      <c r="U165" s="238">
        <v>30</v>
      </c>
      <c r="V165" s="202" t="s">
        <v>7</v>
      </c>
    </row>
    <row r="166" spans="1:22" x14ac:dyDescent="0.2">
      <c r="A166" s="238" t="s">
        <v>194</v>
      </c>
      <c r="B166" s="238" t="s">
        <v>330</v>
      </c>
      <c r="C166" s="238" t="s">
        <v>299</v>
      </c>
      <c r="D166" s="238">
        <v>10.241500244140624</v>
      </c>
      <c r="E166" s="238">
        <v>13951</v>
      </c>
      <c r="F166" s="238">
        <v>5438</v>
      </c>
      <c r="G166" s="238">
        <v>5144</v>
      </c>
      <c r="H166" s="238">
        <v>1362.2027698511902</v>
      </c>
      <c r="I166" s="238">
        <v>530.97689502191758</v>
      </c>
      <c r="J166" s="238">
        <v>8100</v>
      </c>
      <c r="K166" s="238">
        <v>6340</v>
      </c>
      <c r="L166" s="238">
        <v>570</v>
      </c>
      <c r="M166" s="238">
        <v>995</v>
      </c>
      <c r="N166" s="239">
        <v>0.12283950617283951</v>
      </c>
      <c r="O166" s="238">
        <v>85</v>
      </c>
      <c r="P166" s="238">
        <v>25</v>
      </c>
      <c r="Q166" s="238">
        <v>110</v>
      </c>
      <c r="R166" s="239">
        <v>1.3580246913580247E-2</v>
      </c>
      <c r="S166" s="238">
        <v>0</v>
      </c>
      <c r="T166" s="238">
        <v>0</v>
      </c>
      <c r="U166" s="238">
        <v>75</v>
      </c>
      <c r="V166" s="202" t="s">
        <v>7</v>
      </c>
    </row>
    <row r="167" spans="1:22" x14ac:dyDescent="0.2">
      <c r="A167" s="238" t="s">
        <v>195</v>
      </c>
      <c r="B167" s="238" t="s">
        <v>330</v>
      </c>
      <c r="C167" s="238" t="s">
        <v>299</v>
      </c>
      <c r="D167" s="238">
        <v>5.1783001708984377</v>
      </c>
      <c r="E167" s="238">
        <v>7400</v>
      </c>
      <c r="F167" s="238">
        <v>2549</v>
      </c>
      <c r="G167" s="238">
        <v>2520</v>
      </c>
      <c r="H167" s="238">
        <v>1429.0403715078758</v>
      </c>
      <c r="I167" s="238">
        <v>492.24647391534802</v>
      </c>
      <c r="J167" s="238">
        <v>4200</v>
      </c>
      <c r="K167" s="238">
        <v>3110</v>
      </c>
      <c r="L167" s="238">
        <v>290</v>
      </c>
      <c r="M167" s="238">
        <v>600</v>
      </c>
      <c r="N167" s="239">
        <v>0.14285714285714285</v>
      </c>
      <c r="O167" s="238">
        <v>105</v>
      </c>
      <c r="P167" s="238">
        <v>25</v>
      </c>
      <c r="Q167" s="238">
        <v>130</v>
      </c>
      <c r="R167" s="239">
        <v>3.0952380952380953E-2</v>
      </c>
      <c r="S167" s="238">
        <v>10</v>
      </c>
      <c r="T167" s="238">
        <v>15</v>
      </c>
      <c r="U167" s="238">
        <v>40</v>
      </c>
      <c r="V167" s="202" t="s">
        <v>7</v>
      </c>
    </row>
    <row r="168" spans="1:22" x14ac:dyDescent="0.2">
      <c r="A168" s="238" t="s">
        <v>196</v>
      </c>
      <c r="B168" s="238" t="s">
        <v>330</v>
      </c>
      <c r="C168" s="238" t="s">
        <v>299</v>
      </c>
      <c r="D168" s="238">
        <v>3.7511999511718752</v>
      </c>
      <c r="E168" s="238">
        <v>6742</v>
      </c>
      <c r="F168" s="238">
        <v>2272</v>
      </c>
      <c r="G168" s="238">
        <v>2188</v>
      </c>
      <c r="H168" s="238">
        <v>1797.2915567707337</v>
      </c>
      <c r="I168" s="238">
        <v>605.67285923807583</v>
      </c>
      <c r="J168" s="238">
        <v>3640</v>
      </c>
      <c r="K168" s="238">
        <v>2810</v>
      </c>
      <c r="L168" s="238">
        <v>260</v>
      </c>
      <c r="M168" s="238">
        <v>470</v>
      </c>
      <c r="N168" s="239">
        <v>0.12912087912087913</v>
      </c>
      <c r="O168" s="238">
        <v>40</v>
      </c>
      <c r="P168" s="238">
        <v>0</v>
      </c>
      <c r="Q168" s="238">
        <v>40</v>
      </c>
      <c r="R168" s="239">
        <v>1.098901098901099E-2</v>
      </c>
      <c r="S168" s="238">
        <v>10</v>
      </c>
      <c r="T168" s="238">
        <v>10</v>
      </c>
      <c r="U168" s="238">
        <v>25</v>
      </c>
      <c r="V168" s="202" t="s">
        <v>7</v>
      </c>
    </row>
    <row r="169" spans="1:22" x14ac:dyDescent="0.2">
      <c r="A169" s="238" t="s">
        <v>197</v>
      </c>
      <c r="B169" s="238" t="s">
        <v>330</v>
      </c>
      <c r="C169" s="238" t="s">
        <v>299</v>
      </c>
      <c r="D169" s="238">
        <v>1.7505999755859376</v>
      </c>
      <c r="E169" s="238">
        <v>6603</v>
      </c>
      <c r="F169" s="238">
        <v>2123</v>
      </c>
      <c r="G169" s="238">
        <v>2096</v>
      </c>
      <c r="H169" s="238">
        <v>3771.8497041506762</v>
      </c>
      <c r="I169" s="238">
        <v>1212.7270819191103</v>
      </c>
      <c r="J169" s="238">
        <v>3620</v>
      </c>
      <c r="K169" s="238">
        <v>2370</v>
      </c>
      <c r="L169" s="238">
        <v>355</v>
      </c>
      <c r="M169" s="238">
        <v>790</v>
      </c>
      <c r="N169" s="239">
        <v>0.21823204419889503</v>
      </c>
      <c r="O169" s="238">
        <v>75</v>
      </c>
      <c r="P169" s="238">
        <v>15</v>
      </c>
      <c r="Q169" s="238">
        <v>90</v>
      </c>
      <c r="R169" s="239">
        <v>2.4861878453038673E-2</v>
      </c>
      <c r="S169" s="238">
        <v>0</v>
      </c>
      <c r="T169" s="238">
        <v>0</v>
      </c>
      <c r="U169" s="238">
        <v>10</v>
      </c>
      <c r="V169" s="202" t="s">
        <v>7</v>
      </c>
    </row>
    <row r="170" spans="1:22" x14ac:dyDescent="0.2">
      <c r="A170" s="238" t="s">
        <v>198</v>
      </c>
      <c r="B170" s="238" t="s">
        <v>330</v>
      </c>
      <c r="C170" s="238" t="s">
        <v>299</v>
      </c>
      <c r="D170" s="238">
        <v>0.58680000305175783</v>
      </c>
      <c r="E170" s="238">
        <v>2335</v>
      </c>
      <c r="F170" s="238">
        <v>856</v>
      </c>
      <c r="G170" s="238">
        <v>835</v>
      </c>
      <c r="H170" s="238">
        <v>3979.2092499257278</v>
      </c>
      <c r="I170" s="238">
        <v>1458.7593652832645</v>
      </c>
      <c r="J170" s="238">
        <v>1380</v>
      </c>
      <c r="K170" s="238">
        <v>975</v>
      </c>
      <c r="L170" s="238">
        <v>85</v>
      </c>
      <c r="M170" s="238">
        <v>265</v>
      </c>
      <c r="N170" s="239">
        <v>0.19202898550724637</v>
      </c>
      <c r="O170" s="238">
        <v>35</v>
      </c>
      <c r="P170" s="238">
        <v>0</v>
      </c>
      <c r="Q170" s="238">
        <v>35</v>
      </c>
      <c r="R170" s="239">
        <v>2.5362318840579712E-2</v>
      </c>
      <c r="S170" s="238">
        <v>0</v>
      </c>
      <c r="T170" s="238">
        <v>0</v>
      </c>
      <c r="U170" s="238">
        <v>0</v>
      </c>
      <c r="V170" s="202" t="s">
        <v>7</v>
      </c>
    </row>
    <row r="171" spans="1:22" x14ac:dyDescent="0.2">
      <c r="A171" s="238" t="s">
        <v>199</v>
      </c>
      <c r="B171" s="238" t="s">
        <v>330</v>
      </c>
      <c r="C171" s="238" t="s">
        <v>299</v>
      </c>
      <c r="D171" s="238">
        <v>1.3938999938964844</v>
      </c>
      <c r="E171" s="238">
        <v>2543</v>
      </c>
      <c r="F171" s="238">
        <v>1053</v>
      </c>
      <c r="G171" s="238">
        <v>1035</v>
      </c>
      <c r="H171" s="238">
        <v>1824.3776534436597</v>
      </c>
      <c r="I171" s="238">
        <v>755.43439601894363</v>
      </c>
      <c r="J171" s="238">
        <v>1160</v>
      </c>
      <c r="K171" s="238">
        <v>745</v>
      </c>
      <c r="L171" s="238">
        <v>95</v>
      </c>
      <c r="M171" s="238">
        <v>220</v>
      </c>
      <c r="N171" s="239">
        <v>0.18965517241379309</v>
      </c>
      <c r="O171" s="238">
        <v>65</v>
      </c>
      <c r="P171" s="238">
        <v>25</v>
      </c>
      <c r="Q171" s="238">
        <v>90</v>
      </c>
      <c r="R171" s="239">
        <v>7.7586206896551727E-2</v>
      </c>
      <c r="S171" s="238">
        <v>0</v>
      </c>
      <c r="T171" s="238">
        <v>0</v>
      </c>
      <c r="U171" s="238">
        <v>0</v>
      </c>
      <c r="V171" s="202" t="s">
        <v>7</v>
      </c>
    </row>
    <row r="172" spans="1:22" x14ac:dyDescent="0.2">
      <c r="A172" s="240" t="s">
        <v>200</v>
      </c>
      <c r="B172" s="240" t="s">
        <v>330</v>
      </c>
      <c r="C172" s="240" t="s">
        <v>299</v>
      </c>
      <c r="D172" s="240">
        <v>1.8955000305175782</v>
      </c>
      <c r="E172" s="240">
        <v>5653</v>
      </c>
      <c r="F172" s="240">
        <v>2513</v>
      </c>
      <c r="G172" s="240">
        <v>2430</v>
      </c>
      <c r="H172" s="240">
        <v>2982.3265148966593</v>
      </c>
      <c r="I172" s="240">
        <v>1325.771542886132</v>
      </c>
      <c r="J172" s="240">
        <v>2920</v>
      </c>
      <c r="K172" s="240">
        <v>1720</v>
      </c>
      <c r="L172" s="240">
        <v>155</v>
      </c>
      <c r="M172" s="240">
        <v>760</v>
      </c>
      <c r="N172" s="241">
        <v>0.26027397260273971</v>
      </c>
      <c r="O172" s="240">
        <v>220</v>
      </c>
      <c r="P172" s="240">
        <v>25</v>
      </c>
      <c r="Q172" s="240">
        <v>245</v>
      </c>
      <c r="R172" s="241">
        <v>8.3904109589041098E-2</v>
      </c>
      <c r="S172" s="240">
        <v>0</v>
      </c>
      <c r="T172" s="240">
        <v>0</v>
      </c>
      <c r="U172" s="240">
        <v>30</v>
      </c>
      <c r="V172" s="242" t="s">
        <v>6</v>
      </c>
    </row>
    <row r="173" spans="1:22" x14ac:dyDescent="0.2">
      <c r="A173" s="238" t="s">
        <v>201</v>
      </c>
      <c r="B173" s="238" t="s">
        <v>330</v>
      </c>
      <c r="C173" s="238" t="s">
        <v>299</v>
      </c>
      <c r="D173" s="238">
        <v>1.5508999633789062</v>
      </c>
      <c r="E173" s="238">
        <v>3245</v>
      </c>
      <c r="F173" s="238">
        <v>1180</v>
      </c>
      <c r="G173" s="238">
        <v>1156</v>
      </c>
      <c r="H173" s="238">
        <v>2092.3335331894659</v>
      </c>
      <c r="I173" s="238">
        <v>760.84855752344208</v>
      </c>
      <c r="J173" s="238">
        <v>1795</v>
      </c>
      <c r="K173" s="238">
        <v>1200</v>
      </c>
      <c r="L173" s="238">
        <v>125</v>
      </c>
      <c r="M173" s="238">
        <v>385</v>
      </c>
      <c r="N173" s="239">
        <v>0.21448467966573817</v>
      </c>
      <c r="O173" s="238">
        <v>55</v>
      </c>
      <c r="P173" s="238">
        <v>15</v>
      </c>
      <c r="Q173" s="238">
        <v>70</v>
      </c>
      <c r="R173" s="239">
        <v>3.8997214484679667E-2</v>
      </c>
      <c r="S173" s="238">
        <v>10</v>
      </c>
      <c r="T173" s="238">
        <v>0</v>
      </c>
      <c r="U173" s="238">
        <v>0</v>
      </c>
      <c r="V173" s="202" t="s">
        <v>7</v>
      </c>
    </row>
    <row r="174" spans="1:22" x14ac:dyDescent="0.2">
      <c r="A174" s="238" t="s">
        <v>202</v>
      </c>
      <c r="B174" s="238" t="s">
        <v>330</v>
      </c>
      <c r="C174" s="238" t="s">
        <v>299</v>
      </c>
      <c r="D174" s="238">
        <v>1.4936000061035157</v>
      </c>
      <c r="E174" s="238">
        <v>5222</v>
      </c>
      <c r="F174" s="238">
        <v>2113</v>
      </c>
      <c r="G174" s="238">
        <v>2072</v>
      </c>
      <c r="H174" s="238">
        <v>3496.2506552360601</v>
      </c>
      <c r="I174" s="238">
        <v>1414.7027258739554</v>
      </c>
      <c r="J174" s="238">
        <v>2910</v>
      </c>
      <c r="K174" s="238">
        <v>1955</v>
      </c>
      <c r="L174" s="238">
        <v>270</v>
      </c>
      <c r="M174" s="238">
        <v>570</v>
      </c>
      <c r="N174" s="239">
        <v>0.19587628865979381</v>
      </c>
      <c r="O174" s="238">
        <v>85</v>
      </c>
      <c r="P174" s="238">
        <v>0</v>
      </c>
      <c r="Q174" s="238">
        <v>85</v>
      </c>
      <c r="R174" s="239">
        <v>2.9209621993127148E-2</v>
      </c>
      <c r="S174" s="238">
        <v>20</v>
      </c>
      <c r="T174" s="238">
        <v>0</v>
      </c>
      <c r="U174" s="238">
        <v>10</v>
      </c>
      <c r="V174" s="202" t="s">
        <v>7</v>
      </c>
    </row>
    <row r="175" spans="1:22" x14ac:dyDescent="0.2">
      <c r="A175" s="238" t="s">
        <v>203</v>
      </c>
      <c r="B175" s="238" t="s">
        <v>330</v>
      </c>
      <c r="C175" s="238" t="s">
        <v>299</v>
      </c>
      <c r="D175" s="238">
        <v>1.7478999328613281</v>
      </c>
      <c r="E175" s="238">
        <v>4962</v>
      </c>
      <c r="F175" s="238">
        <v>1732</v>
      </c>
      <c r="G175" s="238">
        <v>1705</v>
      </c>
      <c r="H175" s="238">
        <v>2838.8352826795758</v>
      </c>
      <c r="I175" s="238">
        <v>990.90340781963437</v>
      </c>
      <c r="J175" s="238">
        <v>2650</v>
      </c>
      <c r="K175" s="238">
        <v>1935</v>
      </c>
      <c r="L175" s="238">
        <v>245</v>
      </c>
      <c r="M175" s="238">
        <v>380</v>
      </c>
      <c r="N175" s="239">
        <v>0.14339622641509434</v>
      </c>
      <c r="O175" s="238">
        <v>65</v>
      </c>
      <c r="P175" s="238">
        <v>10</v>
      </c>
      <c r="Q175" s="238">
        <v>75</v>
      </c>
      <c r="R175" s="239">
        <v>2.8301886792452831E-2</v>
      </c>
      <c r="S175" s="238">
        <v>0</v>
      </c>
      <c r="T175" s="238">
        <v>0</v>
      </c>
      <c r="U175" s="238">
        <v>0</v>
      </c>
      <c r="V175" s="202" t="s">
        <v>7</v>
      </c>
    </row>
    <row r="176" spans="1:22" x14ac:dyDescent="0.2">
      <c r="A176" s="238" t="s">
        <v>204</v>
      </c>
      <c r="B176" s="238" t="s">
        <v>330</v>
      </c>
      <c r="C176" s="238" t="s">
        <v>299</v>
      </c>
      <c r="D176" s="238">
        <v>2.2138000488281251</v>
      </c>
      <c r="E176" s="238">
        <v>4605</v>
      </c>
      <c r="F176" s="238">
        <v>1688</v>
      </c>
      <c r="G176" s="238">
        <v>1663</v>
      </c>
      <c r="H176" s="238">
        <v>2080.1336608686302</v>
      </c>
      <c r="I176" s="238">
        <v>762.48981966259453</v>
      </c>
      <c r="J176" s="238">
        <v>2315</v>
      </c>
      <c r="K176" s="238">
        <v>1790</v>
      </c>
      <c r="L176" s="238">
        <v>180</v>
      </c>
      <c r="M176" s="238">
        <v>300</v>
      </c>
      <c r="N176" s="239">
        <v>0.12958963282937366</v>
      </c>
      <c r="O176" s="238">
        <v>15</v>
      </c>
      <c r="P176" s="238">
        <v>10</v>
      </c>
      <c r="Q176" s="238">
        <v>25</v>
      </c>
      <c r="R176" s="239">
        <v>1.079913606911447E-2</v>
      </c>
      <c r="S176" s="238">
        <v>10</v>
      </c>
      <c r="T176" s="238">
        <v>0</v>
      </c>
      <c r="U176" s="238">
        <v>20</v>
      </c>
      <c r="V176" s="202" t="s">
        <v>7</v>
      </c>
    </row>
    <row r="177" spans="1:22" x14ac:dyDescent="0.2">
      <c r="A177" s="238" t="s">
        <v>205</v>
      </c>
      <c r="B177" s="238" t="s">
        <v>330</v>
      </c>
      <c r="C177" s="238" t="s">
        <v>299</v>
      </c>
      <c r="D177" s="238">
        <v>11.439200439453124</v>
      </c>
      <c r="E177" s="238">
        <v>13886</v>
      </c>
      <c r="F177" s="238">
        <v>5571</v>
      </c>
      <c r="G177" s="238">
        <v>5170</v>
      </c>
      <c r="H177" s="238">
        <v>1213.8960300151757</v>
      </c>
      <c r="I177" s="238">
        <v>487.00956238042227</v>
      </c>
      <c r="J177" s="238">
        <v>7530</v>
      </c>
      <c r="K177" s="238">
        <v>5695</v>
      </c>
      <c r="L177" s="238">
        <v>615</v>
      </c>
      <c r="M177" s="238">
        <v>1065</v>
      </c>
      <c r="N177" s="239">
        <v>0.14143426294820718</v>
      </c>
      <c r="O177" s="238">
        <v>60</v>
      </c>
      <c r="P177" s="238">
        <v>30</v>
      </c>
      <c r="Q177" s="238">
        <v>90</v>
      </c>
      <c r="R177" s="239">
        <v>1.1952191235059761E-2</v>
      </c>
      <c r="S177" s="238">
        <v>0</v>
      </c>
      <c r="T177" s="238">
        <v>0</v>
      </c>
      <c r="U177" s="238">
        <v>55</v>
      </c>
      <c r="V177" s="202" t="s">
        <v>7</v>
      </c>
    </row>
    <row r="178" spans="1:22" x14ac:dyDescent="0.2">
      <c r="A178" s="238" t="s">
        <v>206</v>
      </c>
      <c r="B178" s="238" t="s">
        <v>330</v>
      </c>
      <c r="C178" s="238" t="s">
        <v>299</v>
      </c>
      <c r="D178" s="238">
        <v>4.033699951171875</v>
      </c>
      <c r="E178" s="238">
        <v>10058</v>
      </c>
      <c r="F178" s="238">
        <v>3490</v>
      </c>
      <c r="G178" s="238">
        <v>3450</v>
      </c>
      <c r="H178" s="238">
        <v>2493.4923573276537</v>
      </c>
      <c r="I178" s="238">
        <v>865.21061116260796</v>
      </c>
      <c r="J178" s="238">
        <v>5495</v>
      </c>
      <c r="K178" s="238">
        <v>4025</v>
      </c>
      <c r="L178" s="238">
        <v>380</v>
      </c>
      <c r="M178" s="238">
        <v>995</v>
      </c>
      <c r="N178" s="239">
        <v>0.18107370336669701</v>
      </c>
      <c r="O178" s="238">
        <v>35</v>
      </c>
      <c r="P178" s="238">
        <v>30</v>
      </c>
      <c r="Q178" s="238">
        <v>65</v>
      </c>
      <c r="R178" s="239">
        <v>1.1828935395814377E-2</v>
      </c>
      <c r="S178" s="238">
        <v>15</v>
      </c>
      <c r="T178" s="238">
        <v>10</v>
      </c>
      <c r="U178" s="238">
        <v>15</v>
      </c>
      <c r="V178" s="202" t="s">
        <v>7</v>
      </c>
    </row>
    <row r="179" spans="1:22" x14ac:dyDescent="0.2">
      <c r="A179" s="238" t="s">
        <v>207</v>
      </c>
      <c r="B179" s="238" t="s">
        <v>330</v>
      </c>
      <c r="C179" s="238" t="s">
        <v>299</v>
      </c>
      <c r="D179" s="238">
        <v>1.3767999267578126</v>
      </c>
      <c r="E179" s="238">
        <v>3908</v>
      </c>
      <c r="F179" s="238">
        <v>1182</v>
      </c>
      <c r="G179" s="238">
        <v>1175</v>
      </c>
      <c r="H179" s="238">
        <v>2838.4661591338395</v>
      </c>
      <c r="I179" s="238">
        <v>858.51253840742027</v>
      </c>
      <c r="J179" s="238">
        <v>2125</v>
      </c>
      <c r="K179" s="238">
        <v>1510</v>
      </c>
      <c r="L179" s="238">
        <v>160</v>
      </c>
      <c r="M179" s="238">
        <v>350</v>
      </c>
      <c r="N179" s="239">
        <v>0.16470588235294117</v>
      </c>
      <c r="O179" s="238">
        <v>55</v>
      </c>
      <c r="P179" s="238">
        <v>20</v>
      </c>
      <c r="Q179" s="238">
        <v>75</v>
      </c>
      <c r="R179" s="239">
        <v>3.5294117647058823E-2</v>
      </c>
      <c r="S179" s="238">
        <v>0</v>
      </c>
      <c r="T179" s="238">
        <v>0</v>
      </c>
      <c r="U179" s="238">
        <v>20</v>
      </c>
      <c r="V179" s="202" t="s">
        <v>7</v>
      </c>
    </row>
    <row r="180" spans="1:22" x14ac:dyDescent="0.2">
      <c r="A180" s="238" t="s">
        <v>208</v>
      </c>
      <c r="B180" s="238" t="s">
        <v>330</v>
      </c>
      <c r="C180" s="238" t="s">
        <v>299</v>
      </c>
      <c r="D180" s="238">
        <v>0.93889999389648438</v>
      </c>
      <c r="E180" s="238">
        <v>4161</v>
      </c>
      <c r="F180" s="238">
        <v>1295</v>
      </c>
      <c r="G180" s="238">
        <v>1282</v>
      </c>
      <c r="H180" s="238">
        <v>4431.7819012136015</v>
      </c>
      <c r="I180" s="238">
        <v>1379.2736270299479</v>
      </c>
      <c r="J180" s="238">
        <v>2185</v>
      </c>
      <c r="K180" s="238">
        <v>1510</v>
      </c>
      <c r="L180" s="238">
        <v>165</v>
      </c>
      <c r="M180" s="238">
        <v>410</v>
      </c>
      <c r="N180" s="239">
        <v>0.18764302059496568</v>
      </c>
      <c r="O180" s="238">
        <v>50</v>
      </c>
      <c r="P180" s="238">
        <v>35</v>
      </c>
      <c r="Q180" s="238">
        <v>85</v>
      </c>
      <c r="R180" s="239">
        <v>3.8901601830663615E-2</v>
      </c>
      <c r="S180" s="238">
        <v>0</v>
      </c>
      <c r="T180" s="238">
        <v>0</v>
      </c>
      <c r="U180" s="238">
        <v>10</v>
      </c>
      <c r="V180" s="202" t="s">
        <v>7</v>
      </c>
    </row>
    <row r="181" spans="1:22" x14ac:dyDescent="0.2">
      <c r="A181" s="238" t="s">
        <v>209</v>
      </c>
      <c r="B181" s="238" t="s">
        <v>330</v>
      </c>
      <c r="C181" s="238" t="s">
        <v>299</v>
      </c>
      <c r="D181" s="238">
        <v>23.545000000000002</v>
      </c>
      <c r="E181" s="238">
        <v>11297</v>
      </c>
      <c r="F181" s="238">
        <v>3420</v>
      </c>
      <c r="G181" s="238">
        <v>3323</v>
      </c>
      <c r="H181" s="238">
        <v>479.80462943300063</v>
      </c>
      <c r="I181" s="238">
        <v>145.25376937778719</v>
      </c>
      <c r="J181" s="238">
        <v>5680</v>
      </c>
      <c r="K181" s="238">
        <v>4295</v>
      </c>
      <c r="L181" s="238">
        <v>500</v>
      </c>
      <c r="M181" s="238">
        <v>755</v>
      </c>
      <c r="N181" s="239">
        <v>0.1329225352112676</v>
      </c>
      <c r="O181" s="238">
        <v>55</v>
      </c>
      <c r="P181" s="238">
        <v>10</v>
      </c>
      <c r="Q181" s="238">
        <v>65</v>
      </c>
      <c r="R181" s="239">
        <v>1.1443661971830986E-2</v>
      </c>
      <c r="S181" s="238">
        <v>10</v>
      </c>
      <c r="T181" s="238">
        <v>0</v>
      </c>
      <c r="U181" s="238">
        <v>55</v>
      </c>
      <c r="V181" s="202" t="s">
        <v>7</v>
      </c>
    </row>
    <row r="182" spans="1:22" x14ac:dyDescent="0.2">
      <c r="A182" s="238" t="s">
        <v>210</v>
      </c>
      <c r="B182" s="238" t="s">
        <v>330</v>
      </c>
      <c r="C182" s="238" t="s">
        <v>299</v>
      </c>
      <c r="D182" s="238">
        <v>2.341300048828125</v>
      </c>
      <c r="E182" s="238">
        <v>7072</v>
      </c>
      <c r="F182" s="238">
        <v>2070</v>
      </c>
      <c r="G182" s="238">
        <v>2050</v>
      </c>
      <c r="H182" s="238">
        <v>3020.5440791494025</v>
      </c>
      <c r="I182" s="238">
        <v>884.12418606324422</v>
      </c>
      <c r="J182" s="238">
        <v>3535</v>
      </c>
      <c r="K182" s="238">
        <v>2635</v>
      </c>
      <c r="L182" s="238">
        <v>340</v>
      </c>
      <c r="M182" s="238">
        <v>480</v>
      </c>
      <c r="N182" s="239">
        <v>0.13578500707213578</v>
      </c>
      <c r="O182" s="238">
        <v>35</v>
      </c>
      <c r="P182" s="238">
        <v>10</v>
      </c>
      <c r="Q182" s="238">
        <v>45</v>
      </c>
      <c r="R182" s="239">
        <v>1.272984441301273E-2</v>
      </c>
      <c r="S182" s="238">
        <v>0</v>
      </c>
      <c r="T182" s="238">
        <v>0</v>
      </c>
      <c r="U182" s="238">
        <v>30</v>
      </c>
      <c r="V182" s="202" t="s">
        <v>7</v>
      </c>
    </row>
    <row r="183" spans="1:22" x14ac:dyDescent="0.2">
      <c r="A183" s="238" t="s">
        <v>211</v>
      </c>
      <c r="B183" s="238" t="s">
        <v>330</v>
      </c>
      <c r="C183" s="238" t="s">
        <v>299</v>
      </c>
      <c r="D183" s="238">
        <v>1.948800048828125</v>
      </c>
      <c r="E183" s="238">
        <v>5335</v>
      </c>
      <c r="F183" s="238">
        <v>1799</v>
      </c>
      <c r="G183" s="238">
        <v>1763</v>
      </c>
      <c r="H183" s="238">
        <v>2737.5820332148</v>
      </c>
      <c r="I183" s="238">
        <v>923.13216077852394</v>
      </c>
      <c r="J183" s="238">
        <v>2870</v>
      </c>
      <c r="K183" s="238">
        <v>1985</v>
      </c>
      <c r="L183" s="238">
        <v>270</v>
      </c>
      <c r="M183" s="238">
        <v>475</v>
      </c>
      <c r="N183" s="239">
        <v>0.16550522648083624</v>
      </c>
      <c r="O183" s="238">
        <v>95</v>
      </c>
      <c r="P183" s="238">
        <v>20</v>
      </c>
      <c r="Q183" s="238">
        <v>115</v>
      </c>
      <c r="R183" s="239">
        <v>4.0069686411149823E-2</v>
      </c>
      <c r="S183" s="238">
        <v>0</v>
      </c>
      <c r="T183" s="238">
        <v>0</v>
      </c>
      <c r="U183" s="238">
        <v>25</v>
      </c>
      <c r="V183" s="202" t="s">
        <v>7</v>
      </c>
    </row>
    <row r="184" spans="1:22" x14ac:dyDescent="0.2">
      <c r="A184" s="238" t="s">
        <v>212</v>
      </c>
      <c r="B184" s="238" t="s">
        <v>330</v>
      </c>
      <c r="C184" s="238" t="s">
        <v>299</v>
      </c>
      <c r="D184" s="238">
        <v>13.009300537109375</v>
      </c>
      <c r="E184" s="238">
        <v>5370</v>
      </c>
      <c r="F184" s="238">
        <v>1781</v>
      </c>
      <c r="G184" s="238">
        <v>1758</v>
      </c>
      <c r="H184" s="238">
        <v>412.78160841022407</v>
      </c>
      <c r="I184" s="238">
        <v>136.90205671854918</v>
      </c>
      <c r="J184" s="238">
        <v>3020</v>
      </c>
      <c r="K184" s="238">
        <v>2255</v>
      </c>
      <c r="L184" s="238">
        <v>285</v>
      </c>
      <c r="M184" s="238">
        <v>420</v>
      </c>
      <c r="N184" s="239">
        <v>0.13907284768211919</v>
      </c>
      <c r="O184" s="238">
        <v>40</v>
      </c>
      <c r="P184" s="238">
        <v>10</v>
      </c>
      <c r="Q184" s="238">
        <v>50</v>
      </c>
      <c r="R184" s="239">
        <v>1.6556291390728478E-2</v>
      </c>
      <c r="S184" s="238">
        <v>0</v>
      </c>
      <c r="T184" s="238">
        <v>0</v>
      </c>
      <c r="U184" s="238">
        <v>0</v>
      </c>
      <c r="V184" s="202" t="s">
        <v>7</v>
      </c>
    </row>
    <row r="185" spans="1:22" x14ac:dyDescent="0.2">
      <c r="A185" s="238" t="s">
        <v>213</v>
      </c>
      <c r="B185" s="238" t="s">
        <v>330</v>
      </c>
      <c r="C185" s="238" t="s">
        <v>299</v>
      </c>
      <c r="D185" s="238">
        <v>1.6625000000000001</v>
      </c>
      <c r="E185" s="238">
        <v>5365</v>
      </c>
      <c r="F185" s="238">
        <v>1717</v>
      </c>
      <c r="G185" s="238">
        <v>1707</v>
      </c>
      <c r="H185" s="238">
        <v>3227.0676691729323</v>
      </c>
      <c r="I185" s="238">
        <v>1032.781954887218</v>
      </c>
      <c r="J185" s="238">
        <v>2765</v>
      </c>
      <c r="K185" s="238">
        <v>2220</v>
      </c>
      <c r="L185" s="238">
        <v>165</v>
      </c>
      <c r="M185" s="238">
        <v>335</v>
      </c>
      <c r="N185" s="239">
        <v>0.12115732368896925</v>
      </c>
      <c r="O185" s="238">
        <v>25</v>
      </c>
      <c r="P185" s="238">
        <v>10</v>
      </c>
      <c r="Q185" s="238">
        <v>35</v>
      </c>
      <c r="R185" s="239">
        <v>1.2658227848101266E-2</v>
      </c>
      <c r="S185" s="238">
        <v>0</v>
      </c>
      <c r="T185" s="238">
        <v>0</v>
      </c>
      <c r="U185" s="238">
        <v>15</v>
      </c>
      <c r="V185" s="202" t="s">
        <v>7</v>
      </c>
    </row>
    <row r="186" spans="1:22" x14ac:dyDescent="0.2">
      <c r="A186" s="238" t="s">
        <v>214</v>
      </c>
      <c r="B186" s="238" t="s">
        <v>330</v>
      </c>
      <c r="C186" s="238" t="s">
        <v>299</v>
      </c>
      <c r="D186" s="238">
        <v>2.5845001220703123</v>
      </c>
      <c r="E186" s="238">
        <v>5324</v>
      </c>
      <c r="F186" s="238">
        <v>2233</v>
      </c>
      <c r="G186" s="238">
        <v>2195</v>
      </c>
      <c r="H186" s="238">
        <v>2059.9728181615301</v>
      </c>
      <c r="I186" s="238">
        <v>863.99686381568313</v>
      </c>
      <c r="J186" s="238">
        <v>2605</v>
      </c>
      <c r="K186" s="238">
        <v>1840</v>
      </c>
      <c r="L186" s="238">
        <v>150</v>
      </c>
      <c r="M186" s="238">
        <v>455</v>
      </c>
      <c r="N186" s="239">
        <v>0.1746641074856046</v>
      </c>
      <c r="O186" s="238">
        <v>105</v>
      </c>
      <c r="P186" s="238">
        <v>25</v>
      </c>
      <c r="Q186" s="238">
        <v>130</v>
      </c>
      <c r="R186" s="239">
        <v>4.9904030710172742E-2</v>
      </c>
      <c r="S186" s="238">
        <v>10</v>
      </c>
      <c r="T186" s="238">
        <v>10</v>
      </c>
      <c r="U186" s="238">
        <v>25</v>
      </c>
      <c r="V186" s="202" t="s">
        <v>7</v>
      </c>
    </row>
    <row r="187" spans="1:22" x14ac:dyDescent="0.2">
      <c r="A187" s="238" t="s">
        <v>215</v>
      </c>
      <c r="B187" s="238" t="s">
        <v>330</v>
      </c>
      <c r="C187" s="238" t="s">
        <v>299</v>
      </c>
      <c r="D187" s="238">
        <v>1.8088000488281251</v>
      </c>
      <c r="E187" s="238">
        <v>5340</v>
      </c>
      <c r="F187" s="238">
        <v>1673</v>
      </c>
      <c r="G187" s="238">
        <v>1649</v>
      </c>
      <c r="H187" s="238">
        <v>2952.2334452941045</v>
      </c>
      <c r="I187" s="238">
        <v>924.9225756511305</v>
      </c>
      <c r="J187" s="238">
        <v>2415</v>
      </c>
      <c r="K187" s="238">
        <v>1830</v>
      </c>
      <c r="L187" s="238">
        <v>175</v>
      </c>
      <c r="M187" s="238">
        <v>335</v>
      </c>
      <c r="N187" s="239">
        <v>0.13871635610766045</v>
      </c>
      <c r="O187" s="238">
        <v>20</v>
      </c>
      <c r="P187" s="238">
        <v>15</v>
      </c>
      <c r="Q187" s="238">
        <v>35</v>
      </c>
      <c r="R187" s="239">
        <v>1.4492753623188406E-2</v>
      </c>
      <c r="S187" s="238">
        <v>10</v>
      </c>
      <c r="T187" s="238">
        <v>0</v>
      </c>
      <c r="U187" s="238">
        <v>20</v>
      </c>
      <c r="V187" s="202" t="s">
        <v>7</v>
      </c>
    </row>
    <row r="188" spans="1:22" x14ac:dyDescent="0.2">
      <c r="A188" s="243" t="s">
        <v>216</v>
      </c>
      <c r="B188" s="243" t="s">
        <v>330</v>
      </c>
      <c r="C188" s="243" t="s">
        <v>299</v>
      </c>
      <c r="D188" s="243">
        <v>283.18130000000002</v>
      </c>
      <c r="E188" s="243">
        <v>0</v>
      </c>
      <c r="F188" s="243">
        <v>0</v>
      </c>
      <c r="G188" s="243">
        <v>0</v>
      </c>
      <c r="H188" s="243">
        <v>0</v>
      </c>
      <c r="I188" s="243">
        <v>0</v>
      </c>
      <c r="J188" s="243">
        <v>0</v>
      </c>
      <c r="K188" s="243">
        <v>0</v>
      </c>
      <c r="L188" s="243">
        <v>0</v>
      </c>
      <c r="M188" s="243">
        <v>0</v>
      </c>
      <c r="N188" s="244" t="e">
        <v>#DIV/0!</v>
      </c>
      <c r="O188" s="243">
        <v>0</v>
      </c>
      <c r="P188" s="243">
        <v>0</v>
      </c>
      <c r="Q188" s="243">
        <v>0</v>
      </c>
      <c r="R188" s="244" t="e">
        <v>#DIV/0!</v>
      </c>
      <c r="S188" s="243">
        <v>0</v>
      </c>
      <c r="T188" s="243">
        <v>0</v>
      </c>
      <c r="U188" s="243">
        <v>0</v>
      </c>
      <c r="V188" s="245" t="s">
        <v>323</v>
      </c>
    </row>
    <row r="189" spans="1:22" x14ac:dyDescent="0.2">
      <c r="A189" s="52" t="s">
        <v>217</v>
      </c>
      <c r="B189" s="52" t="s">
        <v>330</v>
      </c>
      <c r="C189" s="52" t="s">
        <v>299</v>
      </c>
      <c r="D189" s="52">
        <v>425.9803</v>
      </c>
      <c r="E189" s="52">
        <v>2385</v>
      </c>
      <c r="F189" s="52">
        <v>917</v>
      </c>
      <c r="G189" s="52">
        <v>855</v>
      </c>
      <c r="H189" s="52">
        <v>5.5988504632725977</v>
      </c>
      <c r="I189" s="52">
        <v>2.1526817085203236</v>
      </c>
      <c r="J189" s="52">
        <v>1200</v>
      </c>
      <c r="K189" s="52">
        <v>1060</v>
      </c>
      <c r="L189" s="52">
        <v>40</v>
      </c>
      <c r="M189" s="52">
        <v>0</v>
      </c>
      <c r="N189" s="225">
        <v>0</v>
      </c>
      <c r="O189" s="52">
        <v>65</v>
      </c>
      <c r="P189" s="52">
        <v>10</v>
      </c>
      <c r="Q189" s="52">
        <v>75</v>
      </c>
      <c r="R189" s="225">
        <v>6.25E-2</v>
      </c>
      <c r="S189" s="52">
        <v>0</v>
      </c>
      <c r="T189" s="52">
        <v>0</v>
      </c>
      <c r="U189" s="52">
        <v>30</v>
      </c>
      <c r="V189" s="53" t="s">
        <v>3</v>
      </c>
    </row>
    <row r="190" spans="1:22" x14ac:dyDescent="0.2">
      <c r="A190" s="52" t="s">
        <v>218</v>
      </c>
      <c r="B190" s="52" t="s">
        <v>330</v>
      </c>
      <c r="C190" s="52" t="s">
        <v>299</v>
      </c>
      <c r="D190" s="52">
        <v>174.27010000000001</v>
      </c>
      <c r="E190" s="52">
        <v>8215</v>
      </c>
      <c r="F190" s="52">
        <v>2622</v>
      </c>
      <c r="G190" s="52">
        <v>2517</v>
      </c>
      <c r="H190" s="52">
        <v>47.139469134406873</v>
      </c>
      <c r="I190" s="52">
        <v>15.045610233769303</v>
      </c>
      <c r="J190" s="52">
        <v>3605</v>
      </c>
      <c r="K190" s="52">
        <v>3095</v>
      </c>
      <c r="L190" s="52">
        <v>280</v>
      </c>
      <c r="M190" s="52">
        <v>90</v>
      </c>
      <c r="N190" s="225">
        <v>2.4965325936199722E-2</v>
      </c>
      <c r="O190" s="52">
        <v>60</v>
      </c>
      <c r="P190" s="52">
        <v>20</v>
      </c>
      <c r="Q190" s="52">
        <v>80</v>
      </c>
      <c r="R190" s="225">
        <v>2.2191400832177532E-2</v>
      </c>
      <c r="S190" s="52">
        <v>10</v>
      </c>
      <c r="T190" s="52">
        <v>0</v>
      </c>
      <c r="U190" s="52">
        <v>50</v>
      </c>
      <c r="V190" s="53" t="s">
        <v>3</v>
      </c>
    </row>
    <row r="191" spans="1:22" x14ac:dyDescent="0.2">
      <c r="A191" s="52" t="s">
        <v>219</v>
      </c>
      <c r="B191" s="52" t="s">
        <v>330</v>
      </c>
      <c r="C191" s="52" t="s">
        <v>299</v>
      </c>
      <c r="D191" s="52">
        <v>257.66640000000001</v>
      </c>
      <c r="E191" s="52">
        <v>5835</v>
      </c>
      <c r="F191" s="52">
        <v>1932</v>
      </c>
      <c r="G191" s="52">
        <v>1881</v>
      </c>
      <c r="H191" s="52">
        <v>22.645560305883887</v>
      </c>
      <c r="I191" s="52">
        <v>7.4980672683749221</v>
      </c>
      <c r="J191" s="52">
        <v>2530</v>
      </c>
      <c r="K191" s="52">
        <v>2170</v>
      </c>
      <c r="L191" s="52">
        <v>180</v>
      </c>
      <c r="M191" s="52">
        <v>95</v>
      </c>
      <c r="N191" s="225">
        <v>3.7549407114624504E-2</v>
      </c>
      <c r="O191" s="52">
        <v>30</v>
      </c>
      <c r="P191" s="52">
        <v>0</v>
      </c>
      <c r="Q191" s="52">
        <v>30</v>
      </c>
      <c r="R191" s="225">
        <v>1.1857707509881422E-2</v>
      </c>
      <c r="S191" s="52">
        <v>0</v>
      </c>
      <c r="T191" s="52">
        <v>0</v>
      </c>
      <c r="U191" s="52">
        <v>55</v>
      </c>
      <c r="V191" s="53" t="s">
        <v>3</v>
      </c>
    </row>
    <row r="192" spans="1:22" x14ac:dyDescent="0.2">
      <c r="A192" s="52" t="s">
        <v>220</v>
      </c>
      <c r="B192" s="52" t="s">
        <v>330</v>
      </c>
      <c r="C192" s="52" t="s">
        <v>299</v>
      </c>
      <c r="D192" s="52">
        <v>846.17909999999983</v>
      </c>
      <c r="E192" s="52">
        <v>3296</v>
      </c>
      <c r="F192" s="52">
        <v>1253</v>
      </c>
      <c r="G192" s="52">
        <v>1190</v>
      </c>
      <c r="H192" s="52">
        <v>3.8951564745572194</v>
      </c>
      <c r="I192" s="52">
        <v>1.4807739874454477</v>
      </c>
      <c r="J192" s="52">
        <v>1425</v>
      </c>
      <c r="K192" s="52">
        <v>1310</v>
      </c>
      <c r="L192" s="52">
        <v>40</v>
      </c>
      <c r="M192" s="52">
        <v>20</v>
      </c>
      <c r="N192" s="225">
        <v>1.4035087719298246E-2</v>
      </c>
      <c r="O192" s="52">
        <v>50</v>
      </c>
      <c r="P192" s="52">
        <v>10</v>
      </c>
      <c r="Q192" s="52">
        <v>60</v>
      </c>
      <c r="R192" s="225">
        <v>4.2105263157894736E-2</v>
      </c>
      <c r="S192" s="52">
        <v>0</v>
      </c>
      <c r="T192" s="52">
        <v>0</v>
      </c>
      <c r="U192" s="52">
        <v>10</v>
      </c>
      <c r="V192" s="53" t="s">
        <v>3</v>
      </c>
    </row>
    <row r="193" spans="1:22" x14ac:dyDescent="0.2">
      <c r="A193" s="52" t="s">
        <v>221</v>
      </c>
      <c r="B193" s="52" t="s">
        <v>330</v>
      </c>
      <c r="C193" s="52" t="s">
        <v>299</v>
      </c>
      <c r="D193" s="52">
        <v>558.16269999999997</v>
      </c>
      <c r="E193" s="52">
        <v>6106</v>
      </c>
      <c r="F193" s="52">
        <v>2135</v>
      </c>
      <c r="G193" s="52">
        <v>2085</v>
      </c>
      <c r="H193" s="52">
        <v>10.939462633386288</v>
      </c>
      <c r="I193" s="52">
        <v>3.8250495778381466</v>
      </c>
      <c r="J193" s="52">
        <v>3225</v>
      </c>
      <c r="K193" s="52">
        <v>2805</v>
      </c>
      <c r="L193" s="52">
        <v>195</v>
      </c>
      <c r="M193" s="52">
        <v>15</v>
      </c>
      <c r="N193" s="225">
        <v>4.6511627906976744E-3</v>
      </c>
      <c r="O193" s="52">
        <v>155</v>
      </c>
      <c r="P193" s="52">
        <v>0</v>
      </c>
      <c r="Q193" s="52">
        <v>155</v>
      </c>
      <c r="R193" s="225">
        <v>4.8062015503875968E-2</v>
      </c>
      <c r="S193" s="52">
        <v>0</v>
      </c>
      <c r="T193" s="52">
        <v>0</v>
      </c>
      <c r="U193" s="52">
        <v>60</v>
      </c>
      <c r="V193" s="53" t="s">
        <v>3</v>
      </c>
    </row>
    <row r="194" spans="1:22" x14ac:dyDescent="0.2">
      <c r="A194" s="52" t="s">
        <v>222</v>
      </c>
      <c r="B194" s="52" t="s">
        <v>330</v>
      </c>
      <c r="C194" s="52" t="s">
        <v>299</v>
      </c>
      <c r="D194" s="52">
        <v>960.76220000000001</v>
      </c>
      <c r="E194" s="52">
        <v>3868</v>
      </c>
      <c r="F194" s="52">
        <v>1410</v>
      </c>
      <c r="G194" s="52">
        <v>1372</v>
      </c>
      <c r="H194" s="52">
        <v>4.0259702140654579</v>
      </c>
      <c r="I194" s="52">
        <v>1.4675847988191042</v>
      </c>
      <c r="J194" s="52">
        <v>1860</v>
      </c>
      <c r="K194" s="52">
        <v>1620</v>
      </c>
      <c r="L194" s="52">
        <v>85</v>
      </c>
      <c r="M194" s="52">
        <v>15</v>
      </c>
      <c r="N194" s="225">
        <v>8.0645161290322578E-3</v>
      </c>
      <c r="O194" s="52">
        <v>125</v>
      </c>
      <c r="P194" s="52">
        <v>0</v>
      </c>
      <c r="Q194" s="52">
        <v>125</v>
      </c>
      <c r="R194" s="225">
        <v>6.7204301075268813E-2</v>
      </c>
      <c r="S194" s="52">
        <v>0</v>
      </c>
      <c r="T194" s="52">
        <v>0</v>
      </c>
      <c r="U194" s="52">
        <v>0</v>
      </c>
      <c r="V194" s="53" t="s">
        <v>3</v>
      </c>
    </row>
    <row r="195" spans="1:22" x14ac:dyDescent="0.2">
      <c r="A195" s="52" t="s">
        <v>223</v>
      </c>
      <c r="B195" s="52" t="s">
        <v>330</v>
      </c>
      <c r="C195" s="52" t="s">
        <v>299</v>
      </c>
      <c r="D195" s="52">
        <v>345.18909999999994</v>
      </c>
      <c r="E195" s="52">
        <v>4189</v>
      </c>
      <c r="F195" s="52">
        <v>1390</v>
      </c>
      <c r="G195" s="52">
        <v>1359</v>
      </c>
      <c r="H195" s="52">
        <v>12.135377391696322</v>
      </c>
      <c r="I195" s="52">
        <v>4.026778365829049</v>
      </c>
      <c r="J195" s="52">
        <v>2095</v>
      </c>
      <c r="K195" s="52">
        <v>1840</v>
      </c>
      <c r="L195" s="52">
        <v>160</v>
      </c>
      <c r="M195" s="52">
        <v>20</v>
      </c>
      <c r="N195" s="225">
        <v>9.5465393794749408E-3</v>
      </c>
      <c r="O195" s="52">
        <v>30</v>
      </c>
      <c r="P195" s="52">
        <v>10</v>
      </c>
      <c r="Q195" s="52">
        <v>40</v>
      </c>
      <c r="R195" s="225">
        <v>1.9093078758949882E-2</v>
      </c>
      <c r="S195" s="52">
        <v>15</v>
      </c>
      <c r="T195" s="52">
        <v>0</v>
      </c>
      <c r="U195" s="52">
        <v>25</v>
      </c>
      <c r="V195" s="53" t="s">
        <v>3</v>
      </c>
    </row>
    <row r="196" spans="1:22" x14ac:dyDescent="0.2">
      <c r="A196" s="52" t="s">
        <v>224</v>
      </c>
      <c r="B196" s="52" t="s">
        <v>330</v>
      </c>
      <c r="C196" s="52" t="s">
        <v>299</v>
      </c>
      <c r="D196" s="52">
        <v>76.650898437500004</v>
      </c>
      <c r="E196" s="52">
        <v>11204</v>
      </c>
      <c r="F196" s="52">
        <v>3745</v>
      </c>
      <c r="G196" s="52">
        <v>3628</v>
      </c>
      <c r="H196" s="52">
        <v>146.16919342616151</v>
      </c>
      <c r="I196" s="52">
        <v>48.857874810868879</v>
      </c>
      <c r="J196" s="52">
        <v>5990</v>
      </c>
      <c r="K196" s="52">
        <v>5315</v>
      </c>
      <c r="L196" s="52">
        <v>455</v>
      </c>
      <c r="M196" s="52">
        <v>115</v>
      </c>
      <c r="N196" s="225">
        <v>1.9198664440734557E-2</v>
      </c>
      <c r="O196" s="52">
        <v>45</v>
      </c>
      <c r="P196" s="52">
        <v>20</v>
      </c>
      <c r="Q196" s="52">
        <v>65</v>
      </c>
      <c r="R196" s="225">
        <v>1.0851419031719533E-2</v>
      </c>
      <c r="S196" s="52">
        <v>10</v>
      </c>
      <c r="T196" s="52">
        <v>0</v>
      </c>
      <c r="U196" s="52">
        <v>30</v>
      </c>
      <c r="V196" s="53" t="s">
        <v>3</v>
      </c>
    </row>
    <row r="197" spans="1:22" x14ac:dyDescent="0.2">
      <c r="A197" s="52" t="s">
        <v>225</v>
      </c>
      <c r="B197" s="52" t="s">
        <v>330</v>
      </c>
      <c r="C197" s="52" t="s">
        <v>299</v>
      </c>
      <c r="D197" s="52">
        <v>389.76459999999997</v>
      </c>
      <c r="E197" s="52">
        <v>3332</v>
      </c>
      <c r="F197" s="52">
        <v>1086</v>
      </c>
      <c r="G197" s="52">
        <v>1058</v>
      </c>
      <c r="H197" s="52">
        <v>8.5487496812178438</v>
      </c>
      <c r="I197" s="52">
        <v>2.786297165006776</v>
      </c>
      <c r="J197" s="52">
        <v>1720</v>
      </c>
      <c r="K197" s="52">
        <v>1505</v>
      </c>
      <c r="L197" s="52">
        <v>125</v>
      </c>
      <c r="M197" s="52">
        <v>30</v>
      </c>
      <c r="N197" s="225">
        <v>1.7441860465116279E-2</v>
      </c>
      <c r="O197" s="52">
        <v>30</v>
      </c>
      <c r="P197" s="52">
        <v>0</v>
      </c>
      <c r="Q197" s="52">
        <v>30</v>
      </c>
      <c r="R197" s="225">
        <v>1.7441860465116279E-2</v>
      </c>
      <c r="S197" s="52">
        <v>0</v>
      </c>
      <c r="T197" s="52">
        <v>0</v>
      </c>
      <c r="U197" s="52">
        <v>25</v>
      </c>
      <c r="V197" s="53" t="s">
        <v>3</v>
      </c>
    </row>
    <row r="198" spans="1:22" x14ac:dyDescent="0.2">
      <c r="A198" s="238" t="s">
        <v>226</v>
      </c>
      <c r="B198" s="238" t="s">
        <v>330</v>
      </c>
      <c r="C198" s="238" t="s">
        <v>299</v>
      </c>
      <c r="D198" s="238">
        <v>6.6180999755859373</v>
      </c>
      <c r="E198" s="238">
        <v>5851</v>
      </c>
      <c r="F198" s="238">
        <v>1950</v>
      </c>
      <c r="G198" s="238">
        <v>1904</v>
      </c>
      <c r="H198" s="238">
        <v>884.09060328254986</v>
      </c>
      <c r="I198" s="238">
        <v>294.64650083762984</v>
      </c>
      <c r="J198" s="238">
        <v>2830</v>
      </c>
      <c r="K198" s="238">
        <v>2475</v>
      </c>
      <c r="L198" s="238">
        <v>150</v>
      </c>
      <c r="M198" s="238">
        <v>65</v>
      </c>
      <c r="N198" s="239">
        <v>2.2968197879858657E-2</v>
      </c>
      <c r="O198" s="238">
        <v>85</v>
      </c>
      <c r="P198" s="238">
        <v>45</v>
      </c>
      <c r="Q198" s="238">
        <v>130</v>
      </c>
      <c r="R198" s="239">
        <v>4.5936395759717315E-2</v>
      </c>
      <c r="S198" s="238">
        <v>0</v>
      </c>
      <c r="T198" s="238">
        <v>0</v>
      </c>
      <c r="U198" s="238">
        <v>10</v>
      </c>
      <c r="V198" s="202" t="s">
        <v>7</v>
      </c>
    </row>
    <row r="199" spans="1:22" x14ac:dyDescent="0.2">
      <c r="A199" s="238" t="s">
        <v>227</v>
      </c>
      <c r="B199" s="238" t="s">
        <v>330</v>
      </c>
      <c r="C199" s="238" t="s">
        <v>299</v>
      </c>
      <c r="D199" s="238">
        <v>2.5620001220703124</v>
      </c>
      <c r="E199" s="238">
        <v>2965</v>
      </c>
      <c r="F199" s="238">
        <v>1079</v>
      </c>
      <c r="G199" s="238">
        <v>1059</v>
      </c>
      <c r="H199" s="238">
        <v>1157.2989300266036</v>
      </c>
      <c r="I199" s="238">
        <v>421.15532731828165</v>
      </c>
      <c r="J199" s="238">
        <v>1555</v>
      </c>
      <c r="K199" s="238">
        <v>1275</v>
      </c>
      <c r="L199" s="238">
        <v>80</v>
      </c>
      <c r="M199" s="238">
        <v>50</v>
      </c>
      <c r="N199" s="239">
        <v>3.215434083601286E-2</v>
      </c>
      <c r="O199" s="238">
        <v>110</v>
      </c>
      <c r="P199" s="238">
        <v>20</v>
      </c>
      <c r="Q199" s="238">
        <v>130</v>
      </c>
      <c r="R199" s="239">
        <v>8.3601286173633438E-2</v>
      </c>
      <c r="S199" s="238">
        <v>0</v>
      </c>
      <c r="T199" s="238">
        <v>0</v>
      </c>
      <c r="U199" s="238">
        <v>20</v>
      </c>
      <c r="V199" s="202" t="s">
        <v>7</v>
      </c>
    </row>
    <row r="200" spans="1:22" x14ac:dyDescent="0.2">
      <c r="A200" s="238" t="s">
        <v>228</v>
      </c>
      <c r="B200" s="238" t="s">
        <v>330</v>
      </c>
      <c r="C200" s="238" t="s">
        <v>299</v>
      </c>
      <c r="D200" s="238">
        <v>20.84659912109375</v>
      </c>
      <c r="E200" s="238">
        <v>4944</v>
      </c>
      <c r="F200" s="238">
        <v>1940</v>
      </c>
      <c r="G200" s="238">
        <v>1877</v>
      </c>
      <c r="H200" s="238">
        <v>237.16098588941472</v>
      </c>
      <c r="I200" s="238">
        <v>93.060742844956422</v>
      </c>
      <c r="J200" s="238">
        <v>2510</v>
      </c>
      <c r="K200" s="238">
        <v>2080</v>
      </c>
      <c r="L200" s="238">
        <v>135</v>
      </c>
      <c r="M200" s="238">
        <v>55</v>
      </c>
      <c r="N200" s="239">
        <v>2.1912350597609563E-2</v>
      </c>
      <c r="O200" s="238">
        <v>175</v>
      </c>
      <c r="P200" s="238">
        <v>30</v>
      </c>
      <c r="Q200" s="238">
        <v>205</v>
      </c>
      <c r="R200" s="239">
        <v>8.1673306772908363E-2</v>
      </c>
      <c r="S200" s="238">
        <v>0</v>
      </c>
      <c r="T200" s="238">
        <v>0</v>
      </c>
      <c r="U200" s="238">
        <v>25</v>
      </c>
      <c r="V200" s="202" t="s">
        <v>7</v>
      </c>
    </row>
    <row r="201" spans="1:22" x14ac:dyDescent="0.2">
      <c r="A201" s="238" t="s">
        <v>229</v>
      </c>
      <c r="B201" s="238" t="s">
        <v>330</v>
      </c>
      <c r="C201" s="238" t="s">
        <v>299</v>
      </c>
      <c r="D201" s="238">
        <v>6.7685998535156253</v>
      </c>
      <c r="E201" s="238">
        <v>11900</v>
      </c>
      <c r="F201" s="238">
        <v>4702</v>
      </c>
      <c r="G201" s="238">
        <v>4325</v>
      </c>
      <c r="H201" s="238">
        <v>1758.1184081696179</v>
      </c>
      <c r="I201" s="238">
        <v>694.6783827910541</v>
      </c>
      <c r="J201" s="238">
        <v>6075</v>
      </c>
      <c r="K201" s="238">
        <v>5370</v>
      </c>
      <c r="L201" s="238">
        <v>380</v>
      </c>
      <c r="M201" s="238">
        <v>135</v>
      </c>
      <c r="N201" s="239">
        <v>2.2222222222222223E-2</v>
      </c>
      <c r="O201" s="238">
        <v>150</v>
      </c>
      <c r="P201" s="238">
        <v>10</v>
      </c>
      <c r="Q201" s="238">
        <v>160</v>
      </c>
      <c r="R201" s="239">
        <v>2.6337448559670781E-2</v>
      </c>
      <c r="S201" s="238">
        <v>0</v>
      </c>
      <c r="T201" s="238">
        <v>0</v>
      </c>
      <c r="U201" s="238">
        <v>20</v>
      </c>
      <c r="V201" s="202" t="s">
        <v>7</v>
      </c>
    </row>
    <row r="202" spans="1:22" x14ac:dyDescent="0.2">
      <c r="A202" s="238" t="s">
        <v>230</v>
      </c>
      <c r="B202" s="238" t="s">
        <v>330</v>
      </c>
      <c r="C202" s="238" t="s">
        <v>299</v>
      </c>
      <c r="D202" s="238">
        <v>1.3978999328613282</v>
      </c>
      <c r="E202" s="238">
        <v>3496</v>
      </c>
      <c r="F202" s="238">
        <v>1271</v>
      </c>
      <c r="G202" s="238">
        <v>1246</v>
      </c>
      <c r="H202" s="238">
        <v>2500.8943185540616</v>
      </c>
      <c r="I202" s="238">
        <v>909.22101798690289</v>
      </c>
      <c r="J202" s="238">
        <v>1945</v>
      </c>
      <c r="K202" s="238">
        <v>1585</v>
      </c>
      <c r="L202" s="238">
        <v>145</v>
      </c>
      <c r="M202" s="238">
        <v>65</v>
      </c>
      <c r="N202" s="239">
        <v>3.3419023136246784E-2</v>
      </c>
      <c r="O202" s="238">
        <v>120</v>
      </c>
      <c r="P202" s="238">
        <v>0</v>
      </c>
      <c r="Q202" s="238">
        <v>120</v>
      </c>
      <c r="R202" s="239">
        <v>6.1696658097686374E-2</v>
      </c>
      <c r="S202" s="238">
        <v>0</v>
      </c>
      <c r="T202" s="238">
        <v>10</v>
      </c>
      <c r="U202" s="238">
        <v>15</v>
      </c>
      <c r="V202" s="202" t="s">
        <v>7</v>
      </c>
    </row>
    <row r="203" spans="1:22" x14ac:dyDescent="0.2">
      <c r="A203" s="238" t="s">
        <v>231</v>
      </c>
      <c r="B203" s="238" t="s">
        <v>330</v>
      </c>
      <c r="C203" s="238" t="s">
        <v>299</v>
      </c>
      <c r="D203" s="238">
        <v>14.02949951171875</v>
      </c>
      <c r="E203" s="238">
        <v>5530</v>
      </c>
      <c r="F203" s="238">
        <v>2134</v>
      </c>
      <c r="G203" s="238">
        <v>1904</v>
      </c>
      <c r="H203" s="238">
        <v>394.16944242243471</v>
      </c>
      <c r="I203" s="238">
        <v>152.10806331455257</v>
      </c>
      <c r="J203" s="238">
        <v>3025</v>
      </c>
      <c r="K203" s="238">
        <v>2590</v>
      </c>
      <c r="L203" s="238">
        <v>215</v>
      </c>
      <c r="M203" s="238">
        <v>75</v>
      </c>
      <c r="N203" s="239">
        <v>2.4793388429752067E-2</v>
      </c>
      <c r="O203" s="238">
        <v>85</v>
      </c>
      <c r="P203" s="238">
        <v>0</v>
      </c>
      <c r="Q203" s="238">
        <v>85</v>
      </c>
      <c r="R203" s="239">
        <v>2.809917355371901E-2</v>
      </c>
      <c r="S203" s="238">
        <v>0</v>
      </c>
      <c r="T203" s="238">
        <v>0</v>
      </c>
      <c r="U203" s="238">
        <v>50</v>
      </c>
      <c r="V203" s="202" t="s">
        <v>7</v>
      </c>
    </row>
    <row r="204" spans="1:22" x14ac:dyDescent="0.2">
      <c r="A204" s="238" t="s">
        <v>232</v>
      </c>
      <c r="B204" s="238" t="s">
        <v>330</v>
      </c>
      <c r="C204" s="238" t="s">
        <v>299</v>
      </c>
      <c r="D204" s="238">
        <v>10.902099609375</v>
      </c>
      <c r="E204" s="238">
        <v>8001</v>
      </c>
      <c r="F204" s="238">
        <v>2661</v>
      </c>
      <c r="G204" s="238">
        <v>2625</v>
      </c>
      <c r="H204" s="238">
        <v>733.89533087000336</v>
      </c>
      <c r="I204" s="238">
        <v>244.08142425260328</v>
      </c>
      <c r="J204" s="238">
        <v>4500</v>
      </c>
      <c r="K204" s="238">
        <v>3640</v>
      </c>
      <c r="L204" s="238">
        <v>420</v>
      </c>
      <c r="M204" s="238">
        <v>105</v>
      </c>
      <c r="N204" s="239">
        <v>2.3333333333333334E-2</v>
      </c>
      <c r="O204" s="238">
        <v>210</v>
      </c>
      <c r="P204" s="238">
        <v>55</v>
      </c>
      <c r="Q204" s="238">
        <v>265</v>
      </c>
      <c r="R204" s="239">
        <v>5.8888888888888886E-2</v>
      </c>
      <c r="S204" s="238">
        <v>0</v>
      </c>
      <c r="T204" s="238">
        <v>25</v>
      </c>
      <c r="U204" s="238">
        <v>35</v>
      </c>
      <c r="V204" s="202" t="s">
        <v>7</v>
      </c>
    </row>
  </sheetData>
  <sortState ref="A2:W205">
    <sortCondition ref="A2:A205"/>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55"/>
  <sheetViews>
    <sheetView topLeftCell="A219" workbookViewId="0">
      <selection activeCell="E242" sqref="E242"/>
    </sheetView>
  </sheetViews>
  <sheetFormatPr defaultRowHeight="15" x14ac:dyDescent="0.25"/>
  <cols>
    <col min="1" max="1" width="10.5703125" style="203" bestFit="1" customWidth="1"/>
    <col min="5" max="5" width="12.7109375" bestFit="1" customWidth="1"/>
    <col min="6" max="6" width="14" bestFit="1" customWidth="1"/>
  </cols>
  <sheetData>
    <row r="1" spans="1:14" x14ac:dyDescent="0.25">
      <c r="A1" s="203" t="s">
        <v>233</v>
      </c>
      <c r="B1" t="s">
        <v>234</v>
      </c>
      <c r="C1" t="s">
        <v>235</v>
      </c>
      <c r="D1" t="s">
        <v>236</v>
      </c>
      <c r="E1" t="s">
        <v>237</v>
      </c>
      <c r="F1" t="s">
        <v>238</v>
      </c>
      <c r="G1" t="s">
        <v>239</v>
      </c>
      <c r="H1" t="s">
        <v>240</v>
      </c>
      <c r="I1" t="s">
        <v>241</v>
      </c>
      <c r="J1" t="s">
        <v>242</v>
      </c>
      <c r="K1" t="s">
        <v>243</v>
      </c>
      <c r="L1" t="s">
        <v>244</v>
      </c>
      <c r="M1" t="s">
        <v>245</v>
      </c>
      <c r="N1" t="s">
        <v>246</v>
      </c>
    </row>
    <row r="2" spans="1:14" x14ac:dyDescent="0.25">
      <c r="A2" s="203">
        <v>8250000</v>
      </c>
      <c r="B2">
        <v>1392609</v>
      </c>
      <c r="C2">
        <v>1214839</v>
      </c>
      <c r="D2">
        <v>544870</v>
      </c>
      <c r="E2">
        <v>519693</v>
      </c>
      <c r="F2">
        <v>272.5</v>
      </c>
      <c r="G2">
        <v>5110.21</v>
      </c>
      <c r="H2">
        <v>684215</v>
      </c>
      <c r="I2">
        <v>498360</v>
      </c>
      <c r="J2">
        <v>34750</v>
      </c>
      <c r="K2">
        <v>98510</v>
      </c>
      <c r="L2">
        <v>32025</v>
      </c>
      <c r="M2">
        <v>10285</v>
      </c>
      <c r="N2">
        <v>10290</v>
      </c>
    </row>
    <row r="3" spans="1:14" x14ac:dyDescent="0.25">
      <c r="A3" s="203">
        <v>8250001.0099999998</v>
      </c>
      <c r="B3">
        <v>5232</v>
      </c>
      <c r="C3">
        <v>5299</v>
      </c>
      <c r="D3">
        <v>2156</v>
      </c>
      <c r="E3">
        <v>2104</v>
      </c>
      <c r="F3">
        <v>3038.5</v>
      </c>
      <c r="G3">
        <v>1.72</v>
      </c>
      <c r="H3">
        <v>2645</v>
      </c>
      <c r="I3">
        <v>1880</v>
      </c>
      <c r="J3">
        <v>130</v>
      </c>
      <c r="K3">
        <v>505</v>
      </c>
      <c r="L3">
        <v>75</v>
      </c>
      <c r="M3">
        <v>10</v>
      </c>
      <c r="N3">
        <v>50</v>
      </c>
    </row>
    <row r="4" spans="1:14" x14ac:dyDescent="0.25">
      <c r="A4" s="203">
        <v>8250001.0199999996</v>
      </c>
      <c r="B4">
        <v>6517</v>
      </c>
      <c r="C4">
        <v>6620</v>
      </c>
      <c r="D4">
        <v>2619</v>
      </c>
      <c r="E4">
        <v>2571</v>
      </c>
      <c r="F4">
        <v>1796.4</v>
      </c>
      <c r="G4">
        <v>3.63</v>
      </c>
      <c r="H4">
        <v>2745</v>
      </c>
      <c r="I4">
        <v>2075</v>
      </c>
      <c r="J4">
        <v>110</v>
      </c>
      <c r="K4">
        <v>390</v>
      </c>
      <c r="L4">
        <v>110</v>
      </c>
      <c r="M4">
        <v>30</v>
      </c>
      <c r="N4">
        <v>30</v>
      </c>
    </row>
    <row r="5" spans="1:14" x14ac:dyDescent="0.25">
      <c r="A5" s="203">
        <v>8250001.0300000003</v>
      </c>
      <c r="B5">
        <v>2205</v>
      </c>
      <c r="C5">
        <v>2234</v>
      </c>
      <c r="D5">
        <v>823</v>
      </c>
      <c r="E5">
        <v>820</v>
      </c>
      <c r="F5">
        <v>2102.8000000000002</v>
      </c>
      <c r="G5">
        <v>1.05</v>
      </c>
      <c r="H5">
        <v>1150</v>
      </c>
      <c r="I5">
        <v>950</v>
      </c>
      <c r="J5">
        <v>45</v>
      </c>
      <c r="K5">
        <v>130</v>
      </c>
      <c r="L5">
        <v>10</v>
      </c>
      <c r="M5">
        <v>0</v>
      </c>
      <c r="N5">
        <v>10</v>
      </c>
    </row>
    <row r="6" spans="1:14" x14ac:dyDescent="0.25">
      <c r="A6" s="203">
        <v>8250001.04</v>
      </c>
      <c r="B6">
        <v>5942</v>
      </c>
      <c r="C6">
        <v>5924</v>
      </c>
      <c r="D6">
        <v>2325</v>
      </c>
      <c r="E6">
        <v>2293</v>
      </c>
      <c r="F6">
        <v>2319.6</v>
      </c>
      <c r="G6">
        <v>2.56</v>
      </c>
      <c r="H6">
        <v>3135</v>
      </c>
      <c r="I6">
        <v>2570</v>
      </c>
      <c r="J6">
        <v>155</v>
      </c>
      <c r="K6">
        <v>305</v>
      </c>
      <c r="L6">
        <v>45</v>
      </c>
      <c r="M6">
        <v>15</v>
      </c>
      <c r="N6">
        <v>45</v>
      </c>
    </row>
    <row r="7" spans="1:14" x14ac:dyDescent="0.25">
      <c r="A7" s="203">
        <v>8250001.0499999998</v>
      </c>
      <c r="B7">
        <v>2905</v>
      </c>
      <c r="C7">
        <v>2894</v>
      </c>
      <c r="D7">
        <v>1045</v>
      </c>
      <c r="E7">
        <v>1042</v>
      </c>
      <c r="F7">
        <v>2523.5</v>
      </c>
      <c r="G7">
        <v>1.1499999999999999</v>
      </c>
      <c r="H7">
        <v>1310</v>
      </c>
      <c r="I7">
        <v>1045</v>
      </c>
      <c r="J7">
        <v>60</v>
      </c>
      <c r="K7">
        <v>135</v>
      </c>
      <c r="L7">
        <v>35</v>
      </c>
      <c r="M7">
        <v>15</v>
      </c>
      <c r="N7">
        <v>20</v>
      </c>
    </row>
    <row r="8" spans="1:14" x14ac:dyDescent="0.25">
      <c r="A8" s="203">
        <v>8250001.0599999996</v>
      </c>
      <c r="B8">
        <v>3793</v>
      </c>
      <c r="C8">
        <v>3829</v>
      </c>
      <c r="D8">
        <v>1448</v>
      </c>
      <c r="E8">
        <v>1445</v>
      </c>
      <c r="F8">
        <v>1134.9000000000001</v>
      </c>
      <c r="G8">
        <v>3.34</v>
      </c>
      <c r="H8">
        <v>1505</v>
      </c>
      <c r="I8">
        <v>1250</v>
      </c>
      <c r="J8">
        <v>50</v>
      </c>
      <c r="K8">
        <v>150</v>
      </c>
      <c r="L8">
        <v>10</v>
      </c>
      <c r="M8">
        <v>15</v>
      </c>
      <c r="N8">
        <v>15</v>
      </c>
    </row>
    <row r="9" spans="1:14" x14ac:dyDescent="0.25">
      <c r="A9" s="203">
        <v>8250001.0700000003</v>
      </c>
      <c r="B9">
        <v>6123</v>
      </c>
      <c r="C9">
        <v>6099</v>
      </c>
      <c r="D9">
        <v>2410</v>
      </c>
      <c r="E9">
        <v>2315</v>
      </c>
      <c r="F9">
        <v>2088.6</v>
      </c>
      <c r="G9">
        <v>2.93</v>
      </c>
      <c r="H9">
        <v>3075</v>
      </c>
      <c r="I9">
        <v>2430</v>
      </c>
      <c r="J9">
        <v>175</v>
      </c>
      <c r="K9">
        <v>390</v>
      </c>
      <c r="L9">
        <v>60</v>
      </c>
      <c r="M9">
        <v>0</v>
      </c>
      <c r="N9">
        <v>20</v>
      </c>
    </row>
    <row r="10" spans="1:14" x14ac:dyDescent="0.25">
      <c r="A10" s="203">
        <v>8250001.0800000001</v>
      </c>
      <c r="B10">
        <v>5132</v>
      </c>
      <c r="C10">
        <v>4912</v>
      </c>
      <c r="D10">
        <v>2082</v>
      </c>
      <c r="E10">
        <v>2011</v>
      </c>
      <c r="F10">
        <v>1402.3</v>
      </c>
      <c r="G10">
        <v>3.66</v>
      </c>
      <c r="H10">
        <v>2540</v>
      </c>
      <c r="I10">
        <v>1950</v>
      </c>
      <c r="J10">
        <v>115</v>
      </c>
      <c r="K10">
        <v>360</v>
      </c>
      <c r="L10">
        <v>65</v>
      </c>
      <c r="M10">
        <v>10</v>
      </c>
      <c r="N10">
        <v>40</v>
      </c>
    </row>
    <row r="11" spans="1:14" x14ac:dyDescent="0.25">
      <c r="A11" s="203">
        <v>8250001.0899999999</v>
      </c>
      <c r="B11">
        <v>6218</v>
      </c>
      <c r="C11">
        <v>6296</v>
      </c>
      <c r="D11">
        <v>2407</v>
      </c>
      <c r="E11">
        <v>2382</v>
      </c>
      <c r="F11">
        <v>1776.3</v>
      </c>
      <c r="G11">
        <v>3.5</v>
      </c>
      <c r="H11">
        <v>2755</v>
      </c>
      <c r="I11">
        <v>2065</v>
      </c>
      <c r="J11">
        <v>160</v>
      </c>
      <c r="K11">
        <v>445</v>
      </c>
      <c r="L11">
        <v>50</v>
      </c>
      <c r="M11">
        <v>15</v>
      </c>
      <c r="N11">
        <v>20</v>
      </c>
    </row>
    <row r="12" spans="1:14" x14ac:dyDescent="0.25">
      <c r="A12" s="203">
        <v>8250001.0999999996</v>
      </c>
      <c r="B12">
        <v>2837</v>
      </c>
      <c r="C12">
        <v>2897</v>
      </c>
      <c r="D12">
        <v>1073</v>
      </c>
      <c r="E12">
        <v>1064</v>
      </c>
      <c r="F12">
        <v>1075.4000000000001</v>
      </c>
      <c r="G12">
        <v>2.64</v>
      </c>
      <c r="H12">
        <v>1415</v>
      </c>
      <c r="I12">
        <v>1205</v>
      </c>
      <c r="J12">
        <v>40</v>
      </c>
      <c r="K12">
        <v>130</v>
      </c>
      <c r="L12">
        <v>15</v>
      </c>
      <c r="M12">
        <v>0</v>
      </c>
      <c r="N12">
        <v>10</v>
      </c>
    </row>
    <row r="13" spans="1:14" x14ac:dyDescent="0.25">
      <c r="A13" s="203">
        <v>8250001.1100000003</v>
      </c>
      <c r="B13">
        <v>5192</v>
      </c>
      <c r="C13">
        <v>5153</v>
      </c>
      <c r="D13">
        <v>1876</v>
      </c>
      <c r="E13">
        <v>1846</v>
      </c>
      <c r="F13">
        <v>634.29999999999995</v>
      </c>
      <c r="G13">
        <v>8.19</v>
      </c>
      <c r="H13">
        <v>2440</v>
      </c>
      <c r="I13">
        <v>1795</v>
      </c>
      <c r="J13">
        <v>140</v>
      </c>
      <c r="K13">
        <v>365</v>
      </c>
      <c r="L13">
        <v>105</v>
      </c>
      <c r="M13">
        <v>10</v>
      </c>
      <c r="N13">
        <v>35</v>
      </c>
    </row>
    <row r="14" spans="1:14" x14ac:dyDescent="0.25">
      <c r="A14" s="203">
        <v>8250001.1299999999</v>
      </c>
      <c r="B14">
        <v>4671</v>
      </c>
      <c r="C14">
        <v>4691</v>
      </c>
      <c r="D14">
        <v>1746</v>
      </c>
      <c r="E14">
        <v>1737</v>
      </c>
      <c r="F14">
        <v>3215.2</v>
      </c>
      <c r="G14">
        <v>1.45</v>
      </c>
      <c r="H14">
        <v>2330</v>
      </c>
      <c r="I14">
        <v>1870</v>
      </c>
      <c r="J14">
        <v>90</v>
      </c>
      <c r="K14">
        <v>295</v>
      </c>
      <c r="L14">
        <v>20</v>
      </c>
      <c r="M14">
        <v>30</v>
      </c>
      <c r="N14">
        <v>25</v>
      </c>
    </row>
    <row r="15" spans="1:14" x14ac:dyDescent="0.25">
      <c r="A15" s="203">
        <v>8250001.1399999997</v>
      </c>
      <c r="B15">
        <v>2614</v>
      </c>
      <c r="C15">
        <v>2661</v>
      </c>
      <c r="D15">
        <v>1056</v>
      </c>
      <c r="E15">
        <v>1040</v>
      </c>
      <c r="F15">
        <v>1309.4000000000001</v>
      </c>
      <c r="G15">
        <v>2</v>
      </c>
      <c r="H15">
        <v>1220</v>
      </c>
      <c r="I15">
        <v>925</v>
      </c>
      <c r="J15">
        <v>90</v>
      </c>
      <c r="K15">
        <v>160</v>
      </c>
      <c r="L15">
        <v>35</v>
      </c>
      <c r="M15">
        <v>0</v>
      </c>
      <c r="N15">
        <v>15</v>
      </c>
    </row>
    <row r="16" spans="1:14" x14ac:dyDescent="0.25">
      <c r="A16" s="203">
        <v>8250001.1699999999</v>
      </c>
      <c r="B16">
        <v>4467</v>
      </c>
      <c r="C16">
        <v>4617</v>
      </c>
      <c r="D16">
        <v>1627</v>
      </c>
      <c r="E16">
        <v>1622</v>
      </c>
      <c r="F16">
        <v>1677.1</v>
      </c>
      <c r="G16">
        <v>2.66</v>
      </c>
      <c r="H16">
        <v>2135</v>
      </c>
      <c r="I16">
        <v>1715</v>
      </c>
      <c r="J16">
        <v>110</v>
      </c>
      <c r="K16">
        <v>240</v>
      </c>
      <c r="L16">
        <v>30</v>
      </c>
      <c r="M16">
        <v>15</v>
      </c>
      <c r="N16">
        <v>30</v>
      </c>
    </row>
    <row r="17" spans="1:14" x14ac:dyDescent="0.25">
      <c r="A17" s="203">
        <v>8250001.2199999997</v>
      </c>
      <c r="B17">
        <v>4314</v>
      </c>
      <c r="C17">
        <v>4573</v>
      </c>
      <c r="D17">
        <v>1430</v>
      </c>
      <c r="E17">
        <v>1428</v>
      </c>
      <c r="F17">
        <v>1248.4000000000001</v>
      </c>
      <c r="G17">
        <v>3.46</v>
      </c>
      <c r="H17">
        <v>2160</v>
      </c>
      <c r="I17">
        <v>1740</v>
      </c>
      <c r="J17">
        <v>85</v>
      </c>
      <c r="K17">
        <v>290</v>
      </c>
      <c r="L17">
        <v>15</v>
      </c>
      <c r="M17">
        <v>10</v>
      </c>
      <c r="N17">
        <v>20</v>
      </c>
    </row>
    <row r="18" spans="1:14" x14ac:dyDescent="0.25">
      <c r="A18" s="203">
        <v>8250001.2300000004</v>
      </c>
      <c r="B18">
        <v>3263</v>
      </c>
      <c r="C18">
        <v>3465</v>
      </c>
      <c r="D18">
        <v>1047</v>
      </c>
      <c r="E18">
        <v>1031</v>
      </c>
      <c r="F18">
        <v>2879.7</v>
      </c>
      <c r="G18">
        <v>1.1299999999999999</v>
      </c>
      <c r="H18">
        <v>1540</v>
      </c>
      <c r="I18">
        <v>1255</v>
      </c>
      <c r="J18">
        <v>50</v>
      </c>
      <c r="K18">
        <v>150</v>
      </c>
      <c r="L18">
        <v>35</v>
      </c>
      <c r="M18">
        <v>20</v>
      </c>
      <c r="N18">
        <v>25</v>
      </c>
    </row>
    <row r="19" spans="1:14" x14ac:dyDescent="0.25">
      <c r="A19" s="203">
        <v>8250001.25</v>
      </c>
      <c r="B19">
        <v>6905</v>
      </c>
      <c r="C19">
        <v>6849</v>
      </c>
      <c r="D19">
        <v>2635</v>
      </c>
      <c r="E19">
        <v>2566</v>
      </c>
      <c r="F19">
        <v>4156.3999999999996</v>
      </c>
      <c r="G19">
        <v>1.66</v>
      </c>
      <c r="H19">
        <v>3550</v>
      </c>
      <c r="I19">
        <v>2435</v>
      </c>
      <c r="J19">
        <v>250</v>
      </c>
      <c r="K19">
        <v>750</v>
      </c>
      <c r="L19">
        <v>65</v>
      </c>
      <c r="M19">
        <v>10</v>
      </c>
      <c r="N19">
        <v>50</v>
      </c>
    </row>
    <row r="20" spans="1:14" x14ac:dyDescent="0.25">
      <c r="A20" s="203">
        <v>8250001.2599999998</v>
      </c>
      <c r="B20">
        <v>5998</v>
      </c>
      <c r="C20">
        <v>5987</v>
      </c>
      <c r="D20">
        <v>2306</v>
      </c>
      <c r="E20">
        <v>2279</v>
      </c>
      <c r="F20">
        <v>1401.8</v>
      </c>
      <c r="G20">
        <v>4.28</v>
      </c>
      <c r="H20">
        <v>2575</v>
      </c>
      <c r="I20">
        <v>1990</v>
      </c>
      <c r="J20">
        <v>120</v>
      </c>
      <c r="K20">
        <v>380</v>
      </c>
      <c r="L20">
        <v>20</v>
      </c>
      <c r="M20">
        <v>25</v>
      </c>
      <c r="N20">
        <v>45</v>
      </c>
    </row>
    <row r="21" spans="1:14" x14ac:dyDescent="0.25">
      <c r="A21" s="203">
        <v>8250001.2800000003</v>
      </c>
      <c r="B21">
        <v>4375</v>
      </c>
      <c r="C21">
        <v>4226</v>
      </c>
      <c r="D21">
        <v>1484</v>
      </c>
      <c r="E21">
        <v>1483</v>
      </c>
      <c r="F21">
        <v>3749.9</v>
      </c>
      <c r="G21">
        <v>1.17</v>
      </c>
      <c r="H21">
        <v>2310</v>
      </c>
      <c r="I21">
        <v>1580</v>
      </c>
      <c r="J21">
        <v>105</v>
      </c>
      <c r="K21">
        <v>510</v>
      </c>
      <c r="L21">
        <v>70</v>
      </c>
      <c r="M21">
        <v>15</v>
      </c>
      <c r="N21">
        <v>25</v>
      </c>
    </row>
    <row r="22" spans="1:14" x14ac:dyDescent="0.25">
      <c r="A22" s="203">
        <v>8250001.29</v>
      </c>
      <c r="B22">
        <v>4706</v>
      </c>
      <c r="C22">
        <v>4668</v>
      </c>
      <c r="D22">
        <v>1573</v>
      </c>
      <c r="E22">
        <v>1568</v>
      </c>
      <c r="F22">
        <v>4171.6000000000004</v>
      </c>
      <c r="G22">
        <v>1.1299999999999999</v>
      </c>
      <c r="H22">
        <v>2525</v>
      </c>
      <c r="I22">
        <v>1840</v>
      </c>
      <c r="J22">
        <v>120</v>
      </c>
      <c r="K22">
        <v>505</v>
      </c>
      <c r="L22">
        <v>40</v>
      </c>
      <c r="M22">
        <v>0</v>
      </c>
      <c r="N22">
        <v>10</v>
      </c>
    </row>
    <row r="23" spans="1:14" x14ac:dyDescent="0.25">
      <c r="A23" s="203">
        <v>8250001.2999999998</v>
      </c>
      <c r="B23">
        <v>6605</v>
      </c>
      <c r="C23">
        <v>6517</v>
      </c>
      <c r="D23">
        <v>2051</v>
      </c>
      <c r="E23">
        <v>2045</v>
      </c>
      <c r="F23">
        <v>3449.1</v>
      </c>
      <c r="G23">
        <v>1.92</v>
      </c>
      <c r="H23">
        <v>3185</v>
      </c>
      <c r="I23">
        <v>2190</v>
      </c>
      <c r="J23">
        <v>185</v>
      </c>
      <c r="K23">
        <v>705</v>
      </c>
      <c r="L23">
        <v>70</v>
      </c>
      <c r="M23">
        <v>0</v>
      </c>
      <c r="N23">
        <v>30</v>
      </c>
    </row>
    <row r="24" spans="1:14" x14ac:dyDescent="0.25">
      <c r="A24" s="203">
        <v>8250001.3099999996</v>
      </c>
      <c r="B24">
        <v>9214</v>
      </c>
      <c r="C24">
        <v>6715</v>
      </c>
      <c r="D24">
        <v>3495</v>
      </c>
      <c r="E24">
        <v>3406</v>
      </c>
      <c r="F24">
        <v>773.8</v>
      </c>
      <c r="G24">
        <v>11.91</v>
      </c>
      <c r="H24">
        <v>4770</v>
      </c>
      <c r="I24">
        <v>3090</v>
      </c>
      <c r="J24">
        <v>225</v>
      </c>
      <c r="K24">
        <v>1270</v>
      </c>
      <c r="L24">
        <v>105</v>
      </c>
      <c r="M24">
        <v>15</v>
      </c>
      <c r="N24">
        <v>75</v>
      </c>
    </row>
    <row r="25" spans="1:14" x14ac:dyDescent="0.25">
      <c r="A25" s="203">
        <v>8250001.3200000003</v>
      </c>
      <c r="B25">
        <v>6020</v>
      </c>
      <c r="C25">
        <v>5936</v>
      </c>
      <c r="D25">
        <v>1864</v>
      </c>
      <c r="E25">
        <v>1863</v>
      </c>
      <c r="F25">
        <v>3119.8</v>
      </c>
      <c r="G25">
        <v>1.93</v>
      </c>
      <c r="H25">
        <v>2710</v>
      </c>
      <c r="I25">
        <v>2230</v>
      </c>
      <c r="J25">
        <v>90</v>
      </c>
      <c r="K25">
        <v>320</v>
      </c>
      <c r="L25">
        <v>10</v>
      </c>
      <c r="M25">
        <v>25</v>
      </c>
      <c r="N25">
        <v>30</v>
      </c>
    </row>
    <row r="26" spans="1:14" x14ac:dyDescent="0.25">
      <c r="A26" s="203">
        <v>8250001.3300000001</v>
      </c>
      <c r="B26">
        <v>3260</v>
      </c>
      <c r="C26">
        <v>3207</v>
      </c>
      <c r="D26">
        <v>883</v>
      </c>
      <c r="E26">
        <v>883</v>
      </c>
      <c r="F26">
        <v>3748.4</v>
      </c>
      <c r="G26">
        <v>0.87</v>
      </c>
      <c r="H26">
        <v>1420</v>
      </c>
      <c r="I26">
        <v>1205</v>
      </c>
      <c r="J26">
        <v>50</v>
      </c>
      <c r="K26">
        <v>135</v>
      </c>
      <c r="L26">
        <v>20</v>
      </c>
      <c r="M26">
        <v>0</v>
      </c>
      <c r="N26">
        <v>15</v>
      </c>
    </row>
    <row r="27" spans="1:14" x14ac:dyDescent="0.25">
      <c r="A27" s="203">
        <v>8250001.3399999999</v>
      </c>
      <c r="B27">
        <v>10467</v>
      </c>
      <c r="C27">
        <v>2723</v>
      </c>
      <c r="D27">
        <v>4006</v>
      </c>
      <c r="E27">
        <v>3693</v>
      </c>
      <c r="F27">
        <v>724.6</v>
      </c>
      <c r="G27">
        <v>14.45</v>
      </c>
      <c r="H27">
        <v>5340</v>
      </c>
      <c r="I27">
        <v>4195</v>
      </c>
      <c r="J27">
        <v>240</v>
      </c>
      <c r="K27">
        <v>735</v>
      </c>
      <c r="L27">
        <v>95</v>
      </c>
      <c r="M27">
        <v>10</v>
      </c>
      <c r="N27">
        <v>70</v>
      </c>
    </row>
    <row r="28" spans="1:14" x14ac:dyDescent="0.25">
      <c r="A28" s="203">
        <v>8250001.3499999996</v>
      </c>
      <c r="B28">
        <v>4739</v>
      </c>
      <c r="C28">
        <v>4156</v>
      </c>
      <c r="D28">
        <v>1412</v>
      </c>
      <c r="E28">
        <v>1410</v>
      </c>
      <c r="F28">
        <v>270.3</v>
      </c>
      <c r="G28">
        <v>17.53</v>
      </c>
      <c r="H28">
        <v>2360</v>
      </c>
      <c r="I28">
        <v>1575</v>
      </c>
      <c r="J28">
        <v>145</v>
      </c>
      <c r="K28">
        <v>525</v>
      </c>
      <c r="L28">
        <v>35</v>
      </c>
      <c r="M28">
        <v>15</v>
      </c>
      <c r="N28">
        <v>60</v>
      </c>
    </row>
    <row r="29" spans="1:14" x14ac:dyDescent="0.25">
      <c r="A29" s="203">
        <v>8250001.3600000003</v>
      </c>
      <c r="B29">
        <v>7847</v>
      </c>
      <c r="C29">
        <v>6789</v>
      </c>
      <c r="D29">
        <v>2245</v>
      </c>
      <c r="E29">
        <v>2238</v>
      </c>
      <c r="F29">
        <v>4767.3</v>
      </c>
      <c r="G29">
        <v>1.65</v>
      </c>
      <c r="H29">
        <v>3640</v>
      </c>
      <c r="I29">
        <v>2590</v>
      </c>
      <c r="J29">
        <v>145</v>
      </c>
      <c r="K29">
        <v>840</v>
      </c>
      <c r="L29">
        <v>25</v>
      </c>
      <c r="M29">
        <v>10</v>
      </c>
      <c r="N29">
        <v>35</v>
      </c>
    </row>
    <row r="30" spans="1:14" x14ac:dyDescent="0.25">
      <c r="A30" s="203">
        <v>8250001.3700000001</v>
      </c>
      <c r="B30">
        <v>4673</v>
      </c>
      <c r="C30">
        <v>4478</v>
      </c>
      <c r="D30">
        <v>1829</v>
      </c>
      <c r="E30">
        <v>1797</v>
      </c>
      <c r="F30">
        <v>6185.3</v>
      </c>
      <c r="G30">
        <v>0.76</v>
      </c>
      <c r="H30">
        <v>2315</v>
      </c>
      <c r="I30">
        <v>1660</v>
      </c>
      <c r="J30">
        <v>130</v>
      </c>
      <c r="K30">
        <v>450</v>
      </c>
      <c r="L30">
        <v>35</v>
      </c>
      <c r="M30">
        <v>0</v>
      </c>
      <c r="N30">
        <v>30</v>
      </c>
    </row>
    <row r="31" spans="1:14" x14ac:dyDescent="0.25">
      <c r="A31" s="203">
        <v>8250001.3799999999</v>
      </c>
      <c r="B31">
        <v>5855</v>
      </c>
      <c r="C31">
        <v>5574</v>
      </c>
      <c r="D31">
        <v>1871</v>
      </c>
      <c r="E31">
        <v>1844</v>
      </c>
      <c r="F31">
        <v>4628.8</v>
      </c>
      <c r="G31">
        <v>1.26</v>
      </c>
      <c r="H31">
        <v>3040</v>
      </c>
      <c r="I31">
        <v>2155</v>
      </c>
      <c r="J31">
        <v>230</v>
      </c>
      <c r="K31">
        <v>555</v>
      </c>
      <c r="L31">
        <v>45</v>
      </c>
      <c r="M31">
        <v>10</v>
      </c>
      <c r="N31">
        <v>45</v>
      </c>
    </row>
    <row r="32" spans="1:14" x14ac:dyDescent="0.25">
      <c r="A32" s="203">
        <v>8250001.3899999997</v>
      </c>
      <c r="B32">
        <v>6939</v>
      </c>
      <c r="C32">
        <v>6241</v>
      </c>
      <c r="D32">
        <v>2348</v>
      </c>
      <c r="E32">
        <v>2331</v>
      </c>
      <c r="F32">
        <v>1403.3</v>
      </c>
      <c r="G32">
        <v>4.9400000000000004</v>
      </c>
      <c r="H32">
        <v>3410</v>
      </c>
      <c r="I32">
        <v>2480</v>
      </c>
      <c r="J32">
        <v>190</v>
      </c>
      <c r="K32">
        <v>625</v>
      </c>
      <c r="L32">
        <v>60</v>
      </c>
      <c r="M32">
        <v>0</v>
      </c>
      <c r="N32">
        <v>50</v>
      </c>
    </row>
    <row r="33" spans="1:14" x14ac:dyDescent="0.25">
      <c r="A33" s="203">
        <v>8250002.0199999996</v>
      </c>
      <c r="B33">
        <v>7227</v>
      </c>
      <c r="C33">
        <v>6966</v>
      </c>
      <c r="D33">
        <v>2525</v>
      </c>
      <c r="E33">
        <v>2450</v>
      </c>
      <c r="F33">
        <v>497.6</v>
      </c>
      <c r="G33">
        <v>14.52</v>
      </c>
      <c r="H33">
        <v>3680</v>
      </c>
      <c r="I33">
        <v>2795</v>
      </c>
      <c r="J33">
        <v>265</v>
      </c>
      <c r="K33">
        <v>495</v>
      </c>
      <c r="L33">
        <v>55</v>
      </c>
      <c r="M33">
        <v>15</v>
      </c>
      <c r="N33">
        <v>60</v>
      </c>
    </row>
    <row r="34" spans="1:14" x14ac:dyDescent="0.25">
      <c r="A34" s="203">
        <v>8250002.04</v>
      </c>
      <c r="B34">
        <v>1196</v>
      </c>
      <c r="C34">
        <v>568</v>
      </c>
      <c r="D34">
        <v>469</v>
      </c>
      <c r="E34">
        <v>466</v>
      </c>
      <c r="F34">
        <v>27.1</v>
      </c>
      <c r="G34">
        <v>44.13</v>
      </c>
      <c r="H34">
        <v>535</v>
      </c>
      <c r="I34">
        <v>395</v>
      </c>
      <c r="J34">
        <v>30</v>
      </c>
      <c r="K34">
        <v>40</v>
      </c>
      <c r="L34">
        <v>65</v>
      </c>
      <c r="M34">
        <v>0</v>
      </c>
      <c r="N34">
        <v>10</v>
      </c>
    </row>
    <row r="35" spans="1:14" x14ac:dyDescent="0.25">
      <c r="A35" s="203">
        <v>8250002.0599999996</v>
      </c>
      <c r="B35">
        <v>4080</v>
      </c>
      <c r="C35">
        <v>4190</v>
      </c>
      <c r="D35">
        <v>1449</v>
      </c>
      <c r="E35">
        <v>1447</v>
      </c>
      <c r="F35">
        <v>1970.9</v>
      </c>
      <c r="G35">
        <v>2.0699999999999998</v>
      </c>
      <c r="H35">
        <v>1940</v>
      </c>
      <c r="I35">
        <v>1515</v>
      </c>
      <c r="J35">
        <v>130</v>
      </c>
      <c r="K35">
        <v>205</v>
      </c>
      <c r="L35">
        <v>45</v>
      </c>
      <c r="M35">
        <v>30</v>
      </c>
      <c r="N35">
        <v>15</v>
      </c>
    </row>
    <row r="36" spans="1:14" x14ac:dyDescent="0.25">
      <c r="A36" s="203">
        <v>8250002.0700000003</v>
      </c>
      <c r="B36">
        <v>5580</v>
      </c>
      <c r="C36">
        <v>5239</v>
      </c>
      <c r="D36">
        <v>2169</v>
      </c>
      <c r="E36">
        <v>2107</v>
      </c>
      <c r="F36">
        <v>2227.4</v>
      </c>
      <c r="G36">
        <v>2.5099999999999998</v>
      </c>
      <c r="H36">
        <v>3200</v>
      </c>
      <c r="I36">
        <v>2535</v>
      </c>
      <c r="J36">
        <v>165</v>
      </c>
      <c r="K36">
        <v>325</v>
      </c>
      <c r="L36">
        <v>95</v>
      </c>
      <c r="M36">
        <v>30</v>
      </c>
      <c r="N36">
        <v>40</v>
      </c>
    </row>
    <row r="37" spans="1:14" x14ac:dyDescent="0.25">
      <c r="A37" s="203">
        <v>8250002.0800000001</v>
      </c>
      <c r="B37">
        <v>4664</v>
      </c>
      <c r="C37">
        <v>4792</v>
      </c>
      <c r="D37">
        <v>1639</v>
      </c>
      <c r="E37">
        <v>1631</v>
      </c>
      <c r="F37">
        <v>2574.6999999999998</v>
      </c>
      <c r="G37">
        <v>1.81</v>
      </c>
      <c r="H37">
        <v>2725</v>
      </c>
      <c r="I37">
        <v>2060</v>
      </c>
      <c r="J37">
        <v>180</v>
      </c>
      <c r="K37">
        <v>285</v>
      </c>
      <c r="L37">
        <v>95</v>
      </c>
      <c r="M37">
        <v>40</v>
      </c>
      <c r="N37">
        <v>60</v>
      </c>
    </row>
    <row r="38" spans="1:14" x14ac:dyDescent="0.25">
      <c r="A38" s="203">
        <v>8250002.0899999999</v>
      </c>
      <c r="B38">
        <v>3761</v>
      </c>
      <c r="C38">
        <v>3765</v>
      </c>
      <c r="D38">
        <v>1385</v>
      </c>
      <c r="E38">
        <v>1383</v>
      </c>
      <c r="F38">
        <v>3329.8</v>
      </c>
      <c r="G38">
        <v>1.1299999999999999</v>
      </c>
      <c r="H38">
        <v>2090</v>
      </c>
      <c r="I38">
        <v>1720</v>
      </c>
      <c r="J38">
        <v>120</v>
      </c>
      <c r="K38">
        <v>195</v>
      </c>
      <c r="L38">
        <v>20</v>
      </c>
      <c r="M38">
        <v>10</v>
      </c>
      <c r="N38">
        <v>25</v>
      </c>
    </row>
    <row r="39" spans="1:14" x14ac:dyDescent="0.25">
      <c r="A39" s="203">
        <v>8250002.0999999996</v>
      </c>
      <c r="B39">
        <v>4104</v>
      </c>
      <c r="C39">
        <v>4157</v>
      </c>
      <c r="D39">
        <v>1367</v>
      </c>
      <c r="E39">
        <v>1351</v>
      </c>
      <c r="F39">
        <v>2490</v>
      </c>
      <c r="G39">
        <v>1.65</v>
      </c>
      <c r="H39">
        <v>2190</v>
      </c>
      <c r="I39">
        <v>1720</v>
      </c>
      <c r="J39">
        <v>135</v>
      </c>
      <c r="K39">
        <v>250</v>
      </c>
      <c r="L39">
        <v>15</v>
      </c>
      <c r="M39">
        <v>30</v>
      </c>
      <c r="N39">
        <v>45</v>
      </c>
    </row>
    <row r="40" spans="1:14" x14ac:dyDescent="0.25">
      <c r="A40" s="203">
        <v>8250002.1100000003</v>
      </c>
      <c r="B40">
        <v>4102</v>
      </c>
      <c r="C40">
        <v>4186</v>
      </c>
      <c r="D40">
        <v>1280</v>
      </c>
      <c r="E40">
        <v>1279</v>
      </c>
      <c r="F40">
        <v>1740.7</v>
      </c>
      <c r="G40">
        <v>2.36</v>
      </c>
      <c r="H40">
        <v>2005</v>
      </c>
      <c r="I40">
        <v>1710</v>
      </c>
      <c r="J40">
        <v>100</v>
      </c>
      <c r="K40">
        <v>130</v>
      </c>
      <c r="L40">
        <v>15</v>
      </c>
      <c r="M40">
        <v>30</v>
      </c>
      <c r="N40">
        <v>25</v>
      </c>
    </row>
    <row r="41" spans="1:14" x14ac:dyDescent="0.25">
      <c r="A41" s="203">
        <v>8250002.1200000001</v>
      </c>
      <c r="B41">
        <v>1978</v>
      </c>
      <c r="C41">
        <v>2025</v>
      </c>
      <c r="D41">
        <v>636</v>
      </c>
      <c r="E41">
        <v>636</v>
      </c>
      <c r="F41">
        <v>3372</v>
      </c>
      <c r="G41">
        <v>0.59</v>
      </c>
      <c r="H41">
        <v>1035</v>
      </c>
      <c r="I41">
        <v>865</v>
      </c>
      <c r="J41">
        <v>40</v>
      </c>
      <c r="K41">
        <v>85</v>
      </c>
      <c r="L41">
        <v>25</v>
      </c>
      <c r="M41">
        <v>0</v>
      </c>
      <c r="N41">
        <v>15</v>
      </c>
    </row>
    <row r="42" spans="1:14" x14ac:dyDescent="0.25">
      <c r="A42" s="203">
        <v>8250002.1399999997</v>
      </c>
      <c r="B42">
        <v>3762</v>
      </c>
      <c r="C42">
        <v>2911</v>
      </c>
      <c r="D42">
        <v>1404</v>
      </c>
      <c r="E42">
        <v>1356</v>
      </c>
      <c r="F42">
        <v>2636.5</v>
      </c>
      <c r="G42">
        <v>1.43</v>
      </c>
      <c r="H42">
        <v>1990</v>
      </c>
      <c r="I42">
        <v>1545</v>
      </c>
      <c r="J42">
        <v>120</v>
      </c>
      <c r="K42">
        <v>225</v>
      </c>
      <c r="L42">
        <v>55</v>
      </c>
      <c r="M42">
        <v>25</v>
      </c>
      <c r="N42">
        <v>15</v>
      </c>
    </row>
    <row r="43" spans="1:14" x14ac:dyDescent="0.25">
      <c r="A43" s="203">
        <v>8250002.1500000004</v>
      </c>
      <c r="B43">
        <v>4429</v>
      </c>
      <c r="C43">
        <v>4562</v>
      </c>
      <c r="D43">
        <v>1526</v>
      </c>
      <c r="E43">
        <v>1523</v>
      </c>
      <c r="F43">
        <v>1224.4000000000001</v>
      </c>
      <c r="G43">
        <v>3.62</v>
      </c>
      <c r="H43">
        <v>2135</v>
      </c>
      <c r="I43">
        <v>1765</v>
      </c>
      <c r="J43">
        <v>145</v>
      </c>
      <c r="K43">
        <v>180</v>
      </c>
      <c r="L43">
        <v>15</v>
      </c>
      <c r="M43">
        <v>0</v>
      </c>
      <c r="N43">
        <v>30</v>
      </c>
    </row>
    <row r="44" spans="1:14" x14ac:dyDescent="0.25">
      <c r="A44" s="203">
        <v>8250002.1600000001</v>
      </c>
      <c r="B44">
        <v>8118</v>
      </c>
      <c r="C44">
        <v>7976</v>
      </c>
      <c r="D44">
        <v>3170</v>
      </c>
      <c r="E44">
        <v>3128</v>
      </c>
      <c r="F44">
        <v>3975.3</v>
      </c>
      <c r="G44">
        <v>2.04</v>
      </c>
      <c r="H44">
        <v>4300</v>
      </c>
      <c r="I44">
        <v>3410</v>
      </c>
      <c r="J44">
        <v>180</v>
      </c>
      <c r="K44">
        <v>445</v>
      </c>
      <c r="L44">
        <v>195</v>
      </c>
      <c r="M44">
        <v>30</v>
      </c>
      <c r="N44">
        <v>45</v>
      </c>
    </row>
    <row r="45" spans="1:14" x14ac:dyDescent="0.25">
      <c r="A45" s="203">
        <v>8250002.1699999999</v>
      </c>
      <c r="B45">
        <v>2702</v>
      </c>
      <c r="C45">
        <v>2641</v>
      </c>
      <c r="D45">
        <v>1034</v>
      </c>
      <c r="E45">
        <v>1015</v>
      </c>
      <c r="F45">
        <v>3283.5</v>
      </c>
      <c r="G45">
        <v>0.82</v>
      </c>
      <c r="H45">
        <v>1260</v>
      </c>
      <c r="I45">
        <v>985</v>
      </c>
      <c r="J45">
        <v>75</v>
      </c>
      <c r="K45">
        <v>120</v>
      </c>
      <c r="L45">
        <v>40</v>
      </c>
      <c r="M45">
        <v>20</v>
      </c>
      <c r="N45">
        <v>15</v>
      </c>
    </row>
    <row r="46" spans="1:14" x14ac:dyDescent="0.25">
      <c r="A46" s="203">
        <v>8250002.1799999997</v>
      </c>
      <c r="B46">
        <v>6742</v>
      </c>
      <c r="C46">
        <v>4823</v>
      </c>
      <c r="D46">
        <v>2604</v>
      </c>
      <c r="E46">
        <v>2585</v>
      </c>
      <c r="F46">
        <v>3549.9</v>
      </c>
      <c r="G46">
        <v>1.9</v>
      </c>
      <c r="H46">
        <v>3575</v>
      </c>
      <c r="I46">
        <v>2995</v>
      </c>
      <c r="J46">
        <v>180</v>
      </c>
      <c r="K46">
        <v>295</v>
      </c>
      <c r="L46">
        <v>45</v>
      </c>
      <c r="M46">
        <v>25</v>
      </c>
      <c r="N46">
        <v>45</v>
      </c>
    </row>
    <row r="47" spans="1:14" x14ac:dyDescent="0.25">
      <c r="A47" s="203">
        <v>8250002.1900000004</v>
      </c>
      <c r="B47">
        <v>12279</v>
      </c>
      <c r="C47">
        <v>7341</v>
      </c>
      <c r="D47">
        <v>4175</v>
      </c>
      <c r="E47">
        <v>4124</v>
      </c>
      <c r="F47">
        <v>4473.6000000000004</v>
      </c>
      <c r="G47">
        <v>2.74</v>
      </c>
      <c r="H47">
        <v>6735</v>
      </c>
      <c r="I47">
        <v>5500</v>
      </c>
      <c r="J47">
        <v>365</v>
      </c>
      <c r="K47">
        <v>610</v>
      </c>
      <c r="L47">
        <v>105</v>
      </c>
      <c r="M47">
        <v>35</v>
      </c>
      <c r="N47">
        <v>115</v>
      </c>
    </row>
    <row r="48" spans="1:14" x14ac:dyDescent="0.25">
      <c r="A48" s="203">
        <v>8250002.2000000002</v>
      </c>
      <c r="B48">
        <v>12629</v>
      </c>
      <c r="C48">
        <v>7203</v>
      </c>
      <c r="D48">
        <v>4722</v>
      </c>
      <c r="E48">
        <v>4633</v>
      </c>
      <c r="F48">
        <v>2771.7</v>
      </c>
      <c r="G48">
        <v>4.5599999999999996</v>
      </c>
      <c r="H48">
        <v>6890</v>
      </c>
      <c r="I48">
        <v>5695</v>
      </c>
      <c r="J48">
        <v>400</v>
      </c>
      <c r="K48">
        <v>635</v>
      </c>
      <c r="L48">
        <v>45</v>
      </c>
      <c r="M48">
        <v>25</v>
      </c>
      <c r="N48">
        <v>85</v>
      </c>
    </row>
    <row r="49" spans="1:14" x14ac:dyDescent="0.25">
      <c r="A49" s="203">
        <v>8250002.21</v>
      </c>
      <c r="B49">
        <v>22077</v>
      </c>
      <c r="C49">
        <v>6786</v>
      </c>
      <c r="D49">
        <v>7784</v>
      </c>
      <c r="E49">
        <v>7344</v>
      </c>
      <c r="F49">
        <v>854.5</v>
      </c>
      <c r="G49">
        <v>25.84</v>
      </c>
      <c r="H49">
        <v>11290</v>
      </c>
      <c r="I49">
        <v>9240</v>
      </c>
      <c r="J49">
        <v>420</v>
      </c>
      <c r="K49">
        <v>1010</v>
      </c>
      <c r="L49">
        <v>300</v>
      </c>
      <c r="M49">
        <v>40</v>
      </c>
      <c r="N49">
        <v>275</v>
      </c>
    </row>
    <row r="50" spans="1:14" x14ac:dyDescent="0.25">
      <c r="A50" s="203">
        <v>8250002.2199999997</v>
      </c>
      <c r="B50">
        <v>5109</v>
      </c>
      <c r="C50">
        <v>4879</v>
      </c>
      <c r="D50">
        <v>1889</v>
      </c>
      <c r="E50">
        <v>1877</v>
      </c>
      <c r="F50">
        <v>2065.6999999999998</v>
      </c>
      <c r="G50">
        <v>2.4700000000000002</v>
      </c>
      <c r="H50">
        <v>2380</v>
      </c>
      <c r="I50">
        <v>2025</v>
      </c>
      <c r="J50">
        <v>40</v>
      </c>
      <c r="K50">
        <v>235</v>
      </c>
      <c r="L50">
        <v>20</v>
      </c>
      <c r="M50">
        <v>10</v>
      </c>
      <c r="N50">
        <v>45</v>
      </c>
    </row>
    <row r="51" spans="1:14" x14ac:dyDescent="0.25">
      <c r="A51" s="203">
        <v>8250002.2300000004</v>
      </c>
      <c r="B51">
        <v>13080</v>
      </c>
      <c r="C51">
        <v>5964</v>
      </c>
      <c r="D51">
        <v>4529</v>
      </c>
      <c r="E51">
        <v>4461</v>
      </c>
      <c r="F51">
        <v>2234.1</v>
      </c>
      <c r="G51">
        <v>5.85</v>
      </c>
      <c r="H51">
        <v>6625</v>
      </c>
      <c r="I51">
        <v>5440</v>
      </c>
      <c r="J51">
        <v>290</v>
      </c>
      <c r="K51">
        <v>670</v>
      </c>
      <c r="L51">
        <v>85</v>
      </c>
      <c r="M51">
        <v>25</v>
      </c>
      <c r="N51">
        <v>110</v>
      </c>
    </row>
    <row r="52" spans="1:14" x14ac:dyDescent="0.25">
      <c r="A52" s="203">
        <v>8250003</v>
      </c>
      <c r="B52">
        <v>3504</v>
      </c>
      <c r="C52">
        <v>3562</v>
      </c>
      <c r="D52">
        <v>1510</v>
      </c>
      <c r="E52">
        <v>1481</v>
      </c>
      <c r="F52">
        <v>346</v>
      </c>
      <c r="G52">
        <v>10.130000000000001</v>
      </c>
      <c r="H52">
        <v>1670</v>
      </c>
      <c r="I52">
        <v>1340</v>
      </c>
      <c r="J52">
        <v>85</v>
      </c>
      <c r="K52">
        <v>200</v>
      </c>
      <c r="L52">
        <v>0</v>
      </c>
      <c r="M52">
        <v>15</v>
      </c>
      <c r="N52">
        <v>25</v>
      </c>
    </row>
    <row r="53" spans="1:14" x14ac:dyDescent="0.25">
      <c r="A53" s="203">
        <v>8250004</v>
      </c>
      <c r="B53">
        <v>3158</v>
      </c>
      <c r="C53">
        <v>3181</v>
      </c>
      <c r="D53">
        <v>1295</v>
      </c>
      <c r="E53">
        <v>1285</v>
      </c>
      <c r="F53">
        <v>1583.6</v>
      </c>
      <c r="G53">
        <v>1.99</v>
      </c>
      <c r="H53">
        <v>1390</v>
      </c>
      <c r="I53">
        <v>1095</v>
      </c>
      <c r="J53">
        <v>45</v>
      </c>
      <c r="K53">
        <v>165</v>
      </c>
      <c r="L53">
        <v>40</v>
      </c>
      <c r="M53">
        <v>30</v>
      </c>
      <c r="N53">
        <v>10</v>
      </c>
    </row>
    <row r="54" spans="1:14" x14ac:dyDescent="0.25">
      <c r="A54" s="203">
        <v>8250005</v>
      </c>
      <c r="B54">
        <v>2273</v>
      </c>
      <c r="C54">
        <v>2229</v>
      </c>
      <c r="D54">
        <v>989</v>
      </c>
      <c r="E54">
        <v>968</v>
      </c>
      <c r="F54">
        <v>1276.4000000000001</v>
      </c>
      <c r="G54">
        <v>1.78</v>
      </c>
      <c r="H54">
        <v>1100</v>
      </c>
      <c r="I54">
        <v>770</v>
      </c>
      <c r="J54">
        <v>45</v>
      </c>
      <c r="K54">
        <v>170</v>
      </c>
      <c r="L54">
        <v>100</v>
      </c>
      <c r="M54">
        <v>10</v>
      </c>
      <c r="N54">
        <v>10</v>
      </c>
    </row>
    <row r="55" spans="1:14" x14ac:dyDescent="0.25">
      <c r="A55" s="203">
        <v>8250006</v>
      </c>
      <c r="B55">
        <v>5626</v>
      </c>
      <c r="C55">
        <v>5437</v>
      </c>
      <c r="D55">
        <v>2416</v>
      </c>
      <c r="E55">
        <v>2309</v>
      </c>
      <c r="F55">
        <v>2823.9</v>
      </c>
      <c r="G55">
        <v>1.99</v>
      </c>
      <c r="H55">
        <v>3085</v>
      </c>
      <c r="I55">
        <v>2140</v>
      </c>
      <c r="J55">
        <v>115</v>
      </c>
      <c r="K55">
        <v>630</v>
      </c>
      <c r="L55">
        <v>140</v>
      </c>
      <c r="M55">
        <v>10</v>
      </c>
      <c r="N55">
        <v>40</v>
      </c>
    </row>
    <row r="56" spans="1:14" x14ac:dyDescent="0.25">
      <c r="A56" s="203">
        <v>8250007.0099999998</v>
      </c>
      <c r="B56">
        <v>6067</v>
      </c>
      <c r="C56">
        <v>6005</v>
      </c>
      <c r="D56">
        <v>2564</v>
      </c>
      <c r="E56">
        <v>2537</v>
      </c>
      <c r="F56">
        <v>3100</v>
      </c>
      <c r="G56">
        <v>1.96</v>
      </c>
      <c r="H56">
        <v>3070</v>
      </c>
      <c r="I56">
        <v>2405</v>
      </c>
      <c r="J56">
        <v>170</v>
      </c>
      <c r="K56">
        <v>355</v>
      </c>
      <c r="L56">
        <v>75</v>
      </c>
      <c r="M56">
        <v>25</v>
      </c>
      <c r="N56">
        <v>45</v>
      </c>
    </row>
    <row r="57" spans="1:14" x14ac:dyDescent="0.25">
      <c r="A57" s="203">
        <v>8250007.0199999996</v>
      </c>
      <c r="B57">
        <v>6354</v>
      </c>
      <c r="C57">
        <v>6343</v>
      </c>
      <c r="D57">
        <v>2652</v>
      </c>
      <c r="E57">
        <v>2618</v>
      </c>
      <c r="F57">
        <v>3063.1</v>
      </c>
      <c r="G57">
        <v>2.0699999999999998</v>
      </c>
      <c r="H57">
        <v>3230</v>
      </c>
      <c r="I57">
        <v>2515</v>
      </c>
      <c r="J57">
        <v>150</v>
      </c>
      <c r="K57">
        <v>465</v>
      </c>
      <c r="L57">
        <v>55</v>
      </c>
      <c r="M57">
        <v>25</v>
      </c>
      <c r="N57">
        <v>25</v>
      </c>
    </row>
    <row r="58" spans="1:14" x14ac:dyDescent="0.25">
      <c r="A58" s="203">
        <v>8250007.0300000003</v>
      </c>
      <c r="B58">
        <v>5809</v>
      </c>
      <c r="C58">
        <v>5823</v>
      </c>
      <c r="D58">
        <v>2303</v>
      </c>
      <c r="E58">
        <v>2280</v>
      </c>
      <c r="F58">
        <v>1150.7</v>
      </c>
      <c r="G58">
        <v>5.05</v>
      </c>
      <c r="H58">
        <v>2570</v>
      </c>
      <c r="I58">
        <v>2025</v>
      </c>
      <c r="J58">
        <v>105</v>
      </c>
      <c r="K58">
        <v>285</v>
      </c>
      <c r="L58">
        <v>65</v>
      </c>
      <c r="M58">
        <v>55</v>
      </c>
      <c r="N58">
        <v>35</v>
      </c>
    </row>
    <row r="59" spans="1:14" x14ac:dyDescent="0.25">
      <c r="A59" s="203">
        <v>8250007.04</v>
      </c>
      <c r="B59">
        <v>5961</v>
      </c>
      <c r="C59">
        <v>5677</v>
      </c>
      <c r="D59">
        <v>2647</v>
      </c>
      <c r="E59">
        <v>2538</v>
      </c>
      <c r="F59">
        <v>2139.6</v>
      </c>
      <c r="G59">
        <v>2.79</v>
      </c>
      <c r="H59">
        <v>2215</v>
      </c>
      <c r="I59">
        <v>1630</v>
      </c>
      <c r="J59">
        <v>135</v>
      </c>
      <c r="K59">
        <v>270</v>
      </c>
      <c r="L59">
        <v>110</v>
      </c>
      <c r="M59">
        <v>25</v>
      </c>
      <c r="N59">
        <v>40</v>
      </c>
    </row>
    <row r="60" spans="1:14" x14ac:dyDescent="0.25">
      <c r="A60" s="203">
        <v>8250008</v>
      </c>
      <c r="B60">
        <v>3433</v>
      </c>
      <c r="C60">
        <v>3330</v>
      </c>
      <c r="D60">
        <v>1395</v>
      </c>
      <c r="E60">
        <v>1359</v>
      </c>
      <c r="F60">
        <v>2435.1</v>
      </c>
      <c r="G60">
        <v>1.41</v>
      </c>
      <c r="H60">
        <v>1720</v>
      </c>
      <c r="I60">
        <v>1255</v>
      </c>
      <c r="J60">
        <v>70</v>
      </c>
      <c r="K60">
        <v>260</v>
      </c>
      <c r="L60">
        <v>50</v>
      </c>
      <c r="M60">
        <v>60</v>
      </c>
      <c r="N60">
        <v>20</v>
      </c>
    </row>
    <row r="61" spans="1:14" x14ac:dyDescent="0.25">
      <c r="A61" s="203">
        <v>8250009</v>
      </c>
      <c r="B61">
        <v>2689</v>
      </c>
      <c r="C61">
        <v>2574</v>
      </c>
      <c r="D61">
        <v>1327</v>
      </c>
      <c r="E61">
        <v>1261</v>
      </c>
      <c r="F61">
        <v>2576.6999999999998</v>
      </c>
      <c r="G61">
        <v>1.04</v>
      </c>
      <c r="H61">
        <v>1535</v>
      </c>
      <c r="I61">
        <v>995</v>
      </c>
      <c r="J61">
        <v>45</v>
      </c>
      <c r="K61">
        <v>405</v>
      </c>
      <c r="L61">
        <v>55</v>
      </c>
      <c r="M61">
        <v>15</v>
      </c>
      <c r="N61">
        <v>20</v>
      </c>
    </row>
    <row r="62" spans="1:14" x14ac:dyDescent="0.25">
      <c r="A62" s="203">
        <v>8250010</v>
      </c>
      <c r="B62">
        <v>7451</v>
      </c>
      <c r="C62">
        <v>7164</v>
      </c>
      <c r="D62">
        <v>4095</v>
      </c>
      <c r="E62">
        <v>3758</v>
      </c>
      <c r="F62">
        <v>4014.1</v>
      </c>
      <c r="G62">
        <v>1.86</v>
      </c>
      <c r="H62">
        <v>3790</v>
      </c>
      <c r="I62">
        <v>2315</v>
      </c>
      <c r="J62">
        <v>175</v>
      </c>
      <c r="K62">
        <v>820</v>
      </c>
      <c r="L62">
        <v>350</v>
      </c>
      <c r="M62">
        <v>25</v>
      </c>
      <c r="N62">
        <v>100</v>
      </c>
    </row>
    <row r="63" spans="1:14" x14ac:dyDescent="0.25">
      <c r="A63" s="203">
        <v>8250011</v>
      </c>
      <c r="B63">
        <v>3404</v>
      </c>
      <c r="C63">
        <v>3279</v>
      </c>
      <c r="D63">
        <v>1400</v>
      </c>
      <c r="E63">
        <v>1378</v>
      </c>
      <c r="F63">
        <v>2532.5</v>
      </c>
      <c r="G63">
        <v>1.34</v>
      </c>
      <c r="H63">
        <v>1745</v>
      </c>
      <c r="I63">
        <v>1360</v>
      </c>
      <c r="J63">
        <v>75</v>
      </c>
      <c r="K63">
        <v>190</v>
      </c>
      <c r="L63">
        <v>55</v>
      </c>
      <c r="M63">
        <v>35</v>
      </c>
      <c r="N63">
        <v>30</v>
      </c>
    </row>
    <row r="64" spans="1:14" x14ac:dyDescent="0.25">
      <c r="A64" s="203">
        <v>8250012</v>
      </c>
      <c r="B64">
        <v>3905</v>
      </c>
      <c r="C64">
        <v>3640</v>
      </c>
      <c r="D64">
        <v>1625</v>
      </c>
      <c r="E64">
        <v>1587</v>
      </c>
      <c r="F64">
        <v>1813.7</v>
      </c>
      <c r="G64">
        <v>2.15</v>
      </c>
      <c r="H64">
        <v>2015</v>
      </c>
      <c r="I64">
        <v>1445</v>
      </c>
      <c r="J64">
        <v>90</v>
      </c>
      <c r="K64">
        <v>335</v>
      </c>
      <c r="L64">
        <v>70</v>
      </c>
      <c r="M64">
        <v>45</v>
      </c>
      <c r="N64">
        <v>35</v>
      </c>
    </row>
    <row r="65" spans="1:14" x14ac:dyDescent="0.25">
      <c r="A65" s="203">
        <v>8250013</v>
      </c>
      <c r="B65">
        <v>4683</v>
      </c>
      <c r="C65">
        <v>4533</v>
      </c>
      <c r="D65">
        <v>2373</v>
      </c>
      <c r="E65">
        <v>2235</v>
      </c>
      <c r="F65">
        <v>3515</v>
      </c>
      <c r="G65">
        <v>1.33</v>
      </c>
      <c r="H65">
        <v>2540</v>
      </c>
      <c r="I65">
        <v>1625</v>
      </c>
      <c r="J65">
        <v>110</v>
      </c>
      <c r="K65">
        <v>480</v>
      </c>
      <c r="L65">
        <v>260</v>
      </c>
      <c r="M65">
        <v>55</v>
      </c>
      <c r="N65">
        <v>15</v>
      </c>
    </row>
    <row r="66" spans="1:14" x14ac:dyDescent="0.25">
      <c r="A66" s="203">
        <v>8250014</v>
      </c>
      <c r="B66">
        <v>5463</v>
      </c>
      <c r="C66">
        <v>5540</v>
      </c>
      <c r="D66">
        <v>2008</v>
      </c>
      <c r="E66">
        <v>1918</v>
      </c>
      <c r="F66">
        <v>1476.7</v>
      </c>
      <c r="G66">
        <v>3.7</v>
      </c>
      <c r="H66">
        <v>2130</v>
      </c>
      <c r="I66">
        <v>1570</v>
      </c>
      <c r="J66">
        <v>95</v>
      </c>
      <c r="K66">
        <v>265</v>
      </c>
      <c r="L66">
        <v>100</v>
      </c>
      <c r="M66">
        <v>70</v>
      </c>
      <c r="N66">
        <v>20</v>
      </c>
    </row>
    <row r="67" spans="1:14" x14ac:dyDescent="0.25">
      <c r="A67" s="203">
        <v>8250015</v>
      </c>
      <c r="B67">
        <v>3532</v>
      </c>
      <c r="C67">
        <v>3439</v>
      </c>
      <c r="D67">
        <v>1379</v>
      </c>
      <c r="E67">
        <v>1332</v>
      </c>
      <c r="F67">
        <v>884.5</v>
      </c>
      <c r="G67">
        <v>3.99</v>
      </c>
      <c r="H67">
        <v>1630</v>
      </c>
      <c r="I67">
        <v>1290</v>
      </c>
      <c r="J67">
        <v>70</v>
      </c>
      <c r="K67">
        <v>130</v>
      </c>
      <c r="L67">
        <v>65</v>
      </c>
      <c r="M67">
        <v>50</v>
      </c>
      <c r="N67">
        <v>20</v>
      </c>
    </row>
    <row r="68" spans="1:14" x14ac:dyDescent="0.25">
      <c r="A68" s="203">
        <v>8250016</v>
      </c>
      <c r="B68">
        <v>4523</v>
      </c>
      <c r="C68">
        <v>4535</v>
      </c>
      <c r="D68">
        <v>2010</v>
      </c>
      <c r="E68">
        <v>1959</v>
      </c>
      <c r="F68">
        <v>2758.1</v>
      </c>
      <c r="G68">
        <v>1.64</v>
      </c>
      <c r="H68">
        <v>2020</v>
      </c>
      <c r="I68">
        <v>1465</v>
      </c>
      <c r="J68">
        <v>85</v>
      </c>
      <c r="K68">
        <v>240</v>
      </c>
      <c r="L68">
        <v>95</v>
      </c>
      <c r="M68">
        <v>90</v>
      </c>
      <c r="N68">
        <v>40</v>
      </c>
    </row>
    <row r="69" spans="1:14" x14ac:dyDescent="0.25">
      <c r="A69" s="203">
        <v>8250017.0099999998</v>
      </c>
      <c r="B69">
        <v>5272</v>
      </c>
      <c r="C69">
        <v>5048</v>
      </c>
      <c r="D69">
        <v>2227</v>
      </c>
      <c r="E69">
        <v>2177</v>
      </c>
      <c r="F69">
        <v>3021.5</v>
      </c>
      <c r="G69">
        <v>1.74</v>
      </c>
      <c r="H69">
        <v>2465</v>
      </c>
      <c r="I69">
        <v>1635</v>
      </c>
      <c r="J69">
        <v>50</v>
      </c>
      <c r="K69">
        <v>500</v>
      </c>
      <c r="L69">
        <v>185</v>
      </c>
      <c r="M69">
        <v>35</v>
      </c>
      <c r="N69">
        <v>55</v>
      </c>
    </row>
    <row r="70" spans="1:14" x14ac:dyDescent="0.25">
      <c r="A70" s="203">
        <v>8250017.0300000003</v>
      </c>
      <c r="B70">
        <v>3298</v>
      </c>
      <c r="C70">
        <v>3361</v>
      </c>
      <c r="D70">
        <v>1622</v>
      </c>
      <c r="E70">
        <v>1593</v>
      </c>
      <c r="F70">
        <v>4022.4</v>
      </c>
      <c r="G70">
        <v>0.82</v>
      </c>
      <c r="H70">
        <v>1785</v>
      </c>
      <c r="I70">
        <v>1275</v>
      </c>
      <c r="J70">
        <v>95</v>
      </c>
      <c r="K70">
        <v>255</v>
      </c>
      <c r="L70">
        <v>140</v>
      </c>
      <c r="M70">
        <v>10</v>
      </c>
      <c r="N70">
        <v>20</v>
      </c>
    </row>
    <row r="71" spans="1:14" x14ac:dyDescent="0.25">
      <c r="A71" s="203">
        <v>8250017.04</v>
      </c>
      <c r="B71">
        <v>4681</v>
      </c>
      <c r="C71">
        <v>4634</v>
      </c>
      <c r="D71">
        <v>1968</v>
      </c>
      <c r="E71">
        <v>1952</v>
      </c>
      <c r="F71">
        <v>2240.9</v>
      </c>
      <c r="G71">
        <v>2.09</v>
      </c>
      <c r="H71">
        <v>2115</v>
      </c>
      <c r="I71">
        <v>1515</v>
      </c>
      <c r="J71">
        <v>90</v>
      </c>
      <c r="K71">
        <v>370</v>
      </c>
      <c r="L71">
        <v>70</v>
      </c>
      <c r="M71">
        <v>35</v>
      </c>
      <c r="N71">
        <v>30</v>
      </c>
    </row>
    <row r="72" spans="1:14" x14ac:dyDescent="0.25">
      <c r="A72" s="203">
        <v>8250017.0499999998</v>
      </c>
      <c r="B72">
        <v>3747</v>
      </c>
      <c r="C72">
        <v>3675</v>
      </c>
      <c r="D72">
        <v>1399</v>
      </c>
      <c r="E72">
        <v>1390</v>
      </c>
      <c r="F72">
        <v>2176.6999999999998</v>
      </c>
      <c r="G72">
        <v>1.72</v>
      </c>
      <c r="H72">
        <v>1605</v>
      </c>
      <c r="I72">
        <v>1090</v>
      </c>
      <c r="J72">
        <v>105</v>
      </c>
      <c r="K72">
        <v>355</v>
      </c>
      <c r="L72">
        <v>25</v>
      </c>
      <c r="M72">
        <v>15</v>
      </c>
      <c r="N72">
        <v>20</v>
      </c>
    </row>
    <row r="73" spans="1:14" x14ac:dyDescent="0.25">
      <c r="A73" s="203">
        <v>8250017.0599999996</v>
      </c>
      <c r="B73">
        <v>5487</v>
      </c>
      <c r="C73">
        <v>5868</v>
      </c>
      <c r="D73">
        <v>1848</v>
      </c>
      <c r="E73">
        <v>1830</v>
      </c>
      <c r="F73">
        <v>3306.2</v>
      </c>
      <c r="G73">
        <v>1.66</v>
      </c>
      <c r="H73">
        <v>2160</v>
      </c>
      <c r="I73">
        <v>1530</v>
      </c>
      <c r="J73">
        <v>145</v>
      </c>
      <c r="K73">
        <v>380</v>
      </c>
      <c r="L73">
        <v>35</v>
      </c>
      <c r="M73">
        <v>35</v>
      </c>
      <c r="N73">
        <v>30</v>
      </c>
    </row>
    <row r="74" spans="1:14" x14ac:dyDescent="0.25">
      <c r="A74" s="203">
        <v>8250018</v>
      </c>
      <c r="B74">
        <v>5254</v>
      </c>
      <c r="C74">
        <v>5091</v>
      </c>
      <c r="D74">
        <v>2217</v>
      </c>
      <c r="E74">
        <v>2156</v>
      </c>
      <c r="F74">
        <v>3035.9</v>
      </c>
      <c r="G74">
        <v>1.73</v>
      </c>
      <c r="H74">
        <v>2560</v>
      </c>
      <c r="I74">
        <v>1845</v>
      </c>
      <c r="J74">
        <v>135</v>
      </c>
      <c r="K74">
        <v>355</v>
      </c>
      <c r="L74">
        <v>140</v>
      </c>
      <c r="M74">
        <v>40</v>
      </c>
      <c r="N74">
        <v>45</v>
      </c>
    </row>
    <row r="75" spans="1:14" x14ac:dyDescent="0.25">
      <c r="A75" s="203">
        <v>8250019</v>
      </c>
      <c r="B75">
        <v>4930</v>
      </c>
      <c r="C75">
        <v>4769</v>
      </c>
      <c r="D75">
        <v>2228</v>
      </c>
      <c r="E75">
        <v>2108</v>
      </c>
      <c r="F75">
        <v>3204.8</v>
      </c>
      <c r="G75">
        <v>1.54</v>
      </c>
      <c r="H75">
        <v>2635</v>
      </c>
      <c r="I75">
        <v>1755</v>
      </c>
      <c r="J75">
        <v>130</v>
      </c>
      <c r="K75">
        <v>520</v>
      </c>
      <c r="L75">
        <v>90</v>
      </c>
      <c r="M75">
        <v>80</v>
      </c>
      <c r="N75">
        <v>65</v>
      </c>
    </row>
    <row r="76" spans="1:14" x14ac:dyDescent="0.25">
      <c r="A76" s="203">
        <v>8250020</v>
      </c>
      <c r="B76">
        <v>4898</v>
      </c>
      <c r="C76">
        <v>4290</v>
      </c>
      <c r="D76">
        <v>2465</v>
      </c>
      <c r="E76">
        <v>2280</v>
      </c>
      <c r="F76">
        <v>3972.1</v>
      </c>
      <c r="G76">
        <v>1.23</v>
      </c>
      <c r="H76">
        <v>3020</v>
      </c>
      <c r="I76">
        <v>1935</v>
      </c>
      <c r="J76">
        <v>110</v>
      </c>
      <c r="K76">
        <v>690</v>
      </c>
      <c r="L76">
        <v>150</v>
      </c>
      <c r="M76">
        <v>75</v>
      </c>
      <c r="N76">
        <v>65</v>
      </c>
    </row>
    <row r="77" spans="1:14" x14ac:dyDescent="0.25">
      <c r="A77" s="203">
        <v>8250021</v>
      </c>
      <c r="B77">
        <v>4519</v>
      </c>
      <c r="C77">
        <v>3946</v>
      </c>
      <c r="D77">
        <v>2240</v>
      </c>
      <c r="E77">
        <v>2076</v>
      </c>
      <c r="F77">
        <v>3719.6</v>
      </c>
      <c r="G77">
        <v>1.21</v>
      </c>
      <c r="H77">
        <v>2415</v>
      </c>
      <c r="I77">
        <v>1615</v>
      </c>
      <c r="J77">
        <v>115</v>
      </c>
      <c r="K77">
        <v>440</v>
      </c>
      <c r="L77">
        <v>75</v>
      </c>
      <c r="M77">
        <v>120</v>
      </c>
      <c r="N77">
        <v>45</v>
      </c>
    </row>
    <row r="78" spans="1:14" x14ac:dyDescent="0.25">
      <c r="A78" s="203">
        <v>8250022</v>
      </c>
      <c r="B78">
        <v>8193</v>
      </c>
      <c r="C78">
        <v>7375</v>
      </c>
      <c r="D78">
        <v>3590</v>
      </c>
      <c r="E78">
        <v>3359</v>
      </c>
      <c r="F78">
        <v>2066.1</v>
      </c>
      <c r="G78">
        <v>3.97</v>
      </c>
      <c r="H78">
        <v>3555</v>
      </c>
      <c r="I78">
        <v>2615</v>
      </c>
      <c r="J78">
        <v>180</v>
      </c>
      <c r="K78">
        <v>425</v>
      </c>
      <c r="L78">
        <v>155</v>
      </c>
      <c r="M78">
        <v>145</v>
      </c>
      <c r="N78">
        <v>30</v>
      </c>
    </row>
    <row r="79" spans="1:14" x14ac:dyDescent="0.25">
      <c r="A79" s="203">
        <v>8250023</v>
      </c>
      <c r="B79">
        <v>4842</v>
      </c>
      <c r="C79">
        <v>4091</v>
      </c>
      <c r="D79">
        <v>1948</v>
      </c>
      <c r="E79">
        <v>1800</v>
      </c>
      <c r="F79">
        <v>2578.1</v>
      </c>
      <c r="G79">
        <v>1.88</v>
      </c>
      <c r="H79">
        <v>2305</v>
      </c>
      <c r="I79">
        <v>1785</v>
      </c>
      <c r="J79">
        <v>125</v>
      </c>
      <c r="K79">
        <v>180</v>
      </c>
      <c r="L79">
        <v>100</v>
      </c>
      <c r="M79">
        <v>80</v>
      </c>
      <c r="N79">
        <v>35</v>
      </c>
    </row>
    <row r="80" spans="1:14" x14ac:dyDescent="0.25">
      <c r="A80" s="203">
        <v>8250024</v>
      </c>
      <c r="B80">
        <v>6340</v>
      </c>
      <c r="C80">
        <v>5826</v>
      </c>
      <c r="D80">
        <v>3517</v>
      </c>
      <c r="E80">
        <v>3229</v>
      </c>
      <c r="F80">
        <v>4216</v>
      </c>
      <c r="G80">
        <v>1.5</v>
      </c>
      <c r="H80">
        <v>3900</v>
      </c>
      <c r="I80">
        <v>2610</v>
      </c>
      <c r="J80">
        <v>190</v>
      </c>
      <c r="K80">
        <v>685</v>
      </c>
      <c r="L80">
        <v>140</v>
      </c>
      <c r="M80">
        <v>180</v>
      </c>
      <c r="N80">
        <v>100</v>
      </c>
    </row>
    <row r="81" spans="1:14" x14ac:dyDescent="0.25">
      <c r="A81" s="203">
        <v>8250025</v>
      </c>
      <c r="B81">
        <v>5270</v>
      </c>
      <c r="C81">
        <v>4700</v>
      </c>
      <c r="D81">
        <v>2947</v>
      </c>
      <c r="E81">
        <v>2693</v>
      </c>
      <c r="F81">
        <v>3952.9</v>
      </c>
      <c r="G81">
        <v>1.33</v>
      </c>
      <c r="H81">
        <v>3260</v>
      </c>
      <c r="I81">
        <v>2215</v>
      </c>
      <c r="J81">
        <v>130</v>
      </c>
      <c r="K81">
        <v>550</v>
      </c>
      <c r="L81">
        <v>170</v>
      </c>
      <c r="M81">
        <v>150</v>
      </c>
      <c r="N81">
        <v>45</v>
      </c>
    </row>
    <row r="82" spans="1:14" x14ac:dyDescent="0.25">
      <c r="A82" s="203">
        <v>8250026</v>
      </c>
      <c r="B82">
        <v>3365</v>
      </c>
      <c r="C82">
        <v>3063</v>
      </c>
      <c r="D82">
        <v>2341</v>
      </c>
      <c r="E82">
        <v>2062</v>
      </c>
      <c r="F82">
        <v>8463.2999999999993</v>
      </c>
      <c r="G82">
        <v>0.4</v>
      </c>
      <c r="H82">
        <v>2170</v>
      </c>
      <c r="I82">
        <v>1355</v>
      </c>
      <c r="J82">
        <v>55</v>
      </c>
      <c r="K82">
        <v>365</v>
      </c>
      <c r="L82">
        <v>245</v>
      </c>
      <c r="M82">
        <v>115</v>
      </c>
      <c r="N82">
        <v>30</v>
      </c>
    </row>
    <row r="83" spans="1:14" x14ac:dyDescent="0.25">
      <c r="A83" s="203">
        <v>8250027</v>
      </c>
      <c r="B83">
        <v>6792</v>
      </c>
      <c r="C83">
        <v>6415</v>
      </c>
      <c r="D83">
        <v>4484</v>
      </c>
      <c r="E83">
        <v>4071</v>
      </c>
      <c r="F83">
        <v>5109.8</v>
      </c>
      <c r="G83">
        <v>1.33</v>
      </c>
      <c r="H83">
        <v>4215</v>
      </c>
      <c r="I83">
        <v>1945</v>
      </c>
      <c r="J83">
        <v>140</v>
      </c>
      <c r="K83">
        <v>595</v>
      </c>
      <c r="L83">
        <v>1255</v>
      </c>
      <c r="M83">
        <v>220</v>
      </c>
      <c r="N83">
        <v>60</v>
      </c>
    </row>
    <row r="84" spans="1:14" x14ac:dyDescent="0.25">
      <c r="A84" s="203">
        <v>8250028</v>
      </c>
      <c r="B84">
        <v>4133</v>
      </c>
      <c r="C84">
        <v>4233</v>
      </c>
      <c r="D84">
        <v>1592</v>
      </c>
      <c r="E84">
        <v>1504</v>
      </c>
      <c r="F84">
        <v>2160.5</v>
      </c>
      <c r="G84">
        <v>1.91</v>
      </c>
      <c r="H84">
        <v>1705</v>
      </c>
      <c r="I84">
        <v>1180</v>
      </c>
      <c r="J84">
        <v>105</v>
      </c>
      <c r="K84">
        <v>120</v>
      </c>
      <c r="L84">
        <v>170</v>
      </c>
      <c r="M84">
        <v>120</v>
      </c>
      <c r="N84">
        <v>20</v>
      </c>
    </row>
    <row r="85" spans="1:14" x14ac:dyDescent="0.25">
      <c r="A85" s="203">
        <v>8250029</v>
      </c>
      <c r="B85">
        <v>7050</v>
      </c>
      <c r="C85">
        <v>6608</v>
      </c>
      <c r="D85">
        <v>3486</v>
      </c>
      <c r="E85">
        <v>3249</v>
      </c>
      <c r="F85">
        <v>2625.1</v>
      </c>
      <c r="G85">
        <v>2.69</v>
      </c>
      <c r="H85">
        <v>3570</v>
      </c>
      <c r="I85">
        <v>2245</v>
      </c>
      <c r="J85">
        <v>200</v>
      </c>
      <c r="K85">
        <v>620</v>
      </c>
      <c r="L85">
        <v>300</v>
      </c>
      <c r="M85">
        <v>135</v>
      </c>
      <c r="N85">
        <v>75</v>
      </c>
    </row>
    <row r="86" spans="1:14" x14ac:dyDescent="0.25">
      <c r="A86" s="203">
        <v>8250030</v>
      </c>
      <c r="B86">
        <v>4594</v>
      </c>
      <c r="C86">
        <v>4201</v>
      </c>
      <c r="D86">
        <v>2508</v>
      </c>
      <c r="E86">
        <v>2284</v>
      </c>
      <c r="F86">
        <v>854.7</v>
      </c>
      <c r="G86">
        <v>5.38</v>
      </c>
      <c r="H86">
        <v>2470</v>
      </c>
      <c r="I86">
        <v>1475</v>
      </c>
      <c r="J86">
        <v>135</v>
      </c>
      <c r="K86">
        <v>450</v>
      </c>
      <c r="L86">
        <v>275</v>
      </c>
      <c r="M86">
        <v>90</v>
      </c>
      <c r="N86">
        <v>40</v>
      </c>
    </row>
    <row r="87" spans="1:14" x14ac:dyDescent="0.25">
      <c r="A87" s="203">
        <v>8250031</v>
      </c>
      <c r="B87">
        <v>9260</v>
      </c>
      <c r="C87">
        <v>8222</v>
      </c>
      <c r="D87">
        <v>6931</v>
      </c>
      <c r="E87">
        <v>5974</v>
      </c>
      <c r="F87">
        <v>7455.1</v>
      </c>
      <c r="G87">
        <v>1.24</v>
      </c>
      <c r="H87">
        <v>6380</v>
      </c>
      <c r="I87">
        <v>2715</v>
      </c>
      <c r="J87">
        <v>200</v>
      </c>
      <c r="K87">
        <v>825</v>
      </c>
      <c r="L87">
        <v>2350</v>
      </c>
      <c r="M87">
        <v>175</v>
      </c>
      <c r="N87">
        <v>120</v>
      </c>
    </row>
    <row r="88" spans="1:14" x14ac:dyDescent="0.25">
      <c r="A88" s="203">
        <v>8250032</v>
      </c>
      <c r="B88">
        <v>2118</v>
      </c>
      <c r="C88">
        <v>2088</v>
      </c>
      <c r="D88">
        <v>1109</v>
      </c>
      <c r="E88">
        <v>1028</v>
      </c>
      <c r="F88">
        <v>296.10000000000002</v>
      </c>
      <c r="G88">
        <v>7.15</v>
      </c>
      <c r="H88">
        <v>1175</v>
      </c>
      <c r="I88">
        <v>710</v>
      </c>
      <c r="J88">
        <v>70</v>
      </c>
      <c r="K88">
        <v>160</v>
      </c>
      <c r="L88">
        <v>135</v>
      </c>
      <c r="M88">
        <v>90</v>
      </c>
      <c r="N88">
        <v>15</v>
      </c>
    </row>
    <row r="89" spans="1:14" x14ac:dyDescent="0.25">
      <c r="A89" s="203">
        <v>8250033.0099999998</v>
      </c>
      <c r="B89">
        <v>3275</v>
      </c>
      <c r="C89">
        <v>3297</v>
      </c>
      <c r="D89">
        <v>1540</v>
      </c>
      <c r="E89">
        <v>1480</v>
      </c>
      <c r="F89">
        <v>1566.2</v>
      </c>
      <c r="G89">
        <v>2.09</v>
      </c>
      <c r="H89">
        <v>1790</v>
      </c>
      <c r="I89">
        <v>1325</v>
      </c>
      <c r="J89">
        <v>135</v>
      </c>
      <c r="K89">
        <v>255</v>
      </c>
      <c r="L89">
        <v>35</v>
      </c>
      <c r="M89">
        <v>20</v>
      </c>
      <c r="N89">
        <v>30</v>
      </c>
    </row>
    <row r="90" spans="1:14" x14ac:dyDescent="0.25">
      <c r="A90" s="203">
        <v>8250033.0199999996</v>
      </c>
      <c r="B90">
        <v>5442</v>
      </c>
      <c r="C90">
        <v>5311</v>
      </c>
      <c r="D90">
        <v>2430</v>
      </c>
      <c r="E90">
        <v>2283</v>
      </c>
      <c r="F90">
        <v>695.8</v>
      </c>
      <c r="G90">
        <v>7.82</v>
      </c>
      <c r="H90">
        <v>2680</v>
      </c>
      <c r="I90">
        <v>1995</v>
      </c>
      <c r="J90">
        <v>170</v>
      </c>
      <c r="K90">
        <v>385</v>
      </c>
      <c r="L90">
        <v>45</v>
      </c>
      <c r="M90">
        <v>45</v>
      </c>
      <c r="N90">
        <v>45</v>
      </c>
    </row>
    <row r="91" spans="1:14" x14ac:dyDescent="0.25">
      <c r="A91" s="203">
        <v>8250034</v>
      </c>
      <c r="B91">
        <v>4078</v>
      </c>
      <c r="C91">
        <v>3565</v>
      </c>
      <c r="D91">
        <v>2234</v>
      </c>
      <c r="E91">
        <v>2060</v>
      </c>
      <c r="F91">
        <v>769.5</v>
      </c>
      <c r="G91">
        <v>5.3</v>
      </c>
      <c r="H91">
        <v>2365</v>
      </c>
      <c r="I91">
        <v>1565</v>
      </c>
      <c r="J91">
        <v>85</v>
      </c>
      <c r="K91">
        <v>275</v>
      </c>
      <c r="L91">
        <v>190</v>
      </c>
      <c r="M91">
        <v>225</v>
      </c>
      <c r="N91">
        <v>40</v>
      </c>
    </row>
    <row r="92" spans="1:14" x14ac:dyDescent="0.25">
      <c r="A92" s="203">
        <v>8250035.0099999998</v>
      </c>
      <c r="B92">
        <v>5790</v>
      </c>
      <c r="C92">
        <v>5690</v>
      </c>
      <c r="D92">
        <v>2647</v>
      </c>
      <c r="E92">
        <v>2548</v>
      </c>
      <c r="F92">
        <v>2349</v>
      </c>
      <c r="G92">
        <v>2.46</v>
      </c>
      <c r="H92">
        <v>3020</v>
      </c>
      <c r="I92">
        <v>2370</v>
      </c>
      <c r="J92">
        <v>160</v>
      </c>
      <c r="K92">
        <v>425</v>
      </c>
      <c r="L92">
        <v>30</v>
      </c>
      <c r="M92">
        <v>10</v>
      </c>
      <c r="N92">
        <v>25</v>
      </c>
    </row>
    <row r="93" spans="1:14" x14ac:dyDescent="0.25">
      <c r="A93" s="203">
        <v>8250035.0199999996</v>
      </c>
      <c r="B93">
        <v>3212</v>
      </c>
      <c r="C93">
        <v>3169</v>
      </c>
      <c r="D93">
        <v>1572</v>
      </c>
      <c r="E93">
        <v>1481</v>
      </c>
      <c r="F93">
        <v>2732.5</v>
      </c>
      <c r="G93">
        <v>1.18</v>
      </c>
      <c r="H93">
        <v>1315</v>
      </c>
      <c r="I93">
        <v>925</v>
      </c>
      <c r="J93">
        <v>65</v>
      </c>
      <c r="K93">
        <v>245</v>
      </c>
      <c r="L93">
        <v>60</v>
      </c>
      <c r="M93">
        <v>10</v>
      </c>
      <c r="N93">
        <v>20</v>
      </c>
    </row>
    <row r="94" spans="1:14" x14ac:dyDescent="0.25">
      <c r="A94" s="203">
        <v>8250036.0099999998</v>
      </c>
      <c r="B94">
        <v>3707</v>
      </c>
      <c r="C94">
        <v>3603</v>
      </c>
      <c r="D94">
        <v>1565</v>
      </c>
      <c r="E94">
        <v>1431</v>
      </c>
      <c r="F94">
        <v>3993.3</v>
      </c>
      <c r="G94">
        <v>0.93</v>
      </c>
      <c r="H94">
        <v>1815</v>
      </c>
      <c r="I94">
        <v>1430</v>
      </c>
      <c r="J94">
        <v>90</v>
      </c>
      <c r="K94">
        <v>240</v>
      </c>
      <c r="L94">
        <v>30</v>
      </c>
      <c r="M94">
        <v>10</v>
      </c>
      <c r="N94">
        <v>15</v>
      </c>
    </row>
    <row r="95" spans="1:14" x14ac:dyDescent="0.25">
      <c r="A95" s="203">
        <v>8250036.0199999996</v>
      </c>
      <c r="B95">
        <v>3479</v>
      </c>
      <c r="C95">
        <v>3330</v>
      </c>
      <c r="D95">
        <v>1647</v>
      </c>
      <c r="E95">
        <v>1403</v>
      </c>
      <c r="F95">
        <v>3559.1</v>
      </c>
      <c r="G95">
        <v>0.98</v>
      </c>
      <c r="H95">
        <v>1570</v>
      </c>
      <c r="I95">
        <v>1115</v>
      </c>
      <c r="J95">
        <v>115</v>
      </c>
      <c r="K95">
        <v>255</v>
      </c>
      <c r="L95">
        <v>75</v>
      </c>
      <c r="M95">
        <v>10</v>
      </c>
      <c r="N95">
        <v>15</v>
      </c>
    </row>
    <row r="96" spans="1:14" x14ac:dyDescent="0.25">
      <c r="A96" s="203">
        <v>8250037</v>
      </c>
      <c r="B96">
        <v>4237</v>
      </c>
      <c r="C96">
        <v>3923</v>
      </c>
      <c r="D96">
        <v>1913</v>
      </c>
      <c r="E96">
        <v>1613</v>
      </c>
      <c r="F96">
        <v>3170.7</v>
      </c>
      <c r="G96">
        <v>1.34</v>
      </c>
      <c r="H96">
        <v>1765</v>
      </c>
      <c r="I96">
        <v>1140</v>
      </c>
      <c r="J96">
        <v>140</v>
      </c>
      <c r="K96">
        <v>385</v>
      </c>
      <c r="L96">
        <v>75</v>
      </c>
      <c r="M96">
        <v>0</v>
      </c>
      <c r="N96">
        <v>15</v>
      </c>
    </row>
    <row r="97" spans="1:14" x14ac:dyDescent="0.25">
      <c r="A97" s="203">
        <v>8250038.0199999996</v>
      </c>
      <c r="B97">
        <v>4137</v>
      </c>
      <c r="C97">
        <v>3915</v>
      </c>
      <c r="D97">
        <v>1476</v>
      </c>
      <c r="E97">
        <v>1405</v>
      </c>
      <c r="F97">
        <v>3726</v>
      </c>
      <c r="G97">
        <v>1.1100000000000001</v>
      </c>
      <c r="H97">
        <v>1940</v>
      </c>
      <c r="I97">
        <v>1425</v>
      </c>
      <c r="J97">
        <v>195</v>
      </c>
      <c r="K97">
        <v>280</v>
      </c>
      <c r="L97">
        <v>30</v>
      </c>
      <c r="M97">
        <v>10</v>
      </c>
      <c r="N97">
        <v>10</v>
      </c>
    </row>
    <row r="98" spans="1:14" x14ac:dyDescent="0.25">
      <c r="A98" s="203">
        <v>8250038.0300000003</v>
      </c>
      <c r="B98">
        <v>4478</v>
      </c>
      <c r="C98">
        <v>4141</v>
      </c>
      <c r="D98">
        <v>1659</v>
      </c>
      <c r="E98">
        <v>1566</v>
      </c>
      <c r="F98">
        <v>3482.7</v>
      </c>
      <c r="G98">
        <v>1.29</v>
      </c>
      <c r="H98">
        <v>1985</v>
      </c>
      <c r="I98">
        <v>1405</v>
      </c>
      <c r="J98">
        <v>115</v>
      </c>
      <c r="K98">
        <v>350</v>
      </c>
      <c r="L98">
        <v>85</v>
      </c>
      <c r="M98">
        <v>25</v>
      </c>
      <c r="N98">
        <v>10</v>
      </c>
    </row>
    <row r="99" spans="1:14" x14ac:dyDescent="0.25">
      <c r="A99" s="203">
        <v>8250038.04</v>
      </c>
      <c r="B99">
        <v>6527</v>
      </c>
      <c r="C99">
        <v>6296</v>
      </c>
      <c r="D99">
        <v>2276</v>
      </c>
      <c r="E99">
        <v>2156</v>
      </c>
      <c r="F99">
        <v>4283.7</v>
      </c>
      <c r="G99">
        <v>1.52</v>
      </c>
      <c r="H99">
        <v>3045</v>
      </c>
      <c r="I99">
        <v>2005</v>
      </c>
      <c r="J99">
        <v>215</v>
      </c>
      <c r="K99">
        <v>680</v>
      </c>
      <c r="L99">
        <v>120</v>
      </c>
      <c r="M99">
        <v>15</v>
      </c>
      <c r="N99">
        <v>15</v>
      </c>
    </row>
    <row r="100" spans="1:14" x14ac:dyDescent="0.25">
      <c r="A100" s="203">
        <v>8250038.0499999998</v>
      </c>
      <c r="B100">
        <v>5442</v>
      </c>
      <c r="C100">
        <v>5375</v>
      </c>
      <c r="D100">
        <v>1982</v>
      </c>
      <c r="E100">
        <v>1837</v>
      </c>
      <c r="F100">
        <v>4047.6</v>
      </c>
      <c r="G100">
        <v>1.34</v>
      </c>
      <c r="H100">
        <v>2550</v>
      </c>
      <c r="I100">
        <v>1890</v>
      </c>
      <c r="J100">
        <v>165</v>
      </c>
      <c r="K100">
        <v>405</v>
      </c>
      <c r="L100">
        <v>30</v>
      </c>
      <c r="M100">
        <v>10</v>
      </c>
      <c r="N100">
        <v>45</v>
      </c>
    </row>
    <row r="101" spans="1:14" x14ac:dyDescent="0.25">
      <c r="A101" s="203">
        <v>8250038.0599999996</v>
      </c>
      <c r="B101">
        <v>6257</v>
      </c>
      <c r="C101">
        <v>6216</v>
      </c>
      <c r="D101">
        <v>2241</v>
      </c>
      <c r="E101">
        <v>2158</v>
      </c>
      <c r="F101">
        <v>3119.3</v>
      </c>
      <c r="G101">
        <v>2.0099999999999998</v>
      </c>
      <c r="H101">
        <v>3030</v>
      </c>
      <c r="I101">
        <v>2340</v>
      </c>
      <c r="J101">
        <v>210</v>
      </c>
      <c r="K101">
        <v>435</v>
      </c>
      <c r="L101">
        <v>35</v>
      </c>
      <c r="M101">
        <v>0</v>
      </c>
      <c r="N101">
        <v>20</v>
      </c>
    </row>
    <row r="102" spans="1:14" x14ac:dyDescent="0.25">
      <c r="A102" s="203">
        <v>8250038.0700000003</v>
      </c>
      <c r="B102">
        <v>4819</v>
      </c>
      <c r="C102">
        <v>4639</v>
      </c>
      <c r="D102">
        <v>1693</v>
      </c>
      <c r="E102">
        <v>1625</v>
      </c>
      <c r="F102">
        <v>3471.2</v>
      </c>
      <c r="G102">
        <v>1.39</v>
      </c>
      <c r="H102">
        <v>2250</v>
      </c>
      <c r="I102">
        <v>1730</v>
      </c>
      <c r="J102">
        <v>145</v>
      </c>
      <c r="K102">
        <v>315</v>
      </c>
      <c r="L102">
        <v>20</v>
      </c>
      <c r="M102">
        <v>15</v>
      </c>
      <c r="N102">
        <v>20</v>
      </c>
    </row>
    <row r="103" spans="1:14" x14ac:dyDescent="0.25">
      <c r="A103" s="203">
        <v>8250038.0800000001</v>
      </c>
      <c r="B103">
        <v>4789</v>
      </c>
      <c r="C103">
        <v>4555</v>
      </c>
      <c r="D103">
        <v>1673</v>
      </c>
      <c r="E103">
        <v>1589</v>
      </c>
      <c r="F103">
        <v>3517.7</v>
      </c>
      <c r="G103">
        <v>1.36</v>
      </c>
      <c r="H103">
        <v>2340</v>
      </c>
      <c r="I103">
        <v>1590</v>
      </c>
      <c r="J103">
        <v>140</v>
      </c>
      <c r="K103">
        <v>500</v>
      </c>
      <c r="L103">
        <v>60</v>
      </c>
      <c r="M103">
        <v>0</v>
      </c>
      <c r="N103">
        <v>50</v>
      </c>
    </row>
    <row r="104" spans="1:14" x14ac:dyDescent="0.25">
      <c r="A104" s="203">
        <v>8250038.0999999996</v>
      </c>
      <c r="B104">
        <v>5589</v>
      </c>
      <c r="C104">
        <v>5503</v>
      </c>
      <c r="D104">
        <v>1826</v>
      </c>
      <c r="E104">
        <v>1711</v>
      </c>
      <c r="F104">
        <v>3764.1</v>
      </c>
      <c r="G104">
        <v>1.48</v>
      </c>
      <c r="H104">
        <v>2385</v>
      </c>
      <c r="I104">
        <v>1720</v>
      </c>
      <c r="J104">
        <v>175</v>
      </c>
      <c r="K104">
        <v>395</v>
      </c>
      <c r="L104">
        <v>80</v>
      </c>
      <c r="M104">
        <v>0</v>
      </c>
      <c r="N104">
        <v>20</v>
      </c>
    </row>
    <row r="105" spans="1:14" x14ac:dyDescent="0.25">
      <c r="A105" s="203">
        <v>8250038.1100000003</v>
      </c>
      <c r="B105">
        <v>5677</v>
      </c>
      <c r="C105">
        <v>5890</v>
      </c>
      <c r="D105">
        <v>1888</v>
      </c>
      <c r="E105">
        <v>1793</v>
      </c>
      <c r="F105">
        <v>5015.8999999999996</v>
      </c>
      <c r="G105">
        <v>1.1299999999999999</v>
      </c>
      <c r="H105">
        <v>2545</v>
      </c>
      <c r="I105">
        <v>1520</v>
      </c>
      <c r="J105">
        <v>160</v>
      </c>
      <c r="K105">
        <v>755</v>
      </c>
      <c r="L105">
        <v>70</v>
      </c>
      <c r="M105">
        <v>10</v>
      </c>
      <c r="N105">
        <v>30</v>
      </c>
    </row>
    <row r="106" spans="1:14" x14ac:dyDescent="0.25">
      <c r="A106" s="203">
        <v>8250038.1200000001</v>
      </c>
      <c r="B106">
        <v>5015</v>
      </c>
      <c r="C106">
        <v>4830</v>
      </c>
      <c r="D106">
        <v>2062</v>
      </c>
      <c r="E106">
        <v>1906</v>
      </c>
      <c r="F106">
        <v>3721.4</v>
      </c>
      <c r="G106">
        <v>1.35</v>
      </c>
      <c r="H106">
        <v>2255</v>
      </c>
      <c r="I106">
        <v>1595</v>
      </c>
      <c r="J106">
        <v>180</v>
      </c>
      <c r="K106">
        <v>420</v>
      </c>
      <c r="L106">
        <v>35</v>
      </c>
      <c r="M106">
        <v>10</v>
      </c>
      <c r="N106">
        <v>15</v>
      </c>
    </row>
    <row r="107" spans="1:14" x14ac:dyDescent="0.25">
      <c r="A107" s="203">
        <v>8250038.1299999999</v>
      </c>
      <c r="B107">
        <v>5655</v>
      </c>
      <c r="C107">
        <v>5536</v>
      </c>
      <c r="D107">
        <v>1766</v>
      </c>
      <c r="E107">
        <v>1685</v>
      </c>
      <c r="F107">
        <v>4217.8999999999996</v>
      </c>
      <c r="G107">
        <v>1.34</v>
      </c>
      <c r="H107">
        <v>2645</v>
      </c>
      <c r="I107">
        <v>1760</v>
      </c>
      <c r="J107">
        <v>195</v>
      </c>
      <c r="K107">
        <v>545</v>
      </c>
      <c r="L107">
        <v>100</v>
      </c>
      <c r="M107">
        <v>10</v>
      </c>
      <c r="N107">
        <v>40</v>
      </c>
    </row>
    <row r="108" spans="1:14" x14ac:dyDescent="0.25">
      <c r="A108" s="203">
        <v>8250038.1399999997</v>
      </c>
      <c r="B108">
        <v>6091</v>
      </c>
      <c r="C108">
        <v>5724</v>
      </c>
      <c r="D108">
        <v>2047</v>
      </c>
      <c r="E108">
        <v>1947</v>
      </c>
      <c r="F108">
        <v>4611.8999999999996</v>
      </c>
      <c r="G108">
        <v>1.32</v>
      </c>
      <c r="H108">
        <v>2890</v>
      </c>
      <c r="I108">
        <v>2055</v>
      </c>
      <c r="J108">
        <v>230</v>
      </c>
      <c r="K108">
        <v>535</v>
      </c>
      <c r="L108">
        <v>35</v>
      </c>
      <c r="M108">
        <v>15</v>
      </c>
      <c r="N108">
        <v>20</v>
      </c>
    </row>
    <row r="109" spans="1:14" x14ac:dyDescent="0.25">
      <c r="A109" s="203">
        <v>8250038.1500000004</v>
      </c>
      <c r="B109">
        <v>6668</v>
      </c>
      <c r="C109">
        <v>6331</v>
      </c>
      <c r="D109">
        <v>2079</v>
      </c>
      <c r="E109">
        <v>1977</v>
      </c>
      <c r="F109">
        <v>5156.6000000000004</v>
      </c>
      <c r="G109">
        <v>1.29</v>
      </c>
      <c r="H109">
        <v>3130</v>
      </c>
      <c r="I109">
        <v>2095</v>
      </c>
      <c r="J109">
        <v>155</v>
      </c>
      <c r="K109">
        <v>790</v>
      </c>
      <c r="L109">
        <v>40</v>
      </c>
      <c r="M109">
        <v>15</v>
      </c>
      <c r="N109">
        <v>30</v>
      </c>
    </row>
    <row r="110" spans="1:14" x14ac:dyDescent="0.25">
      <c r="A110" s="203">
        <v>8250038.1699999999</v>
      </c>
      <c r="B110">
        <v>6483</v>
      </c>
      <c r="C110">
        <v>6186</v>
      </c>
      <c r="D110">
        <v>2136</v>
      </c>
      <c r="E110">
        <v>2022</v>
      </c>
      <c r="F110">
        <v>4545.3</v>
      </c>
      <c r="G110">
        <v>1.43</v>
      </c>
      <c r="H110">
        <v>2955</v>
      </c>
      <c r="I110">
        <v>2090</v>
      </c>
      <c r="J110">
        <v>220</v>
      </c>
      <c r="K110">
        <v>570</v>
      </c>
      <c r="L110">
        <v>55</v>
      </c>
      <c r="M110">
        <v>10</v>
      </c>
      <c r="N110">
        <v>10</v>
      </c>
    </row>
    <row r="111" spans="1:14" x14ac:dyDescent="0.25">
      <c r="A111" s="203">
        <v>8250038.1799999997</v>
      </c>
      <c r="B111">
        <v>6464</v>
      </c>
      <c r="C111">
        <v>6146</v>
      </c>
      <c r="D111">
        <v>2009</v>
      </c>
      <c r="E111">
        <v>1917</v>
      </c>
      <c r="F111">
        <v>5243.3</v>
      </c>
      <c r="G111">
        <v>1.23</v>
      </c>
      <c r="H111">
        <v>3100</v>
      </c>
      <c r="I111">
        <v>2120</v>
      </c>
      <c r="J111">
        <v>190</v>
      </c>
      <c r="K111">
        <v>665</v>
      </c>
      <c r="L111">
        <v>70</v>
      </c>
      <c r="M111">
        <v>10</v>
      </c>
      <c r="N111">
        <v>50</v>
      </c>
    </row>
    <row r="112" spans="1:14" x14ac:dyDescent="0.25">
      <c r="A112" s="203">
        <v>8250038.2000000002</v>
      </c>
      <c r="B112">
        <v>6856</v>
      </c>
      <c r="C112">
        <v>6480</v>
      </c>
      <c r="D112">
        <v>2341</v>
      </c>
      <c r="E112">
        <v>2176</v>
      </c>
      <c r="F112">
        <v>2237.8000000000002</v>
      </c>
      <c r="G112">
        <v>3.06</v>
      </c>
      <c r="H112">
        <v>3630</v>
      </c>
      <c r="I112">
        <v>2650</v>
      </c>
      <c r="J112">
        <v>305</v>
      </c>
      <c r="K112">
        <v>605</v>
      </c>
      <c r="L112">
        <v>25</v>
      </c>
      <c r="M112">
        <v>0</v>
      </c>
      <c r="N112">
        <v>50</v>
      </c>
    </row>
    <row r="113" spans="1:14" x14ac:dyDescent="0.25">
      <c r="A113" s="203">
        <v>8250038.21</v>
      </c>
      <c r="B113">
        <v>5414</v>
      </c>
      <c r="C113">
        <v>5145</v>
      </c>
      <c r="D113">
        <v>2431</v>
      </c>
      <c r="E113">
        <v>2268</v>
      </c>
      <c r="F113">
        <v>3862.5</v>
      </c>
      <c r="G113">
        <v>1.4</v>
      </c>
      <c r="H113">
        <v>2630</v>
      </c>
      <c r="I113">
        <v>1925</v>
      </c>
      <c r="J113">
        <v>135</v>
      </c>
      <c r="K113">
        <v>495</v>
      </c>
      <c r="L113">
        <v>40</v>
      </c>
      <c r="M113">
        <v>0</v>
      </c>
      <c r="N113">
        <v>45</v>
      </c>
    </row>
    <row r="114" spans="1:14" x14ac:dyDescent="0.25">
      <c r="A114" s="203">
        <v>8250038.2199999997</v>
      </c>
      <c r="B114">
        <v>4729</v>
      </c>
      <c r="C114">
        <v>4783</v>
      </c>
      <c r="D114">
        <v>1532</v>
      </c>
      <c r="E114">
        <v>1503</v>
      </c>
      <c r="F114">
        <v>1812.9</v>
      </c>
      <c r="G114">
        <v>2.61</v>
      </c>
      <c r="H114">
        <v>2205</v>
      </c>
      <c r="I114">
        <v>1810</v>
      </c>
      <c r="J114">
        <v>175</v>
      </c>
      <c r="K114">
        <v>200</v>
      </c>
      <c r="L114">
        <v>10</v>
      </c>
      <c r="M114">
        <v>0</v>
      </c>
      <c r="N114">
        <v>10</v>
      </c>
    </row>
    <row r="115" spans="1:14" x14ac:dyDescent="0.25">
      <c r="A115" s="203">
        <v>8250038.2300000004</v>
      </c>
      <c r="B115">
        <v>5227</v>
      </c>
      <c r="C115">
        <v>4926</v>
      </c>
      <c r="D115">
        <v>1938</v>
      </c>
      <c r="E115">
        <v>1861</v>
      </c>
      <c r="F115">
        <v>4094.1</v>
      </c>
      <c r="G115">
        <v>1.28</v>
      </c>
      <c r="H115">
        <v>2380</v>
      </c>
      <c r="I115">
        <v>1730</v>
      </c>
      <c r="J115">
        <v>125</v>
      </c>
      <c r="K115">
        <v>455</v>
      </c>
      <c r="L115">
        <v>40</v>
      </c>
      <c r="M115">
        <v>15</v>
      </c>
      <c r="N115">
        <v>25</v>
      </c>
    </row>
    <row r="116" spans="1:14" x14ac:dyDescent="0.25">
      <c r="A116" s="203">
        <v>8250038.2400000002</v>
      </c>
      <c r="B116">
        <v>6174</v>
      </c>
      <c r="C116">
        <v>5835</v>
      </c>
      <c r="D116">
        <v>1704</v>
      </c>
      <c r="E116">
        <v>1646</v>
      </c>
      <c r="F116">
        <v>2341.1</v>
      </c>
      <c r="G116">
        <v>2.64</v>
      </c>
      <c r="H116">
        <v>3040</v>
      </c>
      <c r="I116">
        <v>2340</v>
      </c>
      <c r="J116">
        <v>165</v>
      </c>
      <c r="K116">
        <v>500</v>
      </c>
      <c r="L116">
        <v>15</v>
      </c>
      <c r="M116">
        <v>0</v>
      </c>
      <c r="N116">
        <v>20</v>
      </c>
    </row>
    <row r="117" spans="1:14" x14ac:dyDescent="0.25">
      <c r="A117" s="203">
        <v>8250038.25</v>
      </c>
      <c r="B117">
        <v>5408</v>
      </c>
      <c r="C117">
        <v>5172</v>
      </c>
      <c r="D117">
        <v>1723</v>
      </c>
      <c r="E117">
        <v>1655</v>
      </c>
      <c r="F117">
        <v>4102.6000000000004</v>
      </c>
      <c r="G117">
        <v>1.32</v>
      </c>
      <c r="H117">
        <v>2505</v>
      </c>
      <c r="I117">
        <v>1930</v>
      </c>
      <c r="J117">
        <v>145</v>
      </c>
      <c r="K117">
        <v>335</v>
      </c>
      <c r="L117">
        <v>30</v>
      </c>
      <c r="M117">
        <v>15</v>
      </c>
      <c r="N117">
        <v>45</v>
      </c>
    </row>
    <row r="118" spans="1:14" x14ac:dyDescent="0.25">
      <c r="A118" s="203">
        <v>8250038.2699999996</v>
      </c>
      <c r="B118">
        <v>5908</v>
      </c>
      <c r="C118">
        <v>5797</v>
      </c>
      <c r="D118">
        <v>1498</v>
      </c>
      <c r="E118">
        <v>1482</v>
      </c>
      <c r="F118">
        <v>4889.1000000000004</v>
      </c>
      <c r="G118">
        <v>1.21</v>
      </c>
      <c r="H118">
        <v>2920</v>
      </c>
      <c r="I118">
        <v>2255</v>
      </c>
      <c r="J118">
        <v>200</v>
      </c>
      <c r="K118">
        <v>425</v>
      </c>
      <c r="L118">
        <v>25</v>
      </c>
      <c r="M118">
        <v>10</v>
      </c>
      <c r="N118">
        <v>15</v>
      </c>
    </row>
    <row r="119" spans="1:14" x14ac:dyDescent="0.25">
      <c r="A119" s="203">
        <v>8250038.2800000003</v>
      </c>
      <c r="B119">
        <v>4435</v>
      </c>
      <c r="C119">
        <v>4040</v>
      </c>
      <c r="D119">
        <v>1409</v>
      </c>
      <c r="E119">
        <v>1341</v>
      </c>
      <c r="F119">
        <v>6289</v>
      </c>
      <c r="G119">
        <v>0.71</v>
      </c>
      <c r="H119">
        <v>2180</v>
      </c>
      <c r="I119">
        <v>1580</v>
      </c>
      <c r="J119">
        <v>125</v>
      </c>
      <c r="K119">
        <v>400</v>
      </c>
      <c r="L119">
        <v>50</v>
      </c>
      <c r="M119">
        <v>0</v>
      </c>
      <c r="N119">
        <v>20</v>
      </c>
    </row>
    <row r="120" spans="1:14" x14ac:dyDescent="0.25">
      <c r="A120" s="203">
        <v>8250038.29</v>
      </c>
      <c r="B120">
        <v>9338</v>
      </c>
      <c r="C120">
        <v>8067</v>
      </c>
      <c r="D120">
        <v>2457</v>
      </c>
      <c r="E120">
        <v>2390</v>
      </c>
      <c r="F120">
        <v>5256.1</v>
      </c>
      <c r="G120">
        <v>1.78</v>
      </c>
      <c r="H120">
        <v>4545</v>
      </c>
      <c r="I120">
        <v>3280</v>
      </c>
      <c r="J120">
        <v>335</v>
      </c>
      <c r="K120">
        <v>835</v>
      </c>
      <c r="L120">
        <v>40</v>
      </c>
      <c r="M120">
        <v>0</v>
      </c>
      <c r="N120">
        <v>45</v>
      </c>
    </row>
    <row r="121" spans="1:14" x14ac:dyDescent="0.25">
      <c r="A121" s="203">
        <v>8250038.2999999998</v>
      </c>
      <c r="B121">
        <v>5693</v>
      </c>
      <c r="C121">
        <v>5199</v>
      </c>
      <c r="D121">
        <v>1601</v>
      </c>
      <c r="E121">
        <v>1553</v>
      </c>
      <c r="F121">
        <v>5943.8</v>
      </c>
      <c r="G121">
        <v>0.96</v>
      </c>
      <c r="H121">
        <v>2700</v>
      </c>
      <c r="I121">
        <v>1955</v>
      </c>
      <c r="J121">
        <v>170</v>
      </c>
      <c r="K121">
        <v>500</v>
      </c>
      <c r="L121">
        <v>20</v>
      </c>
      <c r="M121">
        <v>0</v>
      </c>
      <c r="N121">
        <v>45</v>
      </c>
    </row>
    <row r="122" spans="1:14" x14ac:dyDescent="0.25">
      <c r="A122" s="203">
        <v>8250038.3099999996</v>
      </c>
      <c r="B122">
        <v>23798</v>
      </c>
      <c r="C122">
        <v>8158</v>
      </c>
      <c r="D122">
        <v>6922</v>
      </c>
      <c r="E122">
        <v>6574</v>
      </c>
      <c r="F122">
        <v>498.7</v>
      </c>
      <c r="G122">
        <v>47.72</v>
      </c>
      <c r="H122">
        <v>11865</v>
      </c>
      <c r="I122">
        <v>8815</v>
      </c>
      <c r="J122">
        <v>695</v>
      </c>
      <c r="K122">
        <v>2100</v>
      </c>
      <c r="L122">
        <v>70</v>
      </c>
      <c r="M122">
        <v>0</v>
      </c>
      <c r="N122">
        <v>180</v>
      </c>
    </row>
    <row r="123" spans="1:14" x14ac:dyDescent="0.25">
      <c r="A123" s="203">
        <v>8250038.3200000003</v>
      </c>
      <c r="B123">
        <v>8443</v>
      </c>
      <c r="C123">
        <v>7493</v>
      </c>
      <c r="D123">
        <v>2096</v>
      </c>
      <c r="E123">
        <v>2038</v>
      </c>
      <c r="F123">
        <v>6135.5</v>
      </c>
      <c r="G123">
        <v>1.38</v>
      </c>
      <c r="H123">
        <v>4015</v>
      </c>
      <c r="I123">
        <v>3015</v>
      </c>
      <c r="J123">
        <v>230</v>
      </c>
      <c r="K123">
        <v>705</v>
      </c>
      <c r="L123">
        <v>30</v>
      </c>
      <c r="M123">
        <v>0</v>
      </c>
      <c r="N123">
        <v>25</v>
      </c>
    </row>
    <row r="124" spans="1:14" x14ac:dyDescent="0.25">
      <c r="A124" s="203">
        <v>8250038.3300000001</v>
      </c>
      <c r="B124">
        <v>9444</v>
      </c>
      <c r="C124">
        <v>8419</v>
      </c>
      <c r="D124">
        <v>2362</v>
      </c>
      <c r="E124">
        <v>2328</v>
      </c>
      <c r="F124">
        <v>7626.6</v>
      </c>
      <c r="G124">
        <v>1.24</v>
      </c>
      <c r="H124">
        <v>4410</v>
      </c>
      <c r="I124">
        <v>3115</v>
      </c>
      <c r="J124">
        <v>305</v>
      </c>
      <c r="K124">
        <v>890</v>
      </c>
      <c r="L124">
        <v>65</v>
      </c>
      <c r="M124">
        <v>10</v>
      </c>
      <c r="N124">
        <v>35</v>
      </c>
    </row>
    <row r="125" spans="1:14" x14ac:dyDescent="0.25">
      <c r="A125" s="203">
        <v>8250038.3399999999</v>
      </c>
      <c r="B125">
        <v>10117</v>
      </c>
      <c r="C125">
        <v>8084</v>
      </c>
      <c r="D125">
        <v>2470</v>
      </c>
      <c r="E125">
        <v>2421</v>
      </c>
      <c r="F125">
        <v>2661.8</v>
      </c>
      <c r="G125">
        <v>3.8</v>
      </c>
      <c r="H125">
        <v>4660</v>
      </c>
      <c r="I125">
        <v>3395</v>
      </c>
      <c r="J125">
        <v>315</v>
      </c>
      <c r="K125">
        <v>870</v>
      </c>
      <c r="L125">
        <v>20</v>
      </c>
      <c r="M125">
        <v>0</v>
      </c>
      <c r="N125">
        <v>65</v>
      </c>
    </row>
    <row r="126" spans="1:14" x14ac:dyDescent="0.25">
      <c r="A126" s="203">
        <v>8250039</v>
      </c>
      <c r="B126">
        <v>6673</v>
      </c>
      <c r="C126">
        <v>6182</v>
      </c>
      <c r="D126">
        <v>2959</v>
      </c>
      <c r="E126">
        <v>2710</v>
      </c>
      <c r="F126">
        <v>1420</v>
      </c>
      <c r="G126">
        <v>4.7</v>
      </c>
      <c r="H126">
        <v>3340</v>
      </c>
      <c r="I126">
        <v>2195</v>
      </c>
      <c r="J126">
        <v>205</v>
      </c>
      <c r="K126">
        <v>750</v>
      </c>
      <c r="L126">
        <v>120</v>
      </c>
      <c r="M126">
        <v>35</v>
      </c>
      <c r="N126">
        <v>35</v>
      </c>
    </row>
    <row r="127" spans="1:14" x14ac:dyDescent="0.25">
      <c r="A127" s="203">
        <v>8250040</v>
      </c>
      <c r="B127">
        <v>5950</v>
      </c>
      <c r="C127">
        <v>5890</v>
      </c>
      <c r="D127">
        <v>2822</v>
      </c>
      <c r="E127">
        <v>2676</v>
      </c>
      <c r="F127">
        <v>1504.4</v>
      </c>
      <c r="G127">
        <v>3.96</v>
      </c>
      <c r="H127">
        <v>3060</v>
      </c>
      <c r="I127">
        <v>2230</v>
      </c>
      <c r="J127">
        <v>195</v>
      </c>
      <c r="K127">
        <v>440</v>
      </c>
      <c r="L127">
        <v>85</v>
      </c>
      <c r="M127">
        <v>30</v>
      </c>
      <c r="N127">
        <v>80</v>
      </c>
    </row>
    <row r="128" spans="1:14" x14ac:dyDescent="0.25">
      <c r="A128" s="203">
        <v>8250041</v>
      </c>
      <c r="B128">
        <v>6174</v>
      </c>
      <c r="C128">
        <v>5339</v>
      </c>
      <c r="D128">
        <v>3311</v>
      </c>
      <c r="E128">
        <v>3082</v>
      </c>
      <c r="F128">
        <v>2909.1</v>
      </c>
      <c r="G128">
        <v>2.12</v>
      </c>
      <c r="H128">
        <v>2995</v>
      </c>
      <c r="I128">
        <v>1625</v>
      </c>
      <c r="J128">
        <v>125</v>
      </c>
      <c r="K128">
        <v>510</v>
      </c>
      <c r="L128">
        <v>490</v>
      </c>
      <c r="M128">
        <v>185</v>
      </c>
      <c r="N128">
        <v>60</v>
      </c>
    </row>
    <row r="129" spans="1:14" x14ac:dyDescent="0.25">
      <c r="A129" s="203">
        <v>8250042</v>
      </c>
      <c r="B129">
        <v>4960</v>
      </c>
      <c r="C129">
        <v>4254</v>
      </c>
      <c r="D129">
        <v>3021</v>
      </c>
      <c r="E129">
        <v>2493</v>
      </c>
      <c r="F129">
        <v>3575.3</v>
      </c>
      <c r="G129">
        <v>1.39</v>
      </c>
      <c r="H129">
        <v>1710</v>
      </c>
      <c r="I129">
        <v>670</v>
      </c>
      <c r="J129">
        <v>75</v>
      </c>
      <c r="K129">
        <v>375</v>
      </c>
      <c r="L129">
        <v>525</v>
      </c>
      <c r="M129">
        <v>40</v>
      </c>
      <c r="N129">
        <v>20</v>
      </c>
    </row>
    <row r="130" spans="1:14" x14ac:dyDescent="0.25">
      <c r="A130" s="203">
        <v>8250043</v>
      </c>
      <c r="B130">
        <v>6193</v>
      </c>
      <c r="C130">
        <v>5169</v>
      </c>
      <c r="D130">
        <v>4635</v>
      </c>
      <c r="E130">
        <v>3719</v>
      </c>
      <c r="F130">
        <v>3782</v>
      </c>
      <c r="G130">
        <v>1.64</v>
      </c>
      <c r="H130">
        <v>3570</v>
      </c>
      <c r="I130">
        <v>890</v>
      </c>
      <c r="J130">
        <v>70</v>
      </c>
      <c r="K130">
        <v>965</v>
      </c>
      <c r="L130">
        <v>1510</v>
      </c>
      <c r="M130">
        <v>55</v>
      </c>
      <c r="N130">
        <v>85</v>
      </c>
    </row>
    <row r="131" spans="1:14" x14ac:dyDescent="0.25">
      <c r="A131" s="203">
        <v>8250044</v>
      </c>
      <c r="B131">
        <v>7224</v>
      </c>
      <c r="C131">
        <v>6255</v>
      </c>
      <c r="D131">
        <v>5568</v>
      </c>
      <c r="E131">
        <v>4819</v>
      </c>
      <c r="F131">
        <v>9196.7000000000007</v>
      </c>
      <c r="G131">
        <v>0.79</v>
      </c>
      <c r="H131">
        <v>5000</v>
      </c>
      <c r="I131">
        <v>1660</v>
      </c>
      <c r="J131">
        <v>120</v>
      </c>
      <c r="K131">
        <v>645</v>
      </c>
      <c r="L131">
        <v>2295</v>
      </c>
      <c r="M131">
        <v>160</v>
      </c>
      <c r="N131">
        <v>125</v>
      </c>
    </row>
    <row r="132" spans="1:14" x14ac:dyDescent="0.25">
      <c r="A132" s="203">
        <v>8250045</v>
      </c>
      <c r="B132">
        <v>8109</v>
      </c>
      <c r="C132">
        <v>7726</v>
      </c>
      <c r="D132">
        <v>5958</v>
      </c>
      <c r="E132">
        <v>4965</v>
      </c>
      <c r="F132">
        <v>14134.6</v>
      </c>
      <c r="G132">
        <v>0.56999999999999995</v>
      </c>
      <c r="H132">
        <v>5385</v>
      </c>
      <c r="I132">
        <v>2250</v>
      </c>
      <c r="J132">
        <v>180</v>
      </c>
      <c r="K132">
        <v>795</v>
      </c>
      <c r="L132">
        <v>1815</v>
      </c>
      <c r="M132">
        <v>245</v>
      </c>
      <c r="N132">
        <v>105</v>
      </c>
    </row>
    <row r="133" spans="1:14" x14ac:dyDescent="0.25">
      <c r="A133" s="203">
        <v>8250046.0099999998</v>
      </c>
      <c r="B133">
        <v>6054</v>
      </c>
      <c r="C133">
        <v>6019</v>
      </c>
      <c r="D133">
        <v>4332</v>
      </c>
      <c r="E133">
        <v>3310</v>
      </c>
      <c r="F133">
        <v>10288.9</v>
      </c>
      <c r="G133">
        <v>0.59</v>
      </c>
      <c r="H133">
        <v>3745</v>
      </c>
      <c r="I133">
        <v>1070</v>
      </c>
      <c r="J133">
        <v>70</v>
      </c>
      <c r="K133">
        <v>1315</v>
      </c>
      <c r="L133">
        <v>1165</v>
      </c>
      <c r="M133">
        <v>80</v>
      </c>
      <c r="N133">
        <v>45</v>
      </c>
    </row>
    <row r="134" spans="1:14" x14ac:dyDescent="0.25">
      <c r="A134" s="203">
        <v>8250046.0199999996</v>
      </c>
      <c r="B134">
        <v>4676</v>
      </c>
      <c r="C134">
        <v>4502</v>
      </c>
      <c r="D134">
        <v>2652</v>
      </c>
      <c r="E134">
        <v>2418</v>
      </c>
      <c r="F134">
        <v>2628.1</v>
      </c>
      <c r="G134">
        <v>1.78</v>
      </c>
      <c r="H134">
        <v>2905</v>
      </c>
      <c r="I134">
        <v>1535</v>
      </c>
      <c r="J134">
        <v>115</v>
      </c>
      <c r="K134">
        <v>640</v>
      </c>
      <c r="L134">
        <v>350</v>
      </c>
      <c r="M134">
        <v>210</v>
      </c>
      <c r="N134">
        <v>45</v>
      </c>
    </row>
    <row r="135" spans="1:14" x14ac:dyDescent="0.25">
      <c r="A135" s="203">
        <v>8250047</v>
      </c>
      <c r="B135">
        <v>4982</v>
      </c>
      <c r="C135">
        <v>4618</v>
      </c>
      <c r="D135">
        <v>2461</v>
      </c>
      <c r="E135">
        <v>2178</v>
      </c>
      <c r="F135">
        <v>3207.2</v>
      </c>
      <c r="G135">
        <v>1.55</v>
      </c>
      <c r="H135">
        <v>2815</v>
      </c>
      <c r="I135">
        <v>1650</v>
      </c>
      <c r="J135">
        <v>105</v>
      </c>
      <c r="K135">
        <v>815</v>
      </c>
      <c r="L135">
        <v>155</v>
      </c>
      <c r="M135">
        <v>65</v>
      </c>
      <c r="N135">
        <v>35</v>
      </c>
    </row>
    <row r="136" spans="1:14" x14ac:dyDescent="0.25">
      <c r="A136" s="203">
        <v>8250048</v>
      </c>
      <c r="B136">
        <v>6355</v>
      </c>
      <c r="C136">
        <v>5432</v>
      </c>
      <c r="D136">
        <v>3033</v>
      </c>
      <c r="E136">
        <v>2830</v>
      </c>
      <c r="F136">
        <v>2174.5</v>
      </c>
      <c r="G136">
        <v>2.92</v>
      </c>
      <c r="H136">
        <v>2995</v>
      </c>
      <c r="I136">
        <v>1950</v>
      </c>
      <c r="J136">
        <v>170</v>
      </c>
      <c r="K136">
        <v>635</v>
      </c>
      <c r="L136">
        <v>75</v>
      </c>
      <c r="M136">
        <v>110</v>
      </c>
      <c r="N136">
        <v>55</v>
      </c>
    </row>
    <row r="137" spans="1:14" x14ac:dyDescent="0.25">
      <c r="A137" s="203">
        <v>8250049.0099999998</v>
      </c>
      <c r="B137">
        <v>4323</v>
      </c>
      <c r="C137">
        <v>4284</v>
      </c>
      <c r="D137">
        <v>1784</v>
      </c>
      <c r="E137">
        <v>1744</v>
      </c>
      <c r="F137">
        <v>1320.2</v>
      </c>
      <c r="G137">
        <v>3.27</v>
      </c>
      <c r="H137">
        <v>2345</v>
      </c>
      <c r="I137">
        <v>1705</v>
      </c>
      <c r="J137">
        <v>80</v>
      </c>
      <c r="K137">
        <v>435</v>
      </c>
      <c r="L137">
        <v>35</v>
      </c>
      <c r="M137">
        <v>80</v>
      </c>
      <c r="N137">
        <v>10</v>
      </c>
    </row>
    <row r="138" spans="1:14" x14ac:dyDescent="0.25">
      <c r="A138" s="203">
        <v>8250049.0199999996</v>
      </c>
      <c r="B138">
        <v>6626</v>
      </c>
      <c r="C138">
        <v>6640</v>
      </c>
      <c r="D138">
        <v>2336</v>
      </c>
      <c r="E138">
        <v>2323</v>
      </c>
      <c r="F138">
        <v>2668</v>
      </c>
      <c r="G138">
        <v>2.48</v>
      </c>
      <c r="H138">
        <v>2660</v>
      </c>
      <c r="I138">
        <v>1780</v>
      </c>
      <c r="J138">
        <v>135</v>
      </c>
      <c r="K138">
        <v>580</v>
      </c>
      <c r="L138">
        <v>45</v>
      </c>
      <c r="M138">
        <v>75</v>
      </c>
      <c r="N138">
        <v>40</v>
      </c>
    </row>
    <row r="139" spans="1:14" x14ac:dyDescent="0.25">
      <c r="A139" s="203">
        <v>8250049.0300000003</v>
      </c>
      <c r="B139">
        <v>7759</v>
      </c>
      <c r="C139">
        <v>7717</v>
      </c>
      <c r="D139">
        <v>3542</v>
      </c>
      <c r="E139">
        <v>3441</v>
      </c>
      <c r="F139">
        <v>2510.8000000000002</v>
      </c>
      <c r="G139">
        <v>3.09</v>
      </c>
      <c r="H139">
        <v>3780</v>
      </c>
      <c r="I139">
        <v>2820</v>
      </c>
      <c r="J139">
        <v>275</v>
      </c>
      <c r="K139">
        <v>465</v>
      </c>
      <c r="L139">
        <v>65</v>
      </c>
      <c r="M139">
        <v>75</v>
      </c>
      <c r="N139">
        <v>80</v>
      </c>
    </row>
    <row r="140" spans="1:14" x14ac:dyDescent="0.25">
      <c r="A140" s="203">
        <v>8250050.0099999998</v>
      </c>
      <c r="B140">
        <v>4053</v>
      </c>
      <c r="C140">
        <v>4046</v>
      </c>
      <c r="D140">
        <v>1859</v>
      </c>
      <c r="E140">
        <v>1790</v>
      </c>
      <c r="F140">
        <v>2373.4</v>
      </c>
      <c r="G140">
        <v>1.71</v>
      </c>
      <c r="H140">
        <v>1935</v>
      </c>
      <c r="I140">
        <v>1410</v>
      </c>
      <c r="J140">
        <v>90</v>
      </c>
      <c r="K140">
        <v>270</v>
      </c>
      <c r="L140">
        <v>95</v>
      </c>
      <c r="M140">
        <v>35</v>
      </c>
      <c r="N140">
        <v>25</v>
      </c>
    </row>
    <row r="141" spans="1:14" x14ac:dyDescent="0.25">
      <c r="A141" s="203">
        <v>8250050.0599999996</v>
      </c>
      <c r="B141">
        <v>7174</v>
      </c>
      <c r="C141">
        <v>6491</v>
      </c>
      <c r="D141">
        <v>2370</v>
      </c>
      <c r="E141">
        <v>2366</v>
      </c>
      <c r="F141">
        <v>1245.5</v>
      </c>
      <c r="G141">
        <v>5.76</v>
      </c>
      <c r="H141">
        <v>3075</v>
      </c>
      <c r="I141">
        <v>2480</v>
      </c>
      <c r="J141">
        <v>190</v>
      </c>
      <c r="K141">
        <v>310</v>
      </c>
      <c r="L141">
        <v>10</v>
      </c>
      <c r="M141">
        <v>45</v>
      </c>
      <c r="N141">
        <v>40</v>
      </c>
    </row>
    <row r="142" spans="1:14" x14ac:dyDescent="0.25">
      <c r="A142" s="203">
        <v>8250050.0700000003</v>
      </c>
      <c r="B142">
        <v>2910</v>
      </c>
      <c r="C142">
        <v>2837</v>
      </c>
      <c r="D142">
        <v>1432</v>
      </c>
      <c r="E142">
        <v>1367</v>
      </c>
      <c r="F142">
        <v>1081.3</v>
      </c>
      <c r="G142">
        <v>2.69</v>
      </c>
      <c r="H142">
        <v>1435</v>
      </c>
      <c r="I142">
        <v>1120</v>
      </c>
      <c r="J142">
        <v>65</v>
      </c>
      <c r="K142">
        <v>140</v>
      </c>
      <c r="L142">
        <v>45</v>
      </c>
      <c r="M142">
        <v>50</v>
      </c>
      <c r="N142">
        <v>25</v>
      </c>
    </row>
    <row r="143" spans="1:14" x14ac:dyDescent="0.25">
      <c r="A143" s="203">
        <v>8250050.0800000001</v>
      </c>
      <c r="B143">
        <v>7134</v>
      </c>
      <c r="C143">
        <v>5811</v>
      </c>
      <c r="D143">
        <v>2224</v>
      </c>
      <c r="E143">
        <v>2216</v>
      </c>
      <c r="F143">
        <v>1129.7</v>
      </c>
      <c r="G143">
        <v>6.32</v>
      </c>
      <c r="H143">
        <v>3235</v>
      </c>
      <c r="I143">
        <v>2470</v>
      </c>
      <c r="J143">
        <v>215</v>
      </c>
      <c r="K143">
        <v>415</v>
      </c>
      <c r="L143">
        <v>45</v>
      </c>
      <c r="M143">
        <v>40</v>
      </c>
      <c r="N143">
        <v>55</v>
      </c>
    </row>
    <row r="144" spans="1:14" x14ac:dyDescent="0.25">
      <c r="A144" s="203">
        <v>8250050.0899999999</v>
      </c>
      <c r="B144">
        <v>9061</v>
      </c>
      <c r="C144">
        <v>5717</v>
      </c>
      <c r="D144">
        <v>2994</v>
      </c>
      <c r="E144">
        <v>2952</v>
      </c>
      <c r="F144">
        <v>1710.9</v>
      </c>
      <c r="G144">
        <v>5.3</v>
      </c>
      <c r="H144">
        <v>4050</v>
      </c>
      <c r="I144">
        <v>2895</v>
      </c>
      <c r="J144">
        <v>240</v>
      </c>
      <c r="K144">
        <v>735</v>
      </c>
      <c r="L144">
        <v>70</v>
      </c>
      <c r="M144">
        <v>45</v>
      </c>
      <c r="N144">
        <v>65</v>
      </c>
    </row>
    <row r="145" spans="1:14" x14ac:dyDescent="0.25">
      <c r="A145" s="203">
        <v>8250050.0999999996</v>
      </c>
      <c r="B145">
        <v>6744</v>
      </c>
      <c r="C145">
        <v>5375</v>
      </c>
      <c r="D145">
        <v>2171</v>
      </c>
      <c r="E145">
        <v>2160</v>
      </c>
      <c r="F145">
        <v>2759.2</v>
      </c>
      <c r="G145">
        <v>2.44</v>
      </c>
      <c r="H145">
        <v>2925</v>
      </c>
      <c r="I145">
        <v>2220</v>
      </c>
      <c r="J145">
        <v>195</v>
      </c>
      <c r="K145">
        <v>370</v>
      </c>
      <c r="L145">
        <v>35</v>
      </c>
      <c r="M145">
        <v>55</v>
      </c>
      <c r="N145">
        <v>55</v>
      </c>
    </row>
    <row r="146" spans="1:14" x14ac:dyDescent="0.25">
      <c r="A146" s="203">
        <v>8250050.1100000003</v>
      </c>
      <c r="B146">
        <v>5743</v>
      </c>
      <c r="C146">
        <v>3853</v>
      </c>
      <c r="D146">
        <v>1670</v>
      </c>
      <c r="E146">
        <v>1639</v>
      </c>
      <c r="F146">
        <v>2047.1</v>
      </c>
      <c r="G146">
        <v>2.81</v>
      </c>
      <c r="H146">
        <v>2330</v>
      </c>
      <c r="I146">
        <v>1705</v>
      </c>
      <c r="J146">
        <v>145</v>
      </c>
      <c r="K146">
        <v>370</v>
      </c>
      <c r="L146">
        <v>35</v>
      </c>
      <c r="M146">
        <v>30</v>
      </c>
      <c r="N146">
        <v>40</v>
      </c>
    </row>
    <row r="147" spans="1:14" x14ac:dyDescent="0.25">
      <c r="A147" s="203">
        <v>8250050.1200000001</v>
      </c>
      <c r="B147">
        <v>6668</v>
      </c>
      <c r="C147">
        <v>5811</v>
      </c>
      <c r="D147">
        <v>2211</v>
      </c>
      <c r="E147">
        <v>2178</v>
      </c>
      <c r="F147">
        <v>1755.2</v>
      </c>
      <c r="G147">
        <v>3.8</v>
      </c>
      <c r="H147">
        <v>2850</v>
      </c>
      <c r="I147">
        <v>2230</v>
      </c>
      <c r="J147">
        <v>120</v>
      </c>
      <c r="K147">
        <v>425</v>
      </c>
      <c r="L147">
        <v>25</v>
      </c>
      <c r="M147">
        <v>20</v>
      </c>
      <c r="N147">
        <v>30</v>
      </c>
    </row>
    <row r="148" spans="1:14" x14ac:dyDescent="0.25">
      <c r="A148" s="203">
        <v>8250050.1299999999</v>
      </c>
      <c r="B148">
        <v>3237</v>
      </c>
      <c r="C148">
        <v>2601</v>
      </c>
      <c r="D148">
        <v>1109</v>
      </c>
      <c r="E148">
        <v>1105</v>
      </c>
      <c r="F148">
        <v>1089.0999999999999</v>
      </c>
      <c r="G148">
        <v>2.97</v>
      </c>
      <c r="H148">
        <v>1395</v>
      </c>
      <c r="I148">
        <v>980</v>
      </c>
      <c r="J148">
        <v>80</v>
      </c>
      <c r="K148">
        <v>305</v>
      </c>
      <c r="L148">
        <v>0</v>
      </c>
      <c r="M148">
        <v>0</v>
      </c>
      <c r="N148">
        <v>20</v>
      </c>
    </row>
    <row r="149" spans="1:14" x14ac:dyDescent="0.25">
      <c r="A149" s="203">
        <v>8250050.1399999997</v>
      </c>
      <c r="B149">
        <v>4412</v>
      </c>
      <c r="C149">
        <v>4398</v>
      </c>
      <c r="D149">
        <v>1655</v>
      </c>
      <c r="E149">
        <v>1617</v>
      </c>
      <c r="F149">
        <v>1268</v>
      </c>
      <c r="G149">
        <v>3.48</v>
      </c>
      <c r="H149">
        <v>1910</v>
      </c>
      <c r="I149">
        <v>1590</v>
      </c>
      <c r="J149">
        <v>50</v>
      </c>
      <c r="K149">
        <v>185</v>
      </c>
      <c r="L149">
        <v>30</v>
      </c>
      <c r="M149">
        <v>10</v>
      </c>
      <c r="N149">
        <v>45</v>
      </c>
    </row>
    <row r="150" spans="1:14" x14ac:dyDescent="0.25">
      <c r="A150" s="203">
        <v>8250051</v>
      </c>
      <c r="B150">
        <v>5007</v>
      </c>
      <c r="C150">
        <v>4979</v>
      </c>
      <c r="D150">
        <v>2485</v>
      </c>
      <c r="E150">
        <v>2358</v>
      </c>
      <c r="F150">
        <v>2253.6999999999998</v>
      </c>
      <c r="G150">
        <v>2.2200000000000002</v>
      </c>
      <c r="H150">
        <v>2575</v>
      </c>
      <c r="I150">
        <v>1875</v>
      </c>
      <c r="J150">
        <v>125</v>
      </c>
      <c r="K150">
        <v>385</v>
      </c>
      <c r="L150">
        <v>95</v>
      </c>
      <c r="M150">
        <v>60</v>
      </c>
      <c r="N150">
        <v>45</v>
      </c>
    </row>
    <row r="151" spans="1:14" x14ac:dyDescent="0.25">
      <c r="A151" s="203">
        <v>8250052.0099999998</v>
      </c>
      <c r="B151">
        <v>4069</v>
      </c>
      <c r="C151">
        <v>4066</v>
      </c>
      <c r="D151">
        <v>1687</v>
      </c>
      <c r="E151">
        <v>1653</v>
      </c>
      <c r="F151">
        <v>1924.8</v>
      </c>
      <c r="G151">
        <v>2.11</v>
      </c>
      <c r="H151">
        <v>1885</v>
      </c>
      <c r="I151">
        <v>1415</v>
      </c>
      <c r="J151">
        <v>85</v>
      </c>
      <c r="K151">
        <v>250</v>
      </c>
      <c r="L151">
        <v>60</v>
      </c>
      <c r="M151">
        <v>45</v>
      </c>
      <c r="N151">
        <v>30</v>
      </c>
    </row>
    <row r="152" spans="1:14" x14ac:dyDescent="0.25">
      <c r="A152" s="203">
        <v>8250052.0199999996</v>
      </c>
      <c r="B152">
        <v>3672</v>
      </c>
      <c r="C152">
        <v>3786</v>
      </c>
      <c r="D152">
        <v>1392</v>
      </c>
      <c r="E152">
        <v>1383</v>
      </c>
      <c r="F152">
        <v>2242.6</v>
      </c>
      <c r="G152">
        <v>1.64</v>
      </c>
      <c r="H152">
        <v>1690</v>
      </c>
      <c r="I152">
        <v>1300</v>
      </c>
      <c r="J152">
        <v>60</v>
      </c>
      <c r="K152">
        <v>230</v>
      </c>
      <c r="L152">
        <v>30</v>
      </c>
      <c r="M152">
        <v>55</v>
      </c>
      <c r="N152">
        <v>20</v>
      </c>
    </row>
    <row r="153" spans="1:14" x14ac:dyDescent="0.25">
      <c r="A153" s="203">
        <v>8250052.0300000003</v>
      </c>
      <c r="B153">
        <v>3657</v>
      </c>
      <c r="C153">
        <v>3632</v>
      </c>
      <c r="D153">
        <v>1467</v>
      </c>
      <c r="E153">
        <v>1452</v>
      </c>
      <c r="F153">
        <v>1061.3</v>
      </c>
      <c r="G153">
        <v>3.45</v>
      </c>
      <c r="H153">
        <v>1410</v>
      </c>
      <c r="I153">
        <v>1055</v>
      </c>
      <c r="J153">
        <v>50</v>
      </c>
      <c r="K153">
        <v>160</v>
      </c>
      <c r="L153">
        <v>45</v>
      </c>
      <c r="M153">
        <v>75</v>
      </c>
      <c r="N153">
        <v>25</v>
      </c>
    </row>
    <row r="154" spans="1:14" x14ac:dyDescent="0.25">
      <c r="A154" s="203">
        <v>8250052.04</v>
      </c>
      <c r="B154">
        <v>4445</v>
      </c>
      <c r="C154">
        <v>4140</v>
      </c>
      <c r="D154">
        <v>2009</v>
      </c>
      <c r="E154">
        <v>1946</v>
      </c>
      <c r="F154">
        <v>2271.1</v>
      </c>
      <c r="G154">
        <v>1.96</v>
      </c>
      <c r="H154">
        <v>1970</v>
      </c>
      <c r="I154">
        <v>1320</v>
      </c>
      <c r="J154">
        <v>85</v>
      </c>
      <c r="K154">
        <v>360</v>
      </c>
      <c r="L154">
        <v>100</v>
      </c>
      <c r="M154">
        <v>75</v>
      </c>
      <c r="N154">
        <v>30</v>
      </c>
    </row>
    <row r="155" spans="1:14" x14ac:dyDescent="0.25">
      <c r="A155" s="203">
        <v>8250052.0599999996</v>
      </c>
      <c r="B155">
        <v>4221</v>
      </c>
      <c r="C155">
        <v>4396</v>
      </c>
      <c r="D155">
        <v>1490</v>
      </c>
      <c r="E155">
        <v>1490</v>
      </c>
      <c r="F155">
        <v>1645.4</v>
      </c>
      <c r="G155">
        <v>2.57</v>
      </c>
      <c r="H155">
        <v>1950</v>
      </c>
      <c r="I155">
        <v>1440</v>
      </c>
      <c r="J155">
        <v>85</v>
      </c>
      <c r="K155">
        <v>340</v>
      </c>
      <c r="L155">
        <v>30</v>
      </c>
      <c r="M155">
        <v>15</v>
      </c>
      <c r="N155">
        <v>45</v>
      </c>
    </row>
    <row r="156" spans="1:14" x14ac:dyDescent="0.25">
      <c r="A156" s="203">
        <v>8250052.0700000003</v>
      </c>
      <c r="B156">
        <v>4259</v>
      </c>
      <c r="C156">
        <v>4364</v>
      </c>
      <c r="D156">
        <v>1422</v>
      </c>
      <c r="E156">
        <v>1415</v>
      </c>
      <c r="F156">
        <v>2161.8000000000002</v>
      </c>
      <c r="G156">
        <v>1.97</v>
      </c>
      <c r="H156">
        <v>1985</v>
      </c>
      <c r="I156">
        <v>1440</v>
      </c>
      <c r="J156">
        <v>100</v>
      </c>
      <c r="K156">
        <v>350</v>
      </c>
      <c r="L156">
        <v>25</v>
      </c>
      <c r="M156">
        <v>45</v>
      </c>
      <c r="N156">
        <v>25</v>
      </c>
    </row>
    <row r="157" spans="1:14" x14ac:dyDescent="0.25">
      <c r="A157" s="203">
        <v>8250052.0899999999</v>
      </c>
      <c r="B157">
        <v>5733</v>
      </c>
      <c r="C157">
        <v>5437</v>
      </c>
      <c r="D157">
        <v>1943</v>
      </c>
      <c r="E157">
        <v>1928</v>
      </c>
      <c r="F157">
        <v>4046.2</v>
      </c>
      <c r="G157">
        <v>1.42</v>
      </c>
      <c r="H157">
        <v>2880</v>
      </c>
      <c r="I157">
        <v>2130</v>
      </c>
      <c r="J157">
        <v>100</v>
      </c>
      <c r="K157">
        <v>510</v>
      </c>
      <c r="L157">
        <v>55</v>
      </c>
      <c r="M157">
        <v>35</v>
      </c>
      <c r="N157">
        <v>55</v>
      </c>
    </row>
    <row r="158" spans="1:14" x14ac:dyDescent="0.25">
      <c r="A158" s="203">
        <v>8250052.0999999996</v>
      </c>
      <c r="B158">
        <v>4875</v>
      </c>
      <c r="C158">
        <v>4768</v>
      </c>
      <c r="D158">
        <v>1860</v>
      </c>
      <c r="E158">
        <v>1824</v>
      </c>
      <c r="F158">
        <v>3552.9</v>
      </c>
      <c r="G158">
        <v>1.37</v>
      </c>
      <c r="H158">
        <v>2240</v>
      </c>
      <c r="I158">
        <v>1660</v>
      </c>
      <c r="J158">
        <v>80</v>
      </c>
      <c r="K158">
        <v>455</v>
      </c>
      <c r="L158">
        <v>15</v>
      </c>
      <c r="M158">
        <v>10</v>
      </c>
      <c r="N158">
        <v>25</v>
      </c>
    </row>
    <row r="159" spans="1:14" x14ac:dyDescent="0.25">
      <c r="A159" s="203">
        <v>8250052.1100000003</v>
      </c>
      <c r="B159">
        <v>5275</v>
      </c>
      <c r="C159">
        <v>5125</v>
      </c>
      <c r="D159">
        <v>1629</v>
      </c>
      <c r="E159">
        <v>1624</v>
      </c>
      <c r="F159">
        <v>2169.1999999999998</v>
      </c>
      <c r="G159">
        <v>2.4300000000000002</v>
      </c>
      <c r="H159">
        <v>2255</v>
      </c>
      <c r="I159">
        <v>1780</v>
      </c>
      <c r="J159">
        <v>75</v>
      </c>
      <c r="K159">
        <v>305</v>
      </c>
      <c r="L159">
        <v>10</v>
      </c>
      <c r="M159">
        <v>40</v>
      </c>
      <c r="N159">
        <v>35</v>
      </c>
    </row>
    <row r="160" spans="1:14" x14ac:dyDescent="0.25">
      <c r="A160" s="203">
        <v>8250052.1200000001</v>
      </c>
      <c r="B160">
        <v>4261</v>
      </c>
      <c r="C160">
        <v>3954</v>
      </c>
      <c r="D160">
        <v>1226</v>
      </c>
      <c r="E160">
        <v>1223</v>
      </c>
      <c r="F160">
        <v>1055.0999999999999</v>
      </c>
      <c r="G160">
        <v>4.04</v>
      </c>
      <c r="H160">
        <v>1835</v>
      </c>
      <c r="I160">
        <v>1385</v>
      </c>
      <c r="J160">
        <v>90</v>
      </c>
      <c r="K160">
        <v>280</v>
      </c>
      <c r="L160">
        <v>25</v>
      </c>
      <c r="M160">
        <v>30</v>
      </c>
      <c r="N160">
        <v>20</v>
      </c>
    </row>
    <row r="161" spans="1:14" x14ac:dyDescent="0.25">
      <c r="A161" s="203">
        <v>8250053</v>
      </c>
      <c r="B161">
        <v>6100</v>
      </c>
      <c r="C161">
        <v>5460</v>
      </c>
      <c r="D161">
        <v>2766</v>
      </c>
      <c r="E161">
        <v>2633</v>
      </c>
      <c r="F161">
        <v>1900.4</v>
      </c>
      <c r="G161">
        <v>3.21</v>
      </c>
      <c r="H161">
        <v>2695</v>
      </c>
      <c r="I161">
        <v>1840</v>
      </c>
      <c r="J161">
        <v>135</v>
      </c>
      <c r="K161">
        <v>360</v>
      </c>
      <c r="L161">
        <v>180</v>
      </c>
      <c r="M161">
        <v>155</v>
      </c>
      <c r="N161">
        <v>25</v>
      </c>
    </row>
    <row r="162" spans="1:14" x14ac:dyDescent="0.25">
      <c r="A162" s="203">
        <v>8250054</v>
      </c>
      <c r="B162">
        <v>3610</v>
      </c>
      <c r="C162">
        <v>3278</v>
      </c>
      <c r="D162">
        <v>1842</v>
      </c>
      <c r="E162">
        <v>1657</v>
      </c>
      <c r="F162">
        <v>2787.6</v>
      </c>
      <c r="G162">
        <v>1.3</v>
      </c>
      <c r="H162">
        <v>1800</v>
      </c>
      <c r="I162">
        <v>1095</v>
      </c>
      <c r="J162">
        <v>90</v>
      </c>
      <c r="K162">
        <v>180</v>
      </c>
      <c r="L162">
        <v>230</v>
      </c>
      <c r="M162">
        <v>180</v>
      </c>
      <c r="N162">
        <v>15</v>
      </c>
    </row>
    <row r="163" spans="1:14" x14ac:dyDescent="0.25">
      <c r="A163" s="203">
        <v>8250055</v>
      </c>
      <c r="B163">
        <v>3141</v>
      </c>
      <c r="C163">
        <v>2906</v>
      </c>
      <c r="D163">
        <v>1220</v>
      </c>
      <c r="E163">
        <v>1114</v>
      </c>
      <c r="F163">
        <v>1669.9</v>
      </c>
      <c r="G163">
        <v>1.88</v>
      </c>
      <c r="H163">
        <v>1360</v>
      </c>
      <c r="I163">
        <v>770</v>
      </c>
      <c r="J163">
        <v>30</v>
      </c>
      <c r="K163">
        <v>250</v>
      </c>
      <c r="L163">
        <v>200</v>
      </c>
      <c r="M163">
        <v>100</v>
      </c>
      <c r="N163">
        <v>10</v>
      </c>
    </row>
    <row r="164" spans="1:14" x14ac:dyDescent="0.25">
      <c r="A164" s="203">
        <v>8250056</v>
      </c>
      <c r="B164">
        <v>5499</v>
      </c>
      <c r="C164">
        <v>4995</v>
      </c>
      <c r="D164">
        <v>2703</v>
      </c>
      <c r="E164">
        <v>2524</v>
      </c>
      <c r="F164">
        <v>3463.1</v>
      </c>
      <c r="G164">
        <v>1.59</v>
      </c>
      <c r="H164">
        <v>3020</v>
      </c>
      <c r="I164">
        <v>1725</v>
      </c>
      <c r="J164">
        <v>120</v>
      </c>
      <c r="K164">
        <v>425</v>
      </c>
      <c r="L164">
        <v>385</v>
      </c>
      <c r="M164">
        <v>325</v>
      </c>
      <c r="N164">
        <v>50</v>
      </c>
    </row>
    <row r="165" spans="1:14" x14ac:dyDescent="0.25">
      <c r="A165" s="203">
        <v>8250057</v>
      </c>
      <c r="B165">
        <v>6415</v>
      </c>
      <c r="C165">
        <v>5583</v>
      </c>
      <c r="D165">
        <v>2977</v>
      </c>
      <c r="E165">
        <v>2715</v>
      </c>
      <c r="F165">
        <v>2783.2</v>
      </c>
      <c r="G165">
        <v>2.2999999999999998</v>
      </c>
      <c r="H165">
        <v>2810</v>
      </c>
      <c r="I165">
        <v>1400</v>
      </c>
      <c r="J165">
        <v>115</v>
      </c>
      <c r="K165">
        <v>540</v>
      </c>
      <c r="L165">
        <v>460</v>
      </c>
      <c r="M165">
        <v>250</v>
      </c>
      <c r="N165">
        <v>50</v>
      </c>
    </row>
    <row r="166" spans="1:14" x14ac:dyDescent="0.25">
      <c r="A166" s="203">
        <v>8250058</v>
      </c>
      <c r="B166">
        <v>6543</v>
      </c>
      <c r="C166">
        <v>6335</v>
      </c>
      <c r="D166">
        <v>3682</v>
      </c>
      <c r="E166">
        <v>3396</v>
      </c>
      <c r="F166">
        <v>3327.9</v>
      </c>
      <c r="G166">
        <v>1.97</v>
      </c>
      <c r="H166">
        <v>3840</v>
      </c>
      <c r="I166">
        <v>1790</v>
      </c>
      <c r="J166">
        <v>80</v>
      </c>
      <c r="K166">
        <v>590</v>
      </c>
      <c r="L166">
        <v>985</v>
      </c>
      <c r="M166">
        <v>345</v>
      </c>
      <c r="N166">
        <v>50</v>
      </c>
    </row>
    <row r="167" spans="1:14" x14ac:dyDescent="0.25">
      <c r="A167" s="203">
        <v>8250059</v>
      </c>
      <c r="B167">
        <v>6616</v>
      </c>
      <c r="C167">
        <v>6397</v>
      </c>
      <c r="D167">
        <v>3854</v>
      </c>
      <c r="E167">
        <v>3502</v>
      </c>
      <c r="F167">
        <v>4271.3999999999996</v>
      </c>
      <c r="G167">
        <v>1.55</v>
      </c>
      <c r="H167">
        <v>3995</v>
      </c>
      <c r="I167">
        <v>2170</v>
      </c>
      <c r="J167">
        <v>165</v>
      </c>
      <c r="K167">
        <v>570</v>
      </c>
      <c r="L167">
        <v>855</v>
      </c>
      <c r="M167">
        <v>180</v>
      </c>
      <c r="N167">
        <v>60</v>
      </c>
    </row>
    <row r="168" spans="1:14" x14ac:dyDescent="0.25">
      <c r="A168" s="203">
        <v>8250060</v>
      </c>
      <c r="B168">
        <v>4970</v>
      </c>
      <c r="C168">
        <v>4315</v>
      </c>
      <c r="D168">
        <v>2660</v>
      </c>
      <c r="E168">
        <v>2503</v>
      </c>
      <c r="F168">
        <v>2464.5</v>
      </c>
      <c r="G168">
        <v>2.02</v>
      </c>
      <c r="H168">
        <v>2990</v>
      </c>
      <c r="I168">
        <v>1935</v>
      </c>
      <c r="J168">
        <v>100</v>
      </c>
      <c r="K168">
        <v>405</v>
      </c>
      <c r="L168">
        <v>305</v>
      </c>
      <c r="M168">
        <v>185</v>
      </c>
      <c r="N168">
        <v>55</v>
      </c>
    </row>
    <row r="169" spans="1:14" x14ac:dyDescent="0.25">
      <c r="A169" s="203">
        <v>8250061</v>
      </c>
      <c r="B169">
        <v>3340</v>
      </c>
      <c r="C169">
        <v>3429</v>
      </c>
      <c r="D169">
        <v>1358</v>
      </c>
      <c r="E169">
        <v>1285</v>
      </c>
      <c r="F169">
        <v>87.9</v>
      </c>
      <c r="G169">
        <v>37.99</v>
      </c>
      <c r="H169">
        <v>1355</v>
      </c>
      <c r="I169">
        <v>960</v>
      </c>
      <c r="J169">
        <v>45</v>
      </c>
      <c r="K169">
        <v>200</v>
      </c>
      <c r="L169">
        <v>90</v>
      </c>
      <c r="M169">
        <v>35</v>
      </c>
      <c r="N169">
        <v>25</v>
      </c>
    </row>
    <row r="170" spans="1:14" x14ac:dyDescent="0.25">
      <c r="A170" s="203">
        <v>8250062</v>
      </c>
      <c r="B170">
        <v>5130</v>
      </c>
      <c r="C170">
        <v>4707</v>
      </c>
      <c r="D170">
        <v>2609</v>
      </c>
      <c r="E170">
        <v>2415</v>
      </c>
      <c r="F170">
        <v>3467.9</v>
      </c>
      <c r="G170">
        <v>1.48</v>
      </c>
      <c r="H170">
        <v>3000</v>
      </c>
      <c r="I170">
        <v>1850</v>
      </c>
      <c r="J170">
        <v>210</v>
      </c>
      <c r="K170">
        <v>580</v>
      </c>
      <c r="L170">
        <v>180</v>
      </c>
      <c r="M170">
        <v>155</v>
      </c>
      <c r="N170">
        <v>40</v>
      </c>
    </row>
    <row r="171" spans="1:14" x14ac:dyDescent="0.25">
      <c r="A171" s="203">
        <v>8250063</v>
      </c>
      <c r="B171">
        <v>4428</v>
      </c>
      <c r="C171">
        <v>3748</v>
      </c>
      <c r="D171">
        <v>2061</v>
      </c>
      <c r="E171">
        <v>1900</v>
      </c>
      <c r="F171">
        <v>3298.8</v>
      </c>
      <c r="G171">
        <v>1.34</v>
      </c>
      <c r="H171">
        <v>2315</v>
      </c>
      <c r="I171">
        <v>1400</v>
      </c>
      <c r="J171">
        <v>100</v>
      </c>
      <c r="K171">
        <v>375</v>
      </c>
      <c r="L171">
        <v>220</v>
      </c>
      <c r="M171">
        <v>180</v>
      </c>
      <c r="N171">
        <v>45</v>
      </c>
    </row>
    <row r="172" spans="1:14" x14ac:dyDescent="0.25">
      <c r="A172" s="203">
        <v>8250064</v>
      </c>
      <c r="B172">
        <v>5916</v>
      </c>
      <c r="C172">
        <v>5534</v>
      </c>
      <c r="D172">
        <v>2931</v>
      </c>
      <c r="E172">
        <v>2670</v>
      </c>
      <c r="F172">
        <v>2877</v>
      </c>
      <c r="G172">
        <v>2.06</v>
      </c>
      <c r="H172">
        <v>3160</v>
      </c>
      <c r="I172">
        <v>1955</v>
      </c>
      <c r="J172">
        <v>150</v>
      </c>
      <c r="K172">
        <v>635</v>
      </c>
      <c r="L172">
        <v>225</v>
      </c>
      <c r="M172">
        <v>155</v>
      </c>
      <c r="N172">
        <v>45</v>
      </c>
    </row>
    <row r="173" spans="1:14" x14ac:dyDescent="0.25">
      <c r="A173" s="203">
        <v>8250065</v>
      </c>
      <c r="B173">
        <v>3482</v>
      </c>
      <c r="C173">
        <v>3121</v>
      </c>
      <c r="D173">
        <v>1684</v>
      </c>
      <c r="E173">
        <v>1500</v>
      </c>
      <c r="F173">
        <v>2586</v>
      </c>
      <c r="G173">
        <v>1.35</v>
      </c>
      <c r="H173">
        <v>1945</v>
      </c>
      <c r="I173">
        <v>1035</v>
      </c>
      <c r="J173">
        <v>70</v>
      </c>
      <c r="K173">
        <v>515</v>
      </c>
      <c r="L173">
        <v>185</v>
      </c>
      <c r="M173">
        <v>95</v>
      </c>
      <c r="N173">
        <v>45</v>
      </c>
    </row>
    <row r="174" spans="1:14" x14ac:dyDescent="0.25">
      <c r="A174" s="203">
        <v>8250066.0099999998</v>
      </c>
      <c r="B174">
        <v>4623</v>
      </c>
      <c r="C174">
        <v>3543</v>
      </c>
      <c r="D174">
        <v>1638</v>
      </c>
      <c r="E174">
        <v>1511</v>
      </c>
      <c r="F174">
        <v>1329.3</v>
      </c>
      <c r="G174">
        <v>3.48</v>
      </c>
      <c r="H174">
        <v>1555</v>
      </c>
      <c r="I174">
        <v>655</v>
      </c>
      <c r="J174">
        <v>70</v>
      </c>
      <c r="K174">
        <v>270</v>
      </c>
      <c r="L174">
        <v>465</v>
      </c>
      <c r="M174">
        <v>85</v>
      </c>
      <c r="N174">
        <v>10</v>
      </c>
    </row>
    <row r="175" spans="1:14" x14ac:dyDescent="0.25">
      <c r="A175" s="203">
        <v>8250066.0199999996</v>
      </c>
      <c r="B175">
        <v>5554</v>
      </c>
      <c r="C175">
        <v>5336</v>
      </c>
      <c r="D175">
        <v>2714</v>
      </c>
      <c r="E175">
        <v>2575</v>
      </c>
      <c r="F175">
        <v>2556</v>
      </c>
      <c r="G175">
        <v>2.17</v>
      </c>
      <c r="H175">
        <v>2870</v>
      </c>
      <c r="I175">
        <v>1685</v>
      </c>
      <c r="J175">
        <v>115</v>
      </c>
      <c r="K175">
        <v>585</v>
      </c>
      <c r="L175">
        <v>330</v>
      </c>
      <c r="M175">
        <v>105</v>
      </c>
      <c r="N175">
        <v>45</v>
      </c>
    </row>
    <row r="176" spans="1:14" x14ac:dyDescent="0.25">
      <c r="A176" s="203">
        <v>8250067</v>
      </c>
      <c r="B176">
        <v>3106</v>
      </c>
      <c r="C176">
        <v>1983</v>
      </c>
      <c r="D176">
        <v>1662</v>
      </c>
      <c r="E176">
        <v>1497</v>
      </c>
      <c r="F176">
        <v>3499.7</v>
      </c>
      <c r="G176">
        <v>0.89</v>
      </c>
      <c r="H176">
        <v>1485</v>
      </c>
      <c r="I176">
        <v>805</v>
      </c>
      <c r="J176">
        <v>35</v>
      </c>
      <c r="K176">
        <v>420</v>
      </c>
      <c r="L176">
        <v>175</v>
      </c>
      <c r="M176">
        <v>35</v>
      </c>
      <c r="N176">
        <v>10</v>
      </c>
    </row>
    <row r="177" spans="1:14" x14ac:dyDescent="0.25">
      <c r="A177" s="203">
        <v>8250068</v>
      </c>
      <c r="B177">
        <v>2679</v>
      </c>
      <c r="C177">
        <v>2592</v>
      </c>
      <c r="D177">
        <v>1100</v>
      </c>
      <c r="E177">
        <v>1070</v>
      </c>
      <c r="F177">
        <v>2505.8000000000002</v>
      </c>
      <c r="G177">
        <v>1.07</v>
      </c>
      <c r="H177">
        <v>1130</v>
      </c>
      <c r="I177">
        <v>750</v>
      </c>
      <c r="J177">
        <v>90</v>
      </c>
      <c r="K177">
        <v>190</v>
      </c>
      <c r="L177">
        <v>40</v>
      </c>
      <c r="M177">
        <v>60</v>
      </c>
      <c r="N177">
        <v>0</v>
      </c>
    </row>
    <row r="178" spans="1:14" x14ac:dyDescent="0.25">
      <c r="A178" s="203">
        <v>8250069</v>
      </c>
      <c r="B178">
        <v>2260</v>
      </c>
      <c r="C178">
        <v>2225</v>
      </c>
      <c r="D178">
        <v>958</v>
      </c>
      <c r="E178">
        <v>903</v>
      </c>
      <c r="F178">
        <v>2079.1</v>
      </c>
      <c r="G178">
        <v>1.0900000000000001</v>
      </c>
      <c r="H178">
        <v>1075</v>
      </c>
      <c r="I178">
        <v>695</v>
      </c>
      <c r="J178">
        <v>45</v>
      </c>
      <c r="K178">
        <v>180</v>
      </c>
      <c r="L178">
        <v>65</v>
      </c>
      <c r="M178">
        <v>55</v>
      </c>
      <c r="N178">
        <v>30</v>
      </c>
    </row>
    <row r="179" spans="1:14" x14ac:dyDescent="0.25">
      <c r="A179" s="203">
        <v>8250070</v>
      </c>
      <c r="B179">
        <v>2353</v>
      </c>
      <c r="C179">
        <v>2279</v>
      </c>
      <c r="D179">
        <v>1053</v>
      </c>
      <c r="E179">
        <v>1011</v>
      </c>
      <c r="F179">
        <v>1433.5</v>
      </c>
      <c r="G179">
        <v>1.64</v>
      </c>
      <c r="H179">
        <v>1075</v>
      </c>
      <c r="I179">
        <v>670</v>
      </c>
      <c r="J179">
        <v>40</v>
      </c>
      <c r="K179">
        <v>230</v>
      </c>
      <c r="L179">
        <v>55</v>
      </c>
      <c r="M179">
        <v>70</v>
      </c>
      <c r="N179">
        <v>10</v>
      </c>
    </row>
    <row r="180" spans="1:14" x14ac:dyDescent="0.25">
      <c r="A180" s="203">
        <v>8250071</v>
      </c>
      <c r="B180">
        <v>3276</v>
      </c>
      <c r="C180">
        <v>3067</v>
      </c>
      <c r="D180">
        <v>1449</v>
      </c>
      <c r="E180">
        <v>1362</v>
      </c>
      <c r="F180">
        <v>1755.5</v>
      </c>
      <c r="G180">
        <v>1.87</v>
      </c>
      <c r="H180">
        <v>1720</v>
      </c>
      <c r="I180">
        <v>1265</v>
      </c>
      <c r="J180">
        <v>75</v>
      </c>
      <c r="K180">
        <v>220</v>
      </c>
      <c r="L180">
        <v>50</v>
      </c>
      <c r="M180">
        <v>105</v>
      </c>
      <c r="N180">
        <v>10</v>
      </c>
    </row>
    <row r="181" spans="1:14" x14ac:dyDescent="0.25">
      <c r="A181" s="203">
        <v>8250072</v>
      </c>
      <c r="B181">
        <v>6084</v>
      </c>
      <c r="C181">
        <v>5544</v>
      </c>
      <c r="D181">
        <v>3127</v>
      </c>
      <c r="E181">
        <v>2804</v>
      </c>
      <c r="F181">
        <v>2571.5</v>
      </c>
      <c r="G181">
        <v>2.37</v>
      </c>
      <c r="H181">
        <v>3265</v>
      </c>
      <c r="I181">
        <v>2160</v>
      </c>
      <c r="J181">
        <v>105</v>
      </c>
      <c r="K181">
        <v>710</v>
      </c>
      <c r="L181">
        <v>105</v>
      </c>
      <c r="M181">
        <v>135</v>
      </c>
      <c r="N181">
        <v>50</v>
      </c>
    </row>
    <row r="182" spans="1:14" x14ac:dyDescent="0.25">
      <c r="A182" s="203">
        <v>8250073</v>
      </c>
      <c r="B182">
        <v>2307</v>
      </c>
      <c r="C182">
        <v>2096</v>
      </c>
      <c r="D182">
        <v>1323</v>
      </c>
      <c r="E182">
        <v>1182</v>
      </c>
      <c r="F182">
        <v>2000.2</v>
      </c>
      <c r="G182">
        <v>1.1499999999999999</v>
      </c>
      <c r="H182">
        <v>1090</v>
      </c>
      <c r="I182">
        <v>770</v>
      </c>
      <c r="J182">
        <v>35</v>
      </c>
      <c r="K182">
        <v>205</v>
      </c>
      <c r="L182">
        <v>25</v>
      </c>
      <c r="M182">
        <v>25</v>
      </c>
      <c r="N182">
        <v>20</v>
      </c>
    </row>
    <row r="183" spans="1:14" x14ac:dyDescent="0.25">
      <c r="A183" s="203">
        <v>8250074</v>
      </c>
      <c r="B183">
        <v>3506</v>
      </c>
      <c r="C183">
        <v>3348</v>
      </c>
      <c r="D183">
        <v>1508</v>
      </c>
      <c r="E183">
        <v>1453</v>
      </c>
      <c r="F183">
        <v>2168.6999999999998</v>
      </c>
      <c r="G183">
        <v>1.62</v>
      </c>
      <c r="H183">
        <v>1700</v>
      </c>
      <c r="I183">
        <v>1285</v>
      </c>
      <c r="J183">
        <v>85</v>
      </c>
      <c r="K183">
        <v>190</v>
      </c>
      <c r="L183">
        <v>30</v>
      </c>
      <c r="M183">
        <v>80</v>
      </c>
      <c r="N183">
        <v>35</v>
      </c>
    </row>
    <row r="184" spans="1:14" x14ac:dyDescent="0.25">
      <c r="A184" s="203">
        <v>8250075.0099999998</v>
      </c>
      <c r="B184">
        <v>3055</v>
      </c>
      <c r="C184">
        <v>2931</v>
      </c>
      <c r="D184">
        <v>1369</v>
      </c>
      <c r="E184">
        <v>1318</v>
      </c>
      <c r="F184">
        <v>2972.4</v>
      </c>
      <c r="G184">
        <v>1.03</v>
      </c>
      <c r="H184">
        <v>1655</v>
      </c>
      <c r="I184">
        <v>1155</v>
      </c>
      <c r="J184">
        <v>75</v>
      </c>
      <c r="K184">
        <v>300</v>
      </c>
      <c r="L184">
        <v>85</v>
      </c>
      <c r="M184">
        <v>20</v>
      </c>
      <c r="N184">
        <v>20</v>
      </c>
    </row>
    <row r="185" spans="1:14" x14ac:dyDescent="0.25">
      <c r="A185" s="203">
        <v>8250075.0199999996</v>
      </c>
      <c r="B185">
        <v>4310</v>
      </c>
      <c r="C185">
        <v>4297</v>
      </c>
      <c r="D185">
        <v>1931</v>
      </c>
      <c r="E185">
        <v>1842</v>
      </c>
      <c r="F185">
        <v>3551.7</v>
      </c>
      <c r="G185">
        <v>1.21</v>
      </c>
      <c r="H185">
        <v>2140</v>
      </c>
      <c r="I185">
        <v>1460</v>
      </c>
      <c r="J185">
        <v>140</v>
      </c>
      <c r="K185">
        <v>440</v>
      </c>
      <c r="L185">
        <v>55</v>
      </c>
      <c r="M185">
        <v>20</v>
      </c>
      <c r="N185">
        <v>25</v>
      </c>
    </row>
    <row r="186" spans="1:14" x14ac:dyDescent="0.25">
      <c r="A186" s="203">
        <v>8250076.0099999998</v>
      </c>
      <c r="B186">
        <v>2845</v>
      </c>
      <c r="C186">
        <v>2851</v>
      </c>
      <c r="D186">
        <v>1111</v>
      </c>
      <c r="E186">
        <v>1077</v>
      </c>
      <c r="F186">
        <v>3292.8</v>
      </c>
      <c r="G186">
        <v>0.86</v>
      </c>
      <c r="H186">
        <v>1310</v>
      </c>
      <c r="I186">
        <v>900</v>
      </c>
      <c r="J186">
        <v>75</v>
      </c>
      <c r="K186">
        <v>260</v>
      </c>
      <c r="L186">
        <v>45</v>
      </c>
      <c r="M186">
        <v>10</v>
      </c>
      <c r="N186">
        <v>20</v>
      </c>
    </row>
    <row r="187" spans="1:14" x14ac:dyDescent="0.25">
      <c r="A187" s="203">
        <v>8250076.0199999996</v>
      </c>
      <c r="B187">
        <v>3268</v>
      </c>
      <c r="C187">
        <v>3167</v>
      </c>
      <c r="D187">
        <v>1374</v>
      </c>
      <c r="E187">
        <v>1336</v>
      </c>
      <c r="F187">
        <v>2949.7</v>
      </c>
      <c r="G187">
        <v>1.1100000000000001</v>
      </c>
      <c r="H187">
        <v>1485</v>
      </c>
      <c r="I187">
        <v>1080</v>
      </c>
      <c r="J187">
        <v>50</v>
      </c>
      <c r="K187">
        <v>280</v>
      </c>
      <c r="L187">
        <v>40</v>
      </c>
      <c r="M187">
        <v>10</v>
      </c>
      <c r="N187">
        <v>25</v>
      </c>
    </row>
    <row r="188" spans="1:14" x14ac:dyDescent="0.25">
      <c r="A188" s="203">
        <v>8250076.0300000003</v>
      </c>
      <c r="B188">
        <v>4453</v>
      </c>
      <c r="C188">
        <v>4328</v>
      </c>
      <c r="D188">
        <v>1908</v>
      </c>
      <c r="E188">
        <v>1860</v>
      </c>
      <c r="F188">
        <v>2687.7</v>
      </c>
      <c r="G188">
        <v>1.66</v>
      </c>
      <c r="H188">
        <v>2005</v>
      </c>
      <c r="I188">
        <v>1570</v>
      </c>
      <c r="J188">
        <v>65</v>
      </c>
      <c r="K188">
        <v>275</v>
      </c>
      <c r="L188">
        <v>25</v>
      </c>
      <c r="M188">
        <v>55</v>
      </c>
      <c r="N188">
        <v>20</v>
      </c>
    </row>
    <row r="189" spans="1:14" x14ac:dyDescent="0.25">
      <c r="A189" s="203">
        <v>8250076.04</v>
      </c>
      <c r="B189">
        <v>4381</v>
      </c>
      <c r="C189">
        <v>4219</v>
      </c>
      <c r="D189">
        <v>1777</v>
      </c>
      <c r="E189">
        <v>1725</v>
      </c>
      <c r="F189">
        <v>2818.1</v>
      </c>
      <c r="G189">
        <v>1.55</v>
      </c>
      <c r="H189">
        <v>2255</v>
      </c>
      <c r="I189">
        <v>1730</v>
      </c>
      <c r="J189">
        <v>135</v>
      </c>
      <c r="K189">
        <v>290</v>
      </c>
      <c r="L189">
        <v>50</v>
      </c>
      <c r="M189">
        <v>10</v>
      </c>
      <c r="N189">
        <v>40</v>
      </c>
    </row>
    <row r="190" spans="1:14" x14ac:dyDescent="0.25">
      <c r="A190" s="203">
        <v>8250076.0499999998</v>
      </c>
      <c r="B190">
        <v>3435</v>
      </c>
      <c r="C190">
        <v>3278</v>
      </c>
      <c r="D190">
        <v>1373</v>
      </c>
      <c r="E190">
        <v>1332</v>
      </c>
      <c r="F190">
        <v>2946.7</v>
      </c>
      <c r="G190">
        <v>1.17</v>
      </c>
      <c r="H190">
        <v>1705</v>
      </c>
      <c r="I190">
        <v>1260</v>
      </c>
      <c r="J190">
        <v>100</v>
      </c>
      <c r="K190">
        <v>290</v>
      </c>
      <c r="L190">
        <v>35</v>
      </c>
      <c r="M190">
        <v>10</v>
      </c>
      <c r="N190">
        <v>20</v>
      </c>
    </row>
    <row r="191" spans="1:14" x14ac:dyDescent="0.25">
      <c r="A191" s="203">
        <v>8250076.0599999996</v>
      </c>
      <c r="B191">
        <v>4662</v>
      </c>
      <c r="C191">
        <v>4541</v>
      </c>
      <c r="D191">
        <v>1723</v>
      </c>
      <c r="E191">
        <v>1699</v>
      </c>
      <c r="F191">
        <v>4265.7</v>
      </c>
      <c r="G191">
        <v>1.0900000000000001</v>
      </c>
      <c r="H191">
        <v>2130</v>
      </c>
      <c r="I191">
        <v>1535</v>
      </c>
      <c r="J191">
        <v>135</v>
      </c>
      <c r="K191">
        <v>385</v>
      </c>
      <c r="L191">
        <v>35</v>
      </c>
      <c r="M191">
        <v>10</v>
      </c>
      <c r="N191">
        <v>25</v>
      </c>
    </row>
    <row r="192" spans="1:14" x14ac:dyDescent="0.25">
      <c r="A192" s="203">
        <v>8250076.0899999999</v>
      </c>
      <c r="B192">
        <v>4731</v>
      </c>
      <c r="C192">
        <v>4616</v>
      </c>
      <c r="D192">
        <v>1704</v>
      </c>
      <c r="E192">
        <v>1664</v>
      </c>
      <c r="F192">
        <v>3242.6</v>
      </c>
      <c r="G192">
        <v>1.46</v>
      </c>
      <c r="H192">
        <v>2475</v>
      </c>
      <c r="I192">
        <v>1715</v>
      </c>
      <c r="J192">
        <v>100</v>
      </c>
      <c r="K192">
        <v>530</v>
      </c>
      <c r="L192">
        <v>80</v>
      </c>
      <c r="M192">
        <v>15</v>
      </c>
      <c r="N192">
        <v>35</v>
      </c>
    </row>
    <row r="193" spans="1:14" x14ac:dyDescent="0.25">
      <c r="A193" s="203">
        <v>8250076.1200000001</v>
      </c>
      <c r="B193">
        <v>7632</v>
      </c>
      <c r="C193">
        <v>7458</v>
      </c>
      <c r="D193">
        <v>2570</v>
      </c>
      <c r="E193">
        <v>2557</v>
      </c>
      <c r="F193">
        <v>1530.7</v>
      </c>
      <c r="G193">
        <v>4.99</v>
      </c>
      <c r="H193">
        <v>4085</v>
      </c>
      <c r="I193">
        <v>3190</v>
      </c>
      <c r="J193">
        <v>215</v>
      </c>
      <c r="K193">
        <v>495</v>
      </c>
      <c r="L193">
        <v>110</v>
      </c>
      <c r="M193">
        <v>20</v>
      </c>
      <c r="N193">
        <v>55</v>
      </c>
    </row>
    <row r="194" spans="1:14" x14ac:dyDescent="0.25">
      <c r="A194" s="203">
        <v>8250076.1299999999</v>
      </c>
      <c r="B194">
        <v>7152</v>
      </c>
      <c r="C194">
        <v>6755</v>
      </c>
      <c r="D194">
        <v>2365</v>
      </c>
      <c r="E194">
        <v>2346</v>
      </c>
      <c r="F194">
        <v>2062.8000000000002</v>
      </c>
      <c r="G194">
        <v>3.47</v>
      </c>
      <c r="H194">
        <v>3585</v>
      </c>
      <c r="I194">
        <v>2940</v>
      </c>
      <c r="J194">
        <v>190</v>
      </c>
      <c r="K194">
        <v>385</v>
      </c>
      <c r="L194">
        <v>10</v>
      </c>
      <c r="M194">
        <v>20</v>
      </c>
      <c r="N194">
        <v>40</v>
      </c>
    </row>
    <row r="195" spans="1:14" x14ac:dyDescent="0.25">
      <c r="A195" s="203">
        <v>8250076.1399999997</v>
      </c>
      <c r="B195">
        <v>6117</v>
      </c>
      <c r="C195">
        <v>6334</v>
      </c>
      <c r="D195">
        <v>2149</v>
      </c>
      <c r="E195">
        <v>2131</v>
      </c>
      <c r="F195">
        <v>3410.5</v>
      </c>
      <c r="G195">
        <v>1.79</v>
      </c>
      <c r="H195">
        <v>3175</v>
      </c>
      <c r="I195">
        <v>2410</v>
      </c>
      <c r="J195">
        <v>205</v>
      </c>
      <c r="K195">
        <v>485</v>
      </c>
      <c r="L195">
        <v>20</v>
      </c>
      <c r="M195">
        <v>15</v>
      </c>
      <c r="N195">
        <v>40</v>
      </c>
    </row>
    <row r="196" spans="1:14" x14ac:dyDescent="0.25">
      <c r="A196" s="203">
        <v>8250076.1500000004</v>
      </c>
      <c r="B196">
        <v>2214</v>
      </c>
      <c r="C196">
        <v>2239</v>
      </c>
      <c r="D196">
        <v>850</v>
      </c>
      <c r="E196">
        <v>835</v>
      </c>
      <c r="F196">
        <v>3785.3</v>
      </c>
      <c r="G196">
        <v>0.57999999999999996</v>
      </c>
      <c r="H196">
        <v>1105</v>
      </c>
      <c r="I196">
        <v>800</v>
      </c>
      <c r="J196">
        <v>70</v>
      </c>
      <c r="K196">
        <v>200</v>
      </c>
      <c r="L196">
        <v>25</v>
      </c>
      <c r="M196">
        <v>0</v>
      </c>
      <c r="N196">
        <v>10</v>
      </c>
    </row>
    <row r="197" spans="1:14" x14ac:dyDescent="0.25">
      <c r="A197" s="203">
        <v>8250076.1600000001</v>
      </c>
      <c r="B197">
        <v>14597</v>
      </c>
      <c r="C197">
        <v>5937</v>
      </c>
      <c r="D197">
        <v>4709</v>
      </c>
      <c r="E197">
        <v>4535</v>
      </c>
      <c r="F197">
        <v>2327.3000000000002</v>
      </c>
      <c r="G197">
        <v>6.27</v>
      </c>
      <c r="H197">
        <v>7285</v>
      </c>
      <c r="I197">
        <v>5980</v>
      </c>
      <c r="J197">
        <v>345</v>
      </c>
      <c r="K197">
        <v>675</v>
      </c>
      <c r="L197">
        <v>85</v>
      </c>
      <c r="M197">
        <v>10</v>
      </c>
      <c r="N197">
        <v>190</v>
      </c>
    </row>
    <row r="198" spans="1:14" x14ac:dyDescent="0.25">
      <c r="A198" s="203">
        <v>8250076.1699999999</v>
      </c>
      <c r="B198">
        <v>14297</v>
      </c>
      <c r="C198">
        <v>8489</v>
      </c>
      <c r="D198">
        <v>4642</v>
      </c>
      <c r="E198">
        <v>4571</v>
      </c>
      <c r="F198">
        <v>4003.6</v>
      </c>
      <c r="G198">
        <v>3.57</v>
      </c>
      <c r="H198">
        <v>6930</v>
      </c>
      <c r="I198">
        <v>5315</v>
      </c>
      <c r="J198">
        <v>440</v>
      </c>
      <c r="K198">
        <v>965</v>
      </c>
      <c r="L198">
        <v>85</v>
      </c>
      <c r="M198">
        <v>10</v>
      </c>
      <c r="N198">
        <v>120</v>
      </c>
    </row>
    <row r="199" spans="1:14" x14ac:dyDescent="0.25">
      <c r="A199" s="203">
        <v>8250076.1799999997</v>
      </c>
      <c r="B199">
        <v>8261</v>
      </c>
      <c r="C199">
        <v>7735</v>
      </c>
      <c r="D199">
        <v>2424</v>
      </c>
      <c r="E199">
        <v>2395</v>
      </c>
      <c r="F199">
        <v>5254.8</v>
      </c>
      <c r="G199">
        <v>1.57</v>
      </c>
      <c r="H199">
        <v>3950</v>
      </c>
      <c r="I199">
        <v>2975</v>
      </c>
      <c r="J199">
        <v>215</v>
      </c>
      <c r="K199">
        <v>625</v>
      </c>
      <c r="L199">
        <v>50</v>
      </c>
      <c r="M199">
        <v>15</v>
      </c>
      <c r="N199">
        <v>70</v>
      </c>
    </row>
    <row r="200" spans="1:14" x14ac:dyDescent="0.25">
      <c r="A200" s="203">
        <v>8250076.1900000004</v>
      </c>
      <c r="B200">
        <v>3471</v>
      </c>
      <c r="C200">
        <v>3565</v>
      </c>
      <c r="D200">
        <v>1022</v>
      </c>
      <c r="E200">
        <v>1016</v>
      </c>
      <c r="F200">
        <v>2188.6999999999998</v>
      </c>
      <c r="G200">
        <v>1.59</v>
      </c>
      <c r="H200">
        <v>1690</v>
      </c>
      <c r="I200">
        <v>1380</v>
      </c>
      <c r="J200">
        <v>110</v>
      </c>
      <c r="K200">
        <v>150</v>
      </c>
      <c r="L200">
        <v>15</v>
      </c>
      <c r="M200">
        <v>0</v>
      </c>
      <c r="N200">
        <v>30</v>
      </c>
    </row>
    <row r="201" spans="1:14" x14ac:dyDescent="0.25">
      <c r="A201" s="203">
        <v>8250076.2000000002</v>
      </c>
      <c r="B201">
        <v>3872</v>
      </c>
      <c r="C201">
        <v>3695</v>
      </c>
      <c r="D201">
        <v>1430</v>
      </c>
      <c r="E201">
        <v>1429</v>
      </c>
      <c r="F201">
        <v>2127.6999999999998</v>
      </c>
      <c r="G201">
        <v>1.82</v>
      </c>
      <c r="H201">
        <v>2065</v>
      </c>
      <c r="I201">
        <v>1450</v>
      </c>
      <c r="J201">
        <v>120</v>
      </c>
      <c r="K201">
        <v>325</v>
      </c>
      <c r="L201">
        <v>110</v>
      </c>
      <c r="M201">
        <v>30</v>
      </c>
      <c r="N201">
        <v>40</v>
      </c>
    </row>
    <row r="202" spans="1:14" x14ac:dyDescent="0.25">
      <c r="A202" s="203">
        <v>8250076.21</v>
      </c>
      <c r="B202">
        <v>4775</v>
      </c>
      <c r="C202">
        <v>3915</v>
      </c>
      <c r="D202">
        <v>1511</v>
      </c>
      <c r="E202">
        <v>1493</v>
      </c>
      <c r="F202">
        <v>780.9</v>
      </c>
      <c r="G202">
        <v>6.11</v>
      </c>
      <c r="H202">
        <v>2485</v>
      </c>
      <c r="I202">
        <v>1980</v>
      </c>
      <c r="J202">
        <v>115</v>
      </c>
      <c r="K202">
        <v>325</v>
      </c>
      <c r="L202">
        <v>20</v>
      </c>
      <c r="M202">
        <v>0</v>
      </c>
      <c r="N202">
        <v>40</v>
      </c>
    </row>
    <row r="203" spans="1:14" x14ac:dyDescent="0.25">
      <c r="A203" s="203">
        <v>8250076.2199999997</v>
      </c>
      <c r="B203">
        <v>5147</v>
      </c>
      <c r="C203">
        <v>4557</v>
      </c>
      <c r="D203">
        <v>2107</v>
      </c>
      <c r="E203">
        <v>2073</v>
      </c>
      <c r="F203">
        <v>3198.5</v>
      </c>
      <c r="G203">
        <v>1.61</v>
      </c>
      <c r="H203">
        <v>2500</v>
      </c>
      <c r="I203">
        <v>1885</v>
      </c>
      <c r="J203">
        <v>150</v>
      </c>
      <c r="K203">
        <v>375</v>
      </c>
      <c r="L203">
        <v>50</v>
      </c>
      <c r="M203">
        <v>10</v>
      </c>
      <c r="N203">
        <v>25</v>
      </c>
    </row>
    <row r="204" spans="1:14" x14ac:dyDescent="0.25">
      <c r="A204" s="203">
        <v>8250076.2300000004</v>
      </c>
      <c r="B204">
        <v>4603</v>
      </c>
      <c r="C204">
        <v>4287</v>
      </c>
      <c r="D204">
        <v>1447</v>
      </c>
      <c r="E204">
        <v>1435</v>
      </c>
      <c r="F204">
        <v>5056.6000000000004</v>
      </c>
      <c r="G204">
        <v>0.91</v>
      </c>
      <c r="H204">
        <v>2310</v>
      </c>
      <c r="I204">
        <v>1910</v>
      </c>
      <c r="J204">
        <v>90</v>
      </c>
      <c r="K204">
        <v>235</v>
      </c>
      <c r="L204">
        <v>35</v>
      </c>
      <c r="M204">
        <v>15</v>
      </c>
      <c r="N204">
        <v>25</v>
      </c>
    </row>
    <row r="205" spans="1:14" x14ac:dyDescent="0.25">
      <c r="A205" s="203">
        <v>8250076.2400000002</v>
      </c>
      <c r="B205">
        <v>5666</v>
      </c>
      <c r="C205">
        <v>5411</v>
      </c>
      <c r="D205">
        <v>1842</v>
      </c>
      <c r="E205">
        <v>1827</v>
      </c>
      <c r="F205">
        <v>3913.3</v>
      </c>
      <c r="G205">
        <v>1.45</v>
      </c>
      <c r="H205">
        <v>3145</v>
      </c>
      <c r="I205">
        <v>2495</v>
      </c>
      <c r="J205">
        <v>160</v>
      </c>
      <c r="K205">
        <v>390</v>
      </c>
      <c r="L205">
        <v>65</v>
      </c>
      <c r="M205">
        <v>10</v>
      </c>
      <c r="N205">
        <v>25</v>
      </c>
    </row>
    <row r="206" spans="1:14" x14ac:dyDescent="0.25">
      <c r="A206" s="203">
        <v>8250077.0099999998</v>
      </c>
      <c r="B206">
        <v>2493</v>
      </c>
      <c r="C206">
        <v>2523</v>
      </c>
      <c r="D206">
        <v>956</v>
      </c>
      <c r="E206">
        <v>906</v>
      </c>
      <c r="F206">
        <v>1718</v>
      </c>
      <c r="G206">
        <v>1.45</v>
      </c>
      <c r="H206">
        <v>1000</v>
      </c>
      <c r="I206">
        <v>705</v>
      </c>
      <c r="J206">
        <v>50</v>
      </c>
      <c r="K206">
        <v>155</v>
      </c>
      <c r="L206">
        <v>60</v>
      </c>
      <c r="M206">
        <v>20</v>
      </c>
      <c r="N206">
        <v>15</v>
      </c>
    </row>
    <row r="207" spans="1:14" x14ac:dyDescent="0.25">
      <c r="A207" s="203">
        <v>8250077.0199999996</v>
      </c>
      <c r="B207">
        <v>5816</v>
      </c>
      <c r="C207">
        <v>5739</v>
      </c>
      <c r="D207">
        <v>2539</v>
      </c>
      <c r="E207">
        <v>2413</v>
      </c>
      <c r="F207">
        <v>3109.5</v>
      </c>
      <c r="G207">
        <v>1.87</v>
      </c>
      <c r="H207">
        <v>2575</v>
      </c>
      <c r="I207">
        <v>1505</v>
      </c>
      <c r="J207">
        <v>110</v>
      </c>
      <c r="K207">
        <v>755</v>
      </c>
      <c r="L207">
        <v>155</v>
      </c>
      <c r="M207">
        <v>35</v>
      </c>
      <c r="N207">
        <v>25</v>
      </c>
    </row>
    <row r="208" spans="1:14" x14ac:dyDescent="0.25">
      <c r="A208" s="203">
        <v>8250077.0300000003</v>
      </c>
      <c r="B208">
        <v>3203</v>
      </c>
      <c r="C208">
        <v>3175</v>
      </c>
      <c r="D208">
        <v>1195</v>
      </c>
      <c r="E208">
        <v>1168</v>
      </c>
      <c r="F208">
        <v>2178.8000000000002</v>
      </c>
      <c r="G208">
        <v>1.47</v>
      </c>
      <c r="H208">
        <v>1425</v>
      </c>
      <c r="I208">
        <v>1040</v>
      </c>
      <c r="J208">
        <v>40</v>
      </c>
      <c r="K208">
        <v>275</v>
      </c>
      <c r="L208">
        <v>25</v>
      </c>
      <c r="M208">
        <v>30</v>
      </c>
      <c r="N208">
        <v>10</v>
      </c>
    </row>
    <row r="209" spans="1:14" x14ac:dyDescent="0.25">
      <c r="A209" s="203">
        <v>8250077.04</v>
      </c>
      <c r="B209">
        <v>5329</v>
      </c>
      <c r="C209">
        <v>5200</v>
      </c>
      <c r="D209">
        <v>2170</v>
      </c>
      <c r="E209">
        <v>2103</v>
      </c>
      <c r="F209">
        <v>3631.8</v>
      </c>
      <c r="G209">
        <v>1.47</v>
      </c>
      <c r="H209">
        <v>2740</v>
      </c>
      <c r="I209">
        <v>1920</v>
      </c>
      <c r="J209">
        <v>135</v>
      </c>
      <c r="K209">
        <v>560</v>
      </c>
      <c r="L209">
        <v>90</v>
      </c>
      <c r="M209">
        <v>20</v>
      </c>
      <c r="N209">
        <v>20</v>
      </c>
    </row>
    <row r="210" spans="1:14" x14ac:dyDescent="0.25">
      <c r="A210" s="203">
        <v>8250077.0499999998</v>
      </c>
      <c r="B210">
        <v>4632</v>
      </c>
      <c r="C210">
        <v>4749</v>
      </c>
      <c r="D210">
        <v>1741</v>
      </c>
      <c r="E210">
        <v>1724</v>
      </c>
      <c r="F210">
        <v>2611.5</v>
      </c>
      <c r="G210">
        <v>1.77</v>
      </c>
      <c r="H210">
        <v>1940</v>
      </c>
      <c r="I210">
        <v>1480</v>
      </c>
      <c r="J210">
        <v>95</v>
      </c>
      <c r="K210">
        <v>275</v>
      </c>
      <c r="L210">
        <v>45</v>
      </c>
      <c r="M210">
        <v>25</v>
      </c>
      <c r="N210">
        <v>25</v>
      </c>
    </row>
    <row r="211" spans="1:14" x14ac:dyDescent="0.25">
      <c r="A211" s="203">
        <v>8250077.0599999996</v>
      </c>
      <c r="B211">
        <v>4406</v>
      </c>
      <c r="C211">
        <v>4334</v>
      </c>
      <c r="D211">
        <v>1622</v>
      </c>
      <c r="E211">
        <v>1558</v>
      </c>
      <c r="F211">
        <v>1896.3</v>
      </c>
      <c r="G211">
        <v>2.3199999999999998</v>
      </c>
      <c r="H211">
        <v>1785</v>
      </c>
      <c r="I211">
        <v>1345</v>
      </c>
      <c r="J211">
        <v>120</v>
      </c>
      <c r="K211">
        <v>225</v>
      </c>
      <c r="L211">
        <v>45</v>
      </c>
      <c r="M211">
        <v>30</v>
      </c>
      <c r="N211">
        <v>20</v>
      </c>
    </row>
    <row r="212" spans="1:14" x14ac:dyDescent="0.25">
      <c r="A212" s="203">
        <v>8250077.1299999999</v>
      </c>
      <c r="B212">
        <v>3604</v>
      </c>
      <c r="C212">
        <v>3726</v>
      </c>
      <c r="D212">
        <v>1181</v>
      </c>
      <c r="E212">
        <v>1179</v>
      </c>
      <c r="F212">
        <v>2885.3</v>
      </c>
      <c r="G212">
        <v>1.25</v>
      </c>
      <c r="H212">
        <v>1745</v>
      </c>
      <c r="I212">
        <v>1320</v>
      </c>
      <c r="J212">
        <v>130</v>
      </c>
      <c r="K212">
        <v>255</v>
      </c>
      <c r="L212">
        <v>10</v>
      </c>
      <c r="M212">
        <v>10</v>
      </c>
      <c r="N212">
        <v>25</v>
      </c>
    </row>
    <row r="213" spans="1:14" x14ac:dyDescent="0.25">
      <c r="A213" s="203">
        <v>8250077.1399999997</v>
      </c>
      <c r="B213">
        <v>3981</v>
      </c>
      <c r="C213">
        <v>3976</v>
      </c>
      <c r="D213">
        <v>1299</v>
      </c>
      <c r="E213">
        <v>1292</v>
      </c>
      <c r="F213">
        <v>3874.8</v>
      </c>
      <c r="G213">
        <v>1.03</v>
      </c>
      <c r="H213">
        <v>1825</v>
      </c>
      <c r="I213">
        <v>1410</v>
      </c>
      <c r="J213">
        <v>35</v>
      </c>
      <c r="K213">
        <v>300</v>
      </c>
      <c r="L213">
        <v>50</v>
      </c>
      <c r="M213">
        <v>20</v>
      </c>
      <c r="N213">
        <v>15</v>
      </c>
    </row>
    <row r="214" spans="1:14" x14ac:dyDescent="0.25">
      <c r="A214" s="203">
        <v>8250077.1600000001</v>
      </c>
      <c r="B214">
        <v>6532</v>
      </c>
      <c r="C214">
        <v>6716</v>
      </c>
      <c r="D214">
        <v>2076</v>
      </c>
      <c r="E214">
        <v>2058</v>
      </c>
      <c r="F214">
        <v>2647.2</v>
      </c>
      <c r="G214">
        <v>2.4700000000000002</v>
      </c>
      <c r="H214">
        <v>2730</v>
      </c>
      <c r="I214">
        <v>2075</v>
      </c>
      <c r="J214">
        <v>145</v>
      </c>
      <c r="K214">
        <v>440</v>
      </c>
      <c r="L214">
        <v>25</v>
      </c>
      <c r="M214">
        <v>10</v>
      </c>
      <c r="N214">
        <v>25</v>
      </c>
    </row>
    <row r="215" spans="1:14" x14ac:dyDescent="0.25">
      <c r="A215" s="203">
        <v>8250077.1699999999</v>
      </c>
      <c r="B215">
        <v>5134</v>
      </c>
      <c r="C215">
        <v>5106</v>
      </c>
      <c r="D215">
        <v>1807</v>
      </c>
      <c r="E215">
        <v>1785</v>
      </c>
      <c r="F215">
        <v>2722.7</v>
      </c>
      <c r="G215">
        <v>1.89</v>
      </c>
      <c r="H215">
        <v>2205</v>
      </c>
      <c r="I215">
        <v>1600</v>
      </c>
      <c r="J215">
        <v>130</v>
      </c>
      <c r="K215">
        <v>375</v>
      </c>
      <c r="L215">
        <v>50</v>
      </c>
      <c r="M215">
        <v>25</v>
      </c>
      <c r="N215">
        <v>30</v>
      </c>
    </row>
    <row r="216" spans="1:14" x14ac:dyDescent="0.25">
      <c r="A216" s="203">
        <v>8250077.1900000004</v>
      </c>
      <c r="B216">
        <v>5000</v>
      </c>
      <c r="C216">
        <v>5219</v>
      </c>
      <c r="D216">
        <v>1786</v>
      </c>
      <c r="E216">
        <v>1779</v>
      </c>
      <c r="F216">
        <v>385.3</v>
      </c>
      <c r="G216">
        <v>12.98</v>
      </c>
      <c r="H216">
        <v>2525</v>
      </c>
      <c r="I216">
        <v>1950</v>
      </c>
      <c r="J216">
        <v>115</v>
      </c>
      <c r="K216">
        <v>355</v>
      </c>
      <c r="L216">
        <v>45</v>
      </c>
      <c r="M216">
        <v>15</v>
      </c>
      <c r="N216">
        <v>35</v>
      </c>
    </row>
    <row r="217" spans="1:14" x14ac:dyDescent="0.25">
      <c r="A217" s="203">
        <v>8250077.2000000002</v>
      </c>
      <c r="B217">
        <v>5432</v>
      </c>
      <c r="C217">
        <v>5405</v>
      </c>
      <c r="D217">
        <v>1725</v>
      </c>
      <c r="E217">
        <v>1712</v>
      </c>
      <c r="F217">
        <v>2842.5</v>
      </c>
      <c r="G217">
        <v>1.91</v>
      </c>
      <c r="H217">
        <v>2800</v>
      </c>
      <c r="I217">
        <v>2280</v>
      </c>
      <c r="J217">
        <v>125</v>
      </c>
      <c r="K217">
        <v>345</v>
      </c>
      <c r="L217">
        <v>30</v>
      </c>
      <c r="M217">
        <v>0</v>
      </c>
      <c r="N217">
        <v>10</v>
      </c>
    </row>
    <row r="218" spans="1:14" x14ac:dyDescent="0.25">
      <c r="A218" s="203">
        <v>8250077.21</v>
      </c>
      <c r="B218">
        <v>5632</v>
      </c>
      <c r="C218">
        <v>5654</v>
      </c>
      <c r="D218">
        <v>2242</v>
      </c>
      <c r="E218">
        <v>2199</v>
      </c>
      <c r="F218">
        <v>1935.5</v>
      </c>
      <c r="G218">
        <v>2.91</v>
      </c>
      <c r="H218">
        <v>2505</v>
      </c>
      <c r="I218">
        <v>1650</v>
      </c>
      <c r="J218">
        <v>180</v>
      </c>
      <c r="K218">
        <v>565</v>
      </c>
      <c r="L218">
        <v>70</v>
      </c>
      <c r="M218">
        <v>0</v>
      </c>
      <c r="N218">
        <v>40</v>
      </c>
    </row>
    <row r="219" spans="1:14" x14ac:dyDescent="0.25">
      <c r="A219" s="203">
        <v>8250077.2199999997</v>
      </c>
      <c r="B219">
        <v>5257</v>
      </c>
      <c r="C219">
        <v>5243</v>
      </c>
      <c r="D219">
        <v>1680</v>
      </c>
      <c r="E219">
        <v>1667</v>
      </c>
      <c r="F219">
        <v>2909.6</v>
      </c>
      <c r="G219">
        <v>1.81</v>
      </c>
      <c r="H219">
        <v>2395</v>
      </c>
      <c r="I219">
        <v>1745</v>
      </c>
      <c r="J219">
        <v>190</v>
      </c>
      <c r="K219">
        <v>380</v>
      </c>
      <c r="L219">
        <v>20</v>
      </c>
      <c r="M219">
        <v>35</v>
      </c>
      <c r="N219">
        <v>25</v>
      </c>
    </row>
    <row r="220" spans="1:14" x14ac:dyDescent="0.25">
      <c r="A220" s="203">
        <v>8250077.2300000004</v>
      </c>
      <c r="B220">
        <v>5719</v>
      </c>
      <c r="C220">
        <v>5658</v>
      </c>
      <c r="D220">
        <v>1982</v>
      </c>
      <c r="E220">
        <v>1956</v>
      </c>
      <c r="F220">
        <v>2367.8000000000002</v>
      </c>
      <c r="G220">
        <v>2.42</v>
      </c>
      <c r="H220">
        <v>3020</v>
      </c>
      <c r="I220">
        <v>2230</v>
      </c>
      <c r="J220">
        <v>185</v>
      </c>
      <c r="K220">
        <v>510</v>
      </c>
      <c r="L220">
        <v>30</v>
      </c>
      <c r="M220">
        <v>15</v>
      </c>
      <c r="N220">
        <v>45</v>
      </c>
    </row>
    <row r="221" spans="1:14" x14ac:dyDescent="0.25">
      <c r="A221" s="203">
        <v>8250077.2400000002</v>
      </c>
      <c r="B221">
        <v>4728</v>
      </c>
      <c r="C221">
        <v>4659</v>
      </c>
      <c r="D221">
        <v>1537</v>
      </c>
      <c r="E221">
        <v>1530</v>
      </c>
      <c r="F221">
        <v>3419.6</v>
      </c>
      <c r="G221">
        <v>1.38</v>
      </c>
      <c r="H221">
        <v>2325</v>
      </c>
      <c r="I221">
        <v>1780</v>
      </c>
      <c r="J221">
        <v>145</v>
      </c>
      <c r="K221">
        <v>345</v>
      </c>
      <c r="L221">
        <v>15</v>
      </c>
      <c r="M221">
        <v>10</v>
      </c>
      <c r="N221">
        <v>30</v>
      </c>
    </row>
    <row r="222" spans="1:14" x14ac:dyDescent="0.25">
      <c r="A222" s="203">
        <v>8250077.25</v>
      </c>
      <c r="B222">
        <v>5977</v>
      </c>
      <c r="C222">
        <v>5462</v>
      </c>
      <c r="D222">
        <v>2217</v>
      </c>
      <c r="E222">
        <v>2157</v>
      </c>
      <c r="F222">
        <v>896.7</v>
      </c>
      <c r="G222">
        <v>6.67</v>
      </c>
      <c r="H222">
        <v>2860</v>
      </c>
      <c r="I222">
        <v>2045</v>
      </c>
      <c r="J222">
        <v>125</v>
      </c>
      <c r="K222">
        <v>535</v>
      </c>
      <c r="L222">
        <v>80</v>
      </c>
      <c r="M222">
        <v>20</v>
      </c>
      <c r="N222">
        <v>50</v>
      </c>
    </row>
    <row r="223" spans="1:14" x14ac:dyDescent="0.25">
      <c r="A223" s="203">
        <v>8250077.2599999998</v>
      </c>
      <c r="B223">
        <v>5713</v>
      </c>
      <c r="C223">
        <v>5571</v>
      </c>
      <c r="D223">
        <v>1867</v>
      </c>
      <c r="E223">
        <v>1835</v>
      </c>
      <c r="F223">
        <v>3059.5</v>
      </c>
      <c r="G223">
        <v>1.87</v>
      </c>
      <c r="H223">
        <v>2715</v>
      </c>
      <c r="I223">
        <v>1840</v>
      </c>
      <c r="J223">
        <v>165</v>
      </c>
      <c r="K223">
        <v>605</v>
      </c>
      <c r="L223">
        <v>25</v>
      </c>
      <c r="M223">
        <v>10</v>
      </c>
      <c r="N223">
        <v>65</v>
      </c>
    </row>
    <row r="224" spans="1:14" x14ac:dyDescent="0.25">
      <c r="A224" s="203">
        <v>8250077.2699999996</v>
      </c>
      <c r="B224">
        <v>4630</v>
      </c>
      <c r="C224">
        <v>4278</v>
      </c>
      <c r="D224">
        <v>1915</v>
      </c>
      <c r="E224">
        <v>1871</v>
      </c>
      <c r="F224">
        <v>3543.5</v>
      </c>
      <c r="G224">
        <v>1.31</v>
      </c>
      <c r="H224">
        <v>2020</v>
      </c>
      <c r="I224">
        <v>1460</v>
      </c>
      <c r="J224">
        <v>105</v>
      </c>
      <c r="K224">
        <v>385</v>
      </c>
      <c r="L224">
        <v>15</v>
      </c>
      <c r="M224">
        <v>15</v>
      </c>
      <c r="N224">
        <v>35</v>
      </c>
    </row>
    <row r="225" spans="1:14" x14ac:dyDescent="0.25">
      <c r="A225" s="203">
        <v>8250077.2800000003</v>
      </c>
      <c r="B225">
        <v>3842</v>
      </c>
      <c r="C225">
        <v>3097</v>
      </c>
      <c r="D225">
        <v>1192</v>
      </c>
      <c r="E225">
        <v>1177</v>
      </c>
      <c r="F225">
        <v>2711</v>
      </c>
      <c r="G225">
        <v>1.42</v>
      </c>
      <c r="H225">
        <v>1770</v>
      </c>
      <c r="I225">
        <v>1325</v>
      </c>
      <c r="J225">
        <v>120</v>
      </c>
      <c r="K225">
        <v>240</v>
      </c>
      <c r="L225">
        <v>40</v>
      </c>
      <c r="M225">
        <v>10</v>
      </c>
      <c r="N225">
        <v>40</v>
      </c>
    </row>
    <row r="226" spans="1:14" x14ac:dyDescent="0.25">
      <c r="A226" s="203">
        <v>8250077.29</v>
      </c>
      <c r="B226">
        <v>14758</v>
      </c>
      <c r="C226">
        <v>4220</v>
      </c>
      <c r="D226">
        <v>5116</v>
      </c>
      <c r="E226">
        <v>4789</v>
      </c>
      <c r="F226">
        <v>856.6</v>
      </c>
      <c r="G226">
        <v>17.23</v>
      </c>
      <c r="H226">
        <v>7500</v>
      </c>
      <c r="I226">
        <v>5845</v>
      </c>
      <c r="J226">
        <v>435</v>
      </c>
      <c r="K226">
        <v>935</v>
      </c>
      <c r="L226">
        <v>110</v>
      </c>
      <c r="M226">
        <v>20</v>
      </c>
      <c r="N226">
        <v>140</v>
      </c>
    </row>
    <row r="227" spans="1:14" x14ac:dyDescent="0.25">
      <c r="A227" s="203">
        <v>8250077.2999999998</v>
      </c>
      <c r="B227">
        <v>5550</v>
      </c>
      <c r="C227">
        <v>4742</v>
      </c>
      <c r="D227">
        <v>1708</v>
      </c>
      <c r="E227">
        <v>1689</v>
      </c>
      <c r="F227">
        <v>2880.7</v>
      </c>
      <c r="G227">
        <v>1.93</v>
      </c>
      <c r="H227">
        <v>2580</v>
      </c>
      <c r="I227">
        <v>2060</v>
      </c>
      <c r="J227">
        <v>185</v>
      </c>
      <c r="K227">
        <v>235</v>
      </c>
      <c r="L227">
        <v>25</v>
      </c>
      <c r="M227">
        <v>0</v>
      </c>
      <c r="N227">
        <v>70</v>
      </c>
    </row>
    <row r="228" spans="1:14" x14ac:dyDescent="0.25">
      <c r="A228" s="203">
        <v>8250077.3099999996</v>
      </c>
      <c r="B228">
        <v>3499</v>
      </c>
      <c r="C228">
        <v>3543</v>
      </c>
      <c r="D228">
        <v>1107</v>
      </c>
      <c r="E228">
        <v>1106</v>
      </c>
      <c r="F228">
        <v>1747.5</v>
      </c>
      <c r="G228">
        <v>2</v>
      </c>
      <c r="H228">
        <v>1590</v>
      </c>
      <c r="I228">
        <v>1225</v>
      </c>
      <c r="J228">
        <v>125</v>
      </c>
      <c r="K228">
        <v>190</v>
      </c>
      <c r="L228">
        <v>40</v>
      </c>
      <c r="M228">
        <v>10</v>
      </c>
      <c r="N228">
        <v>15</v>
      </c>
    </row>
    <row r="229" spans="1:14" x14ac:dyDescent="0.25">
      <c r="A229" s="203">
        <v>8250077.3200000003</v>
      </c>
      <c r="B229">
        <v>4304</v>
      </c>
      <c r="C229">
        <v>4381</v>
      </c>
      <c r="D229">
        <v>1373</v>
      </c>
      <c r="E229">
        <v>1366</v>
      </c>
      <c r="F229">
        <v>2519.8000000000002</v>
      </c>
      <c r="G229">
        <v>1.71</v>
      </c>
      <c r="H229">
        <v>1805</v>
      </c>
      <c r="I229">
        <v>1360</v>
      </c>
      <c r="J229">
        <v>115</v>
      </c>
      <c r="K229">
        <v>255</v>
      </c>
      <c r="L229">
        <v>35</v>
      </c>
      <c r="M229">
        <v>0</v>
      </c>
      <c r="N229">
        <v>40</v>
      </c>
    </row>
    <row r="230" spans="1:14" x14ac:dyDescent="0.25">
      <c r="A230" s="203">
        <v>8250200.0199999996</v>
      </c>
      <c r="B230">
        <v>1643</v>
      </c>
      <c r="C230">
        <v>1777</v>
      </c>
      <c r="D230">
        <v>742</v>
      </c>
      <c r="E230">
        <v>491</v>
      </c>
      <c r="F230">
        <v>5.8</v>
      </c>
      <c r="G230">
        <v>282.92</v>
      </c>
      <c r="H230">
        <v>645</v>
      </c>
      <c r="I230">
        <v>555</v>
      </c>
      <c r="J230">
        <v>40</v>
      </c>
      <c r="K230">
        <v>0</v>
      </c>
      <c r="L230">
        <v>15</v>
      </c>
      <c r="M230">
        <v>10</v>
      </c>
      <c r="N230">
        <v>15</v>
      </c>
    </row>
    <row r="231" spans="1:14" x14ac:dyDescent="0.25">
      <c r="A231" s="203">
        <v>8250200.0300000003</v>
      </c>
      <c r="B231">
        <v>2550</v>
      </c>
      <c r="C231">
        <v>2448</v>
      </c>
      <c r="D231">
        <v>1021</v>
      </c>
      <c r="E231">
        <v>923</v>
      </c>
      <c r="F231">
        <v>6</v>
      </c>
      <c r="G231">
        <v>425.72</v>
      </c>
      <c r="H231">
        <v>1085</v>
      </c>
      <c r="I231">
        <v>980</v>
      </c>
      <c r="J231">
        <v>45</v>
      </c>
      <c r="K231">
        <v>10</v>
      </c>
      <c r="L231">
        <v>35</v>
      </c>
      <c r="M231">
        <v>0</v>
      </c>
      <c r="N231">
        <v>10</v>
      </c>
    </row>
    <row r="232" spans="1:14" x14ac:dyDescent="0.25">
      <c r="A232" s="203">
        <v>8250200.0499999998</v>
      </c>
      <c r="B232">
        <v>4441</v>
      </c>
      <c r="C232">
        <v>4127</v>
      </c>
      <c r="D232">
        <v>1415</v>
      </c>
      <c r="E232">
        <v>1395</v>
      </c>
      <c r="F232">
        <v>40</v>
      </c>
      <c r="G232">
        <v>111.13</v>
      </c>
      <c r="H232">
        <v>1820</v>
      </c>
      <c r="I232">
        <v>1590</v>
      </c>
      <c r="J232">
        <v>75</v>
      </c>
      <c r="K232">
        <v>105</v>
      </c>
      <c r="L232">
        <v>20</v>
      </c>
      <c r="M232">
        <v>10</v>
      </c>
      <c r="N232">
        <v>15</v>
      </c>
    </row>
    <row r="233" spans="1:14" x14ac:dyDescent="0.25">
      <c r="A233" s="203">
        <v>8250200.0599999996</v>
      </c>
      <c r="B233">
        <v>5064</v>
      </c>
      <c r="C233">
        <v>4840</v>
      </c>
      <c r="D233">
        <v>1685</v>
      </c>
      <c r="E233">
        <v>1644</v>
      </c>
      <c r="F233">
        <v>80.400000000000006</v>
      </c>
      <c r="G233">
        <v>62.96</v>
      </c>
      <c r="H233">
        <v>1850</v>
      </c>
      <c r="I233">
        <v>1650</v>
      </c>
      <c r="J233">
        <v>35</v>
      </c>
      <c r="K233">
        <v>120</v>
      </c>
      <c r="L233">
        <v>30</v>
      </c>
      <c r="M233">
        <v>0</v>
      </c>
      <c r="N233">
        <v>15</v>
      </c>
    </row>
    <row r="234" spans="1:14" x14ac:dyDescent="0.25">
      <c r="A234" s="203">
        <v>8250201.0099999998</v>
      </c>
      <c r="B234">
        <v>6852</v>
      </c>
      <c r="C234">
        <v>6002</v>
      </c>
      <c r="D234">
        <v>2339</v>
      </c>
      <c r="E234">
        <v>2271</v>
      </c>
      <c r="F234">
        <v>26.5</v>
      </c>
      <c r="G234">
        <v>258.58</v>
      </c>
      <c r="H234">
        <v>2875</v>
      </c>
      <c r="I234">
        <v>2560</v>
      </c>
      <c r="J234">
        <v>75</v>
      </c>
      <c r="K234">
        <v>150</v>
      </c>
      <c r="L234">
        <v>30</v>
      </c>
      <c r="M234">
        <v>30</v>
      </c>
      <c r="N234">
        <v>35</v>
      </c>
    </row>
    <row r="235" spans="1:14" x14ac:dyDescent="0.25">
      <c r="A235" s="203">
        <v>8250201.0199999996</v>
      </c>
      <c r="B235">
        <v>4116</v>
      </c>
      <c r="C235">
        <v>3593</v>
      </c>
      <c r="D235">
        <v>1666</v>
      </c>
      <c r="E235">
        <v>1508</v>
      </c>
      <c r="F235">
        <v>4.9000000000000004</v>
      </c>
      <c r="G235">
        <v>847.31</v>
      </c>
      <c r="H235">
        <v>1760</v>
      </c>
      <c r="I235">
        <v>1605</v>
      </c>
      <c r="J235">
        <v>80</v>
      </c>
      <c r="K235">
        <v>20</v>
      </c>
      <c r="L235">
        <v>25</v>
      </c>
      <c r="M235">
        <v>0</v>
      </c>
      <c r="N235">
        <v>30</v>
      </c>
    </row>
    <row r="236" spans="1:14" x14ac:dyDescent="0.25">
      <c r="A236" s="203">
        <v>8250202</v>
      </c>
      <c r="B236">
        <v>6579</v>
      </c>
      <c r="C236">
        <v>6339</v>
      </c>
      <c r="D236">
        <v>2450</v>
      </c>
      <c r="E236">
        <v>2334</v>
      </c>
      <c r="F236">
        <v>11.8</v>
      </c>
      <c r="G236">
        <v>559.73</v>
      </c>
      <c r="H236">
        <v>2950</v>
      </c>
      <c r="I236">
        <v>2605</v>
      </c>
      <c r="J236">
        <v>130</v>
      </c>
      <c r="K236">
        <v>50</v>
      </c>
      <c r="L236">
        <v>120</v>
      </c>
      <c r="M236">
        <v>10</v>
      </c>
      <c r="N236">
        <v>35</v>
      </c>
    </row>
    <row r="237" spans="1:14" x14ac:dyDescent="0.25">
      <c r="A237" s="203">
        <v>8250203</v>
      </c>
      <c r="B237">
        <v>4209</v>
      </c>
      <c r="C237">
        <v>3959</v>
      </c>
      <c r="D237">
        <v>1554</v>
      </c>
      <c r="E237">
        <v>1501</v>
      </c>
      <c r="F237">
        <v>4.4000000000000004</v>
      </c>
      <c r="G237">
        <v>961.06</v>
      </c>
      <c r="H237">
        <v>1765</v>
      </c>
      <c r="I237">
        <v>1560</v>
      </c>
      <c r="J237">
        <v>105</v>
      </c>
      <c r="K237">
        <v>15</v>
      </c>
      <c r="L237">
        <v>60</v>
      </c>
      <c r="M237">
        <v>0</v>
      </c>
      <c r="N237">
        <v>20</v>
      </c>
    </row>
    <row r="238" spans="1:14" x14ac:dyDescent="0.25">
      <c r="A238" s="203">
        <v>8250204.0099999998</v>
      </c>
      <c r="B238">
        <v>6903</v>
      </c>
      <c r="C238">
        <v>5871</v>
      </c>
      <c r="D238">
        <v>2264</v>
      </c>
      <c r="E238">
        <v>2227</v>
      </c>
      <c r="F238">
        <v>20.2</v>
      </c>
      <c r="G238">
        <v>342.55</v>
      </c>
      <c r="H238">
        <v>3315</v>
      </c>
      <c r="I238">
        <v>2995</v>
      </c>
      <c r="J238">
        <v>120</v>
      </c>
      <c r="K238">
        <v>30</v>
      </c>
      <c r="L238">
        <v>80</v>
      </c>
      <c r="M238">
        <v>0</v>
      </c>
      <c r="N238">
        <v>85</v>
      </c>
    </row>
    <row r="239" spans="1:14" x14ac:dyDescent="0.25">
      <c r="A239" s="203">
        <v>8250204.0300000003</v>
      </c>
      <c r="B239">
        <v>3931</v>
      </c>
      <c r="C239">
        <v>3448</v>
      </c>
      <c r="D239">
        <v>1271</v>
      </c>
      <c r="E239">
        <v>1192</v>
      </c>
      <c r="F239">
        <v>10.199999999999999</v>
      </c>
      <c r="G239">
        <v>386.14</v>
      </c>
      <c r="H239">
        <v>1840</v>
      </c>
      <c r="I239">
        <v>1635</v>
      </c>
      <c r="J239">
        <v>110</v>
      </c>
      <c r="K239">
        <v>35</v>
      </c>
      <c r="L239">
        <v>15</v>
      </c>
      <c r="M239">
        <v>0</v>
      </c>
      <c r="N239">
        <v>45</v>
      </c>
    </row>
    <row r="240" spans="1:14" x14ac:dyDescent="0.25">
      <c r="A240" s="203">
        <v>8250204.04</v>
      </c>
      <c r="B240">
        <v>12041</v>
      </c>
      <c r="C240">
        <v>9397</v>
      </c>
      <c r="D240">
        <v>3919</v>
      </c>
      <c r="E240">
        <v>3801</v>
      </c>
      <c r="F240">
        <v>153.6</v>
      </c>
      <c r="G240">
        <v>78.37</v>
      </c>
      <c r="H240">
        <v>5570</v>
      </c>
      <c r="I240">
        <v>5050</v>
      </c>
      <c r="J240">
        <v>265</v>
      </c>
      <c r="K240">
        <v>130</v>
      </c>
      <c r="L240">
        <v>60</v>
      </c>
      <c r="M240">
        <v>20</v>
      </c>
      <c r="N240">
        <v>35</v>
      </c>
    </row>
    <row r="241" spans="1:14" x14ac:dyDescent="0.25">
      <c r="A241" s="203">
        <v>8250204.0499999998</v>
      </c>
      <c r="B241">
        <v>9075</v>
      </c>
      <c r="C241">
        <v>6710</v>
      </c>
      <c r="D241">
        <v>2780</v>
      </c>
      <c r="E241">
        <v>2747</v>
      </c>
      <c r="F241">
        <v>2556.6</v>
      </c>
      <c r="G241">
        <v>3.55</v>
      </c>
      <c r="H241">
        <v>4465</v>
      </c>
      <c r="I241">
        <v>3935</v>
      </c>
      <c r="J241">
        <v>190</v>
      </c>
      <c r="K241">
        <v>100</v>
      </c>
      <c r="L241">
        <v>145</v>
      </c>
      <c r="M241">
        <v>20</v>
      </c>
      <c r="N241">
        <v>80</v>
      </c>
    </row>
    <row r="242" spans="1:14" x14ac:dyDescent="0.25">
      <c r="A242" s="203">
        <v>8250205.0099999998</v>
      </c>
      <c r="B242">
        <v>8766</v>
      </c>
      <c r="C242">
        <v>6699</v>
      </c>
      <c r="D242">
        <v>3231</v>
      </c>
      <c r="E242">
        <v>3161</v>
      </c>
      <c r="F242">
        <v>1260.2</v>
      </c>
      <c r="G242">
        <v>6.96</v>
      </c>
      <c r="H242">
        <v>4390</v>
      </c>
      <c r="I242">
        <v>3745</v>
      </c>
      <c r="J242">
        <v>205</v>
      </c>
      <c r="K242">
        <v>120</v>
      </c>
      <c r="L242">
        <v>100</v>
      </c>
      <c r="M242">
        <v>70</v>
      </c>
      <c r="N242">
        <v>150</v>
      </c>
    </row>
    <row r="243" spans="1:14" x14ac:dyDescent="0.25">
      <c r="A243" s="203">
        <v>8250205.0199999996</v>
      </c>
      <c r="B243">
        <v>3431</v>
      </c>
      <c r="C243">
        <v>3102</v>
      </c>
      <c r="D243">
        <v>1465</v>
      </c>
      <c r="E243">
        <v>1429</v>
      </c>
      <c r="F243">
        <v>1355.9</v>
      </c>
      <c r="G243">
        <v>2.5299999999999998</v>
      </c>
      <c r="H243">
        <v>1785</v>
      </c>
      <c r="I243">
        <v>1475</v>
      </c>
      <c r="J243">
        <v>85</v>
      </c>
      <c r="K243">
        <v>35</v>
      </c>
      <c r="L243">
        <v>120</v>
      </c>
      <c r="M243">
        <v>25</v>
      </c>
      <c r="N243">
        <v>45</v>
      </c>
    </row>
    <row r="244" spans="1:14" x14ac:dyDescent="0.25">
      <c r="A244" s="203">
        <v>8250205.0300000003</v>
      </c>
      <c r="B244">
        <v>13656</v>
      </c>
      <c r="C244">
        <v>7779</v>
      </c>
      <c r="D244">
        <v>5529</v>
      </c>
      <c r="E244">
        <v>5167</v>
      </c>
      <c r="F244">
        <v>671.3</v>
      </c>
      <c r="G244">
        <v>20.34</v>
      </c>
      <c r="H244">
        <v>6605</v>
      </c>
      <c r="I244">
        <v>5805</v>
      </c>
      <c r="J244">
        <v>255</v>
      </c>
      <c r="K244">
        <v>200</v>
      </c>
      <c r="L244">
        <v>180</v>
      </c>
      <c r="M244">
        <v>25</v>
      </c>
      <c r="N244">
        <v>135</v>
      </c>
    </row>
    <row r="245" spans="1:14" x14ac:dyDescent="0.25">
      <c r="A245" s="203">
        <v>8250206.0199999996</v>
      </c>
      <c r="B245">
        <v>3299</v>
      </c>
      <c r="C245">
        <v>3277</v>
      </c>
      <c r="D245">
        <v>1294</v>
      </c>
      <c r="E245">
        <v>1273</v>
      </c>
      <c r="F245">
        <v>2467.5</v>
      </c>
      <c r="G245">
        <v>1.34</v>
      </c>
      <c r="H245">
        <v>1710</v>
      </c>
      <c r="I245">
        <v>1430</v>
      </c>
      <c r="J245">
        <v>110</v>
      </c>
      <c r="K245">
        <v>50</v>
      </c>
      <c r="L245">
        <v>80</v>
      </c>
      <c r="M245">
        <v>15</v>
      </c>
      <c r="N245">
        <v>25</v>
      </c>
    </row>
    <row r="246" spans="1:14" x14ac:dyDescent="0.25">
      <c r="A246" s="203">
        <v>8250206.0499999998</v>
      </c>
      <c r="B246">
        <v>7229</v>
      </c>
      <c r="C246">
        <v>5724</v>
      </c>
      <c r="D246">
        <v>3266</v>
      </c>
      <c r="E246">
        <v>3022</v>
      </c>
      <c r="F246">
        <v>2599.1</v>
      </c>
      <c r="G246">
        <v>2.78</v>
      </c>
      <c r="H246">
        <v>3790</v>
      </c>
      <c r="I246">
        <v>3280</v>
      </c>
      <c r="J246">
        <v>215</v>
      </c>
      <c r="K246">
        <v>95</v>
      </c>
      <c r="L246">
        <v>95</v>
      </c>
      <c r="M246">
        <v>15</v>
      </c>
      <c r="N246">
        <v>90</v>
      </c>
    </row>
    <row r="247" spans="1:14" x14ac:dyDescent="0.25">
      <c r="A247" s="203">
        <v>8250206.0599999996</v>
      </c>
      <c r="B247">
        <v>4060</v>
      </c>
      <c r="C247">
        <v>2063</v>
      </c>
      <c r="D247">
        <v>1361</v>
      </c>
      <c r="E247">
        <v>1271</v>
      </c>
      <c r="F247">
        <v>1561.4</v>
      </c>
      <c r="G247">
        <v>2.6</v>
      </c>
      <c r="H247">
        <v>1990</v>
      </c>
      <c r="I247">
        <v>1700</v>
      </c>
      <c r="J247">
        <v>105</v>
      </c>
      <c r="K247">
        <v>90</v>
      </c>
      <c r="L247">
        <v>25</v>
      </c>
      <c r="M247">
        <v>20</v>
      </c>
      <c r="N247">
        <v>45</v>
      </c>
    </row>
    <row r="248" spans="1:14" x14ac:dyDescent="0.25">
      <c r="A248" s="203">
        <v>8250206.0700000003</v>
      </c>
      <c r="B248">
        <v>6503</v>
      </c>
      <c r="C248">
        <v>6447</v>
      </c>
      <c r="D248">
        <v>2272</v>
      </c>
      <c r="E248">
        <v>2213</v>
      </c>
      <c r="F248">
        <v>2598</v>
      </c>
      <c r="G248">
        <v>2.5</v>
      </c>
      <c r="H248">
        <v>3145</v>
      </c>
      <c r="I248">
        <v>2660</v>
      </c>
      <c r="J248">
        <v>215</v>
      </c>
      <c r="K248">
        <v>75</v>
      </c>
      <c r="L248">
        <v>110</v>
      </c>
      <c r="M248">
        <v>15</v>
      </c>
      <c r="N248">
        <v>75</v>
      </c>
    </row>
    <row r="249" spans="1:14" x14ac:dyDescent="0.25">
      <c r="A249" s="203">
        <v>8250206.0800000001</v>
      </c>
      <c r="B249">
        <v>6315</v>
      </c>
      <c r="C249">
        <v>3607</v>
      </c>
      <c r="D249">
        <v>1959</v>
      </c>
      <c r="E249">
        <v>1921</v>
      </c>
      <c r="F249">
        <v>1206.4000000000001</v>
      </c>
      <c r="G249">
        <v>5.23</v>
      </c>
      <c r="H249">
        <v>3065</v>
      </c>
      <c r="I249">
        <v>2705</v>
      </c>
      <c r="J249">
        <v>125</v>
      </c>
      <c r="K249">
        <v>85</v>
      </c>
      <c r="L249">
        <v>40</v>
      </c>
      <c r="M249">
        <v>20</v>
      </c>
      <c r="N249">
        <v>95</v>
      </c>
    </row>
    <row r="250" spans="1:14" x14ac:dyDescent="0.25">
      <c r="A250" s="203">
        <v>8250206.0899999999</v>
      </c>
      <c r="B250">
        <v>5686</v>
      </c>
      <c r="C250">
        <v>1586</v>
      </c>
      <c r="D250">
        <v>2152</v>
      </c>
      <c r="E250">
        <v>2073</v>
      </c>
      <c r="F250">
        <v>1435.7</v>
      </c>
      <c r="G250">
        <v>3.96</v>
      </c>
      <c r="H250">
        <v>2910</v>
      </c>
      <c r="I250">
        <v>2510</v>
      </c>
      <c r="J250">
        <v>140</v>
      </c>
      <c r="K250">
        <v>120</v>
      </c>
      <c r="L250">
        <v>70</v>
      </c>
      <c r="M250">
        <v>0</v>
      </c>
      <c r="N250">
        <v>70</v>
      </c>
    </row>
    <row r="251" spans="1:14" x14ac:dyDescent="0.25">
      <c r="A251" s="203">
        <v>8250206.0999999996</v>
      </c>
      <c r="B251">
        <v>6714</v>
      </c>
      <c r="C251">
        <v>3493</v>
      </c>
      <c r="D251">
        <v>2345</v>
      </c>
      <c r="E251">
        <v>2307</v>
      </c>
      <c r="F251">
        <v>3267.3</v>
      </c>
      <c r="G251">
        <v>2.0499999999999998</v>
      </c>
      <c r="H251">
        <v>3260</v>
      </c>
      <c r="I251">
        <v>2950</v>
      </c>
      <c r="J251">
        <v>155</v>
      </c>
      <c r="K251">
        <v>45</v>
      </c>
      <c r="L251">
        <v>25</v>
      </c>
      <c r="M251">
        <v>15</v>
      </c>
      <c r="N251">
        <v>70</v>
      </c>
    </row>
    <row r="252" spans="1:14" x14ac:dyDescent="0.25">
      <c r="A252" s="203">
        <v>8250206.1100000003</v>
      </c>
      <c r="B252">
        <v>6437</v>
      </c>
      <c r="C252">
        <v>5734</v>
      </c>
      <c r="D252">
        <v>2120</v>
      </c>
      <c r="E252">
        <v>2101</v>
      </c>
      <c r="F252">
        <v>3347.7</v>
      </c>
      <c r="G252">
        <v>1.92</v>
      </c>
      <c r="H252">
        <v>2935</v>
      </c>
      <c r="I252">
        <v>2565</v>
      </c>
      <c r="J252">
        <v>115</v>
      </c>
      <c r="K252">
        <v>80</v>
      </c>
      <c r="L252">
        <v>75</v>
      </c>
      <c r="M252">
        <v>0</v>
      </c>
      <c r="N252">
        <v>90</v>
      </c>
    </row>
    <row r="253" spans="1:14" x14ac:dyDescent="0.25">
      <c r="A253" s="203">
        <v>8250207.0099999998</v>
      </c>
      <c r="B253">
        <v>4888</v>
      </c>
      <c r="C253">
        <v>4877</v>
      </c>
      <c r="D253">
        <v>1720</v>
      </c>
      <c r="E253">
        <v>1714</v>
      </c>
      <c r="F253">
        <v>1401.9</v>
      </c>
      <c r="G253">
        <v>3.49</v>
      </c>
      <c r="H253">
        <v>2640</v>
      </c>
      <c r="I253">
        <v>2370</v>
      </c>
      <c r="J253">
        <v>95</v>
      </c>
      <c r="K253">
        <v>50</v>
      </c>
      <c r="L253">
        <v>65</v>
      </c>
      <c r="M253">
        <v>20</v>
      </c>
      <c r="N253">
        <v>45</v>
      </c>
    </row>
    <row r="254" spans="1:14" x14ac:dyDescent="0.25">
      <c r="A254" s="203">
        <v>8250207.0300000003</v>
      </c>
      <c r="B254">
        <v>6399</v>
      </c>
      <c r="C254">
        <v>4640</v>
      </c>
      <c r="D254">
        <v>2536</v>
      </c>
      <c r="E254">
        <v>2442</v>
      </c>
      <c r="F254">
        <v>1184</v>
      </c>
      <c r="G254">
        <v>5.4</v>
      </c>
      <c r="H254">
        <v>3425</v>
      </c>
      <c r="I254">
        <v>2940</v>
      </c>
      <c r="J254">
        <v>170</v>
      </c>
      <c r="K254">
        <v>95</v>
      </c>
      <c r="L254">
        <v>125</v>
      </c>
      <c r="M254">
        <v>40</v>
      </c>
      <c r="N254">
        <v>60</v>
      </c>
    </row>
    <row r="255" spans="1:14" x14ac:dyDescent="0.25">
      <c r="A255" s="203">
        <v>8250207.04</v>
      </c>
      <c r="B255">
        <v>3281</v>
      </c>
      <c r="C255">
        <v>1116</v>
      </c>
      <c r="D255">
        <v>1117</v>
      </c>
      <c r="E255">
        <v>1074</v>
      </c>
      <c r="F255">
        <v>1698.2</v>
      </c>
      <c r="G255">
        <v>1.93</v>
      </c>
      <c r="H255">
        <v>1650</v>
      </c>
      <c r="I255">
        <v>1460</v>
      </c>
      <c r="J255">
        <v>85</v>
      </c>
      <c r="K255">
        <v>35</v>
      </c>
      <c r="L255">
        <v>15</v>
      </c>
      <c r="M255">
        <v>15</v>
      </c>
      <c r="N255">
        <v>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S255"/>
  <sheetViews>
    <sheetView zoomScaleNormal="100" workbookViewId="0">
      <pane ySplit="1" topLeftCell="A2" activePane="bottomLeft" state="frozen"/>
      <selection pane="bottomLeft" activeCell="C7" sqref="C7"/>
    </sheetView>
  </sheetViews>
  <sheetFormatPr defaultColWidth="17" defaultRowHeight="12.75" x14ac:dyDescent="0.2"/>
  <cols>
    <col min="1" max="1" width="17" style="92"/>
    <col min="2" max="2" width="17" style="93"/>
    <col min="3" max="4" width="17" style="49"/>
    <col min="5" max="7" width="17" style="97"/>
    <col min="8" max="8" width="17" style="93"/>
    <col min="9" max="9" width="17" style="95"/>
    <col min="10" max="10" width="17" style="97"/>
    <col min="11" max="11" width="17" style="96"/>
    <col min="12" max="14" width="17" style="97"/>
    <col min="15" max="15" width="17" style="187"/>
    <col min="16" max="16" width="17" style="98"/>
    <col min="17" max="18" width="17" style="99"/>
    <col min="19" max="19" width="17" style="97"/>
    <col min="20" max="20" width="17" style="187"/>
    <col min="21" max="21" width="17" style="96"/>
    <col min="22" max="23" width="17" style="97"/>
    <col min="24" max="24" width="17" style="195"/>
    <col min="25" max="25" width="17" style="91"/>
    <col min="26" max="26" width="17" style="100"/>
    <col min="27" max="29" width="17" style="97"/>
    <col min="30" max="30" width="17" style="187"/>
    <col min="31" max="31" width="17" style="91"/>
    <col min="32" max="32" width="17" style="101"/>
    <col min="33" max="33" width="17" style="187"/>
    <col min="34" max="34" width="17" style="102"/>
    <col min="35" max="37" width="17" style="97"/>
    <col min="38" max="38" width="17" style="187"/>
    <col min="39" max="39" width="17" style="91"/>
    <col min="40" max="40" width="17" style="103"/>
    <col min="41" max="41" width="17" style="91"/>
    <col min="42" max="42" width="17" style="51"/>
    <col min="43" max="43" width="17" style="83"/>
    <col min="44" max="44" width="17" style="92"/>
    <col min="45" max="45" width="17" style="106"/>
    <col min="46" max="16384" width="17" style="91"/>
  </cols>
  <sheetData>
    <row r="1" spans="1:45" s="287" customFormat="1" ht="78" customHeight="1" thickTop="1" thickBot="1" x14ac:dyDescent="0.3">
      <c r="A1" s="272" t="s">
        <v>249</v>
      </c>
      <c r="B1" s="273" t="s">
        <v>374</v>
      </c>
      <c r="C1" s="274" t="s">
        <v>375</v>
      </c>
      <c r="D1" s="275" t="s">
        <v>376</v>
      </c>
      <c r="E1" s="276" t="s">
        <v>377</v>
      </c>
      <c r="F1" s="276" t="s">
        <v>378</v>
      </c>
      <c r="G1" s="276" t="s">
        <v>379</v>
      </c>
      <c r="H1" s="273" t="s">
        <v>380</v>
      </c>
      <c r="I1" s="277" t="s">
        <v>381</v>
      </c>
      <c r="J1" s="278" t="s">
        <v>382</v>
      </c>
      <c r="K1" s="279" t="s">
        <v>21</v>
      </c>
      <c r="L1" s="279" t="s">
        <v>383</v>
      </c>
      <c r="M1" s="279" t="s">
        <v>19</v>
      </c>
      <c r="N1" s="276" t="s">
        <v>384</v>
      </c>
      <c r="O1" s="279" t="s">
        <v>385</v>
      </c>
      <c r="P1" s="276" t="s">
        <v>386</v>
      </c>
      <c r="Q1" s="280" t="s">
        <v>274</v>
      </c>
      <c r="R1" s="279" t="s">
        <v>272</v>
      </c>
      <c r="S1" s="276" t="s">
        <v>387</v>
      </c>
      <c r="T1" s="279" t="s">
        <v>388</v>
      </c>
      <c r="U1" s="280" t="s">
        <v>281</v>
      </c>
      <c r="V1" s="279" t="s">
        <v>389</v>
      </c>
      <c r="W1" s="276" t="s">
        <v>390</v>
      </c>
      <c r="X1" s="275" t="s">
        <v>391</v>
      </c>
      <c r="Y1" s="281" t="s">
        <v>392</v>
      </c>
      <c r="Z1" s="276" t="s">
        <v>393</v>
      </c>
      <c r="AA1" s="282" t="s">
        <v>394</v>
      </c>
      <c r="AB1" s="276" t="s">
        <v>395</v>
      </c>
      <c r="AC1" s="276" t="s">
        <v>396</v>
      </c>
      <c r="AD1" s="275" t="s">
        <v>397</v>
      </c>
      <c r="AE1" s="283" t="s">
        <v>398</v>
      </c>
      <c r="AF1" s="282" t="s">
        <v>399</v>
      </c>
      <c r="AG1" s="275" t="s">
        <v>400</v>
      </c>
      <c r="AH1" s="283" t="s">
        <v>401</v>
      </c>
      <c r="AI1" s="276" t="s">
        <v>402</v>
      </c>
      <c r="AJ1" s="276" t="s">
        <v>403</v>
      </c>
      <c r="AK1" s="276" t="s">
        <v>404</v>
      </c>
      <c r="AL1" s="275" t="s">
        <v>405</v>
      </c>
      <c r="AM1" s="275" t="s">
        <v>406</v>
      </c>
      <c r="AN1" s="284" t="s">
        <v>407</v>
      </c>
      <c r="AO1" s="285" t="s">
        <v>408</v>
      </c>
      <c r="AP1" s="286" t="s">
        <v>409</v>
      </c>
      <c r="AQ1" s="272" t="s">
        <v>9</v>
      </c>
    </row>
    <row r="2" spans="1:45" s="107" customFormat="1" ht="13.5" thickTop="1" x14ac:dyDescent="0.2">
      <c r="A2" s="123"/>
      <c r="B2" s="151">
        <v>8250000</v>
      </c>
      <c r="C2" s="124"/>
      <c r="D2" s="124"/>
      <c r="E2" s="127"/>
      <c r="F2" s="127"/>
      <c r="G2" s="127"/>
      <c r="H2" s="125"/>
      <c r="I2" s="126">
        <v>5110.21</v>
      </c>
      <c r="J2" s="127">
        <f t="shared" ref="J2:J65" si="0">I2*100</f>
        <v>511021</v>
      </c>
      <c r="K2" s="165">
        <v>1392609</v>
      </c>
      <c r="L2" s="127">
        <v>1214839</v>
      </c>
      <c r="M2" s="128">
        <v>1079310</v>
      </c>
      <c r="N2" s="127">
        <f t="shared" ref="N2:N65" si="1">K2-M2</f>
        <v>313299</v>
      </c>
      <c r="O2" s="186">
        <f t="shared" ref="O2:O65" si="2">N2/M2</f>
        <v>0.29027712149428803</v>
      </c>
      <c r="P2" s="129">
        <v>272.5</v>
      </c>
      <c r="Q2" s="127">
        <v>544870</v>
      </c>
      <c r="R2" s="130">
        <v>433616</v>
      </c>
      <c r="S2" s="127">
        <f t="shared" ref="S2:S65" si="3">Q2-R2</f>
        <v>111254</v>
      </c>
      <c r="T2" s="186">
        <f t="shared" ref="T2:T65" si="4">S2/R2</f>
        <v>0.25657263569609978</v>
      </c>
      <c r="U2" s="165">
        <v>519693</v>
      </c>
      <c r="V2" s="130">
        <v>415794</v>
      </c>
      <c r="W2" s="127">
        <f t="shared" ref="W2:W65" si="5">U2-V2</f>
        <v>103899</v>
      </c>
      <c r="X2" s="192">
        <f t="shared" ref="X2:X65" si="6">W2/V2</f>
        <v>0.24988095066306873</v>
      </c>
      <c r="Y2" s="131">
        <f t="shared" ref="Y2:Y65" si="7">U2/J2</f>
        <v>1.0169699483974239</v>
      </c>
      <c r="Z2" s="170">
        <v>684215</v>
      </c>
      <c r="AA2" s="127">
        <v>498360</v>
      </c>
      <c r="AB2" s="127">
        <v>34750</v>
      </c>
      <c r="AC2" s="127">
        <f t="shared" ref="AC2:AC65" si="8">AA2+AB2</f>
        <v>533110</v>
      </c>
      <c r="AD2" s="186">
        <f t="shared" ref="AD2:AD65" si="9">AC2/Z2</f>
        <v>0.77915567475135739</v>
      </c>
      <c r="AE2" s="124">
        <f t="shared" ref="AE2:AE65" si="10">AD2/0.777136</f>
        <v>1.0025988691186065</v>
      </c>
      <c r="AF2" s="176">
        <v>98510</v>
      </c>
      <c r="AG2" s="186">
        <f t="shared" ref="AG2:AG65" si="11">AF2/Z2</f>
        <v>0.14397521246976461</v>
      </c>
      <c r="AH2" s="132">
        <f t="shared" ref="AH2:AH65" si="12">AG2/0.144</f>
        <v>0.99982786437336535</v>
      </c>
      <c r="AI2" s="127">
        <v>32025</v>
      </c>
      <c r="AJ2" s="127">
        <v>10285</v>
      </c>
      <c r="AK2" s="127">
        <f t="shared" ref="AK2:AK65" si="13">AI2+AJ2</f>
        <v>42310</v>
      </c>
      <c r="AL2" s="186">
        <f t="shared" ref="AL2:AL65" si="14">AK2/Z2</f>
        <v>6.1837287986963162E-2</v>
      </c>
      <c r="AM2" s="124">
        <f t="shared" ref="AM2:AM65" si="15">AL2/0.062</f>
        <v>0.99737561269295427</v>
      </c>
      <c r="AN2" s="181">
        <v>10290</v>
      </c>
      <c r="AO2" s="133" t="s">
        <v>18</v>
      </c>
      <c r="AP2" s="134" t="s">
        <v>18</v>
      </c>
      <c r="AQ2" s="94"/>
      <c r="AR2" s="201"/>
    </row>
    <row r="3" spans="1:45" x14ac:dyDescent="0.2">
      <c r="A3" s="115"/>
      <c r="B3" s="122">
        <v>8250001.0099999998</v>
      </c>
      <c r="C3" s="48"/>
      <c r="D3" s="116"/>
      <c r="E3" s="159"/>
      <c r="F3" s="159"/>
      <c r="G3" s="159"/>
      <c r="H3" s="154" t="s">
        <v>30</v>
      </c>
      <c r="I3" s="116">
        <v>1.72</v>
      </c>
      <c r="J3" s="41">
        <f t="shared" si="0"/>
        <v>172</v>
      </c>
      <c r="K3" s="163">
        <v>5232</v>
      </c>
      <c r="L3" s="159">
        <v>5299</v>
      </c>
      <c r="M3" s="117">
        <v>5283</v>
      </c>
      <c r="N3" s="41">
        <f t="shared" si="1"/>
        <v>-51</v>
      </c>
      <c r="O3" s="197">
        <f t="shared" si="2"/>
        <v>-9.6536059057353782E-3</v>
      </c>
      <c r="P3" s="118">
        <v>3038.5</v>
      </c>
      <c r="Q3" s="159">
        <v>2156</v>
      </c>
      <c r="R3" s="117">
        <v>2136</v>
      </c>
      <c r="S3" s="41">
        <f t="shared" si="3"/>
        <v>20</v>
      </c>
      <c r="T3" s="197">
        <f t="shared" si="4"/>
        <v>9.3632958801498131E-3</v>
      </c>
      <c r="U3" s="163">
        <v>2104</v>
      </c>
      <c r="V3" s="117">
        <v>2078</v>
      </c>
      <c r="W3" s="41">
        <f t="shared" si="5"/>
        <v>26</v>
      </c>
      <c r="X3" s="190">
        <f t="shared" si="6"/>
        <v>1.2512030798845043E-2</v>
      </c>
      <c r="Y3" s="119">
        <f t="shared" si="7"/>
        <v>12.232558139534884</v>
      </c>
      <c r="Z3" s="168">
        <v>2645</v>
      </c>
      <c r="AA3" s="159">
        <v>1880</v>
      </c>
      <c r="AB3" s="159">
        <v>130</v>
      </c>
      <c r="AC3" s="41">
        <f t="shared" si="8"/>
        <v>2010</v>
      </c>
      <c r="AD3" s="184">
        <f t="shared" si="9"/>
        <v>0.75992438563327036</v>
      </c>
      <c r="AE3" s="120">
        <f t="shared" si="10"/>
        <v>0.97785250668257595</v>
      </c>
      <c r="AF3" s="174">
        <v>505</v>
      </c>
      <c r="AG3" s="184">
        <f t="shared" si="11"/>
        <v>0.19092627599243855</v>
      </c>
      <c r="AH3" s="42">
        <f t="shared" si="12"/>
        <v>1.3258769166141566</v>
      </c>
      <c r="AI3" s="159">
        <v>75</v>
      </c>
      <c r="AJ3" s="159">
        <v>10</v>
      </c>
      <c r="AK3" s="41">
        <f t="shared" si="13"/>
        <v>85</v>
      </c>
      <c r="AL3" s="184">
        <f t="shared" si="14"/>
        <v>3.2136105860113423E-2</v>
      </c>
      <c r="AM3" s="121">
        <f t="shared" si="15"/>
        <v>0.51832428806634556</v>
      </c>
      <c r="AN3" s="179">
        <v>50</v>
      </c>
      <c r="AO3" s="116" t="s">
        <v>7</v>
      </c>
      <c r="AP3" s="202" t="s">
        <v>7</v>
      </c>
      <c r="AS3" s="91"/>
    </row>
    <row r="4" spans="1:45" x14ac:dyDescent="0.2">
      <c r="A4" s="115"/>
      <c r="B4" s="122">
        <v>8250001.0199999996</v>
      </c>
      <c r="C4" s="48"/>
      <c r="D4" s="48"/>
      <c r="E4" s="159"/>
      <c r="F4" s="159"/>
      <c r="G4" s="159"/>
      <c r="H4" s="154" t="s">
        <v>31</v>
      </c>
      <c r="I4" s="116">
        <v>3.63</v>
      </c>
      <c r="J4" s="41">
        <f t="shared" si="0"/>
        <v>363</v>
      </c>
      <c r="K4" s="163">
        <v>6517</v>
      </c>
      <c r="L4" s="159">
        <v>6620</v>
      </c>
      <c r="M4" s="117">
        <v>6210</v>
      </c>
      <c r="N4" s="41">
        <f t="shared" si="1"/>
        <v>307</v>
      </c>
      <c r="O4" s="197">
        <f t="shared" si="2"/>
        <v>4.9436392914653786E-2</v>
      </c>
      <c r="P4" s="118">
        <v>1796.4</v>
      </c>
      <c r="Q4" s="159">
        <v>2619</v>
      </c>
      <c r="R4" s="117">
        <v>2395</v>
      </c>
      <c r="S4" s="41">
        <f t="shared" si="3"/>
        <v>224</v>
      </c>
      <c r="T4" s="197">
        <f t="shared" si="4"/>
        <v>9.3528183716075158E-2</v>
      </c>
      <c r="U4" s="163">
        <v>2571</v>
      </c>
      <c r="V4" s="117">
        <v>2340</v>
      </c>
      <c r="W4" s="41">
        <f t="shared" si="5"/>
        <v>231</v>
      </c>
      <c r="X4" s="190">
        <f t="shared" si="6"/>
        <v>9.8717948717948714E-2</v>
      </c>
      <c r="Y4" s="119">
        <f t="shared" si="7"/>
        <v>7.0826446280991737</v>
      </c>
      <c r="Z4" s="168">
        <v>2745</v>
      </c>
      <c r="AA4" s="159">
        <v>2075</v>
      </c>
      <c r="AB4" s="159">
        <v>110</v>
      </c>
      <c r="AC4" s="41">
        <f t="shared" si="8"/>
        <v>2185</v>
      </c>
      <c r="AD4" s="184">
        <f t="shared" si="9"/>
        <v>0.79599271402550087</v>
      </c>
      <c r="AE4" s="120">
        <f t="shared" si="10"/>
        <v>1.0242643681742973</v>
      </c>
      <c r="AF4" s="174">
        <v>390</v>
      </c>
      <c r="AG4" s="184">
        <f t="shared" si="11"/>
        <v>0.14207650273224043</v>
      </c>
      <c r="AH4" s="42">
        <f t="shared" si="12"/>
        <v>0.98664238008500305</v>
      </c>
      <c r="AI4" s="159">
        <v>110</v>
      </c>
      <c r="AJ4" s="159">
        <v>30</v>
      </c>
      <c r="AK4" s="41">
        <f t="shared" si="13"/>
        <v>140</v>
      </c>
      <c r="AL4" s="184">
        <f t="shared" si="14"/>
        <v>5.1001821493624776E-2</v>
      </c>
      <c r="AM4" s="121">
        <f t="shared" si="15"/>
        <v>0.82261002409072215</v>
      </c>
      <c r="AN4" s="179">
        <v>30</v>
      </c>
      <c r="AO4" s="116" t="s">
        <v>7</v>
      </c>
      <c r="AP4" s="202" t="s">
        <v>7</v>
      </c>
      <c r="AS4" s="91"/>
    </row>
    <row r="5" spans="1:45" x14ac:dyDescent="0.2">
      <c r="A5" s="115"/>
      <c r="B5" s="122">
        <v>8250001.0300000003</v>
      </c>
      <c r="C5" s="48"/>
      <c r="D5" s="48"/>
      <c r="E5" s="159"/>
      <c r="F5" s="159"/>
      <c r="G5" s="159"/>
      <c r="H5" s="154" t="s">
        <v>32</v>
      </c>
      <c r="I5" s="116">
        <v>1.05</v>
      </c>
      <c r="J5" s="41">
        <f t="shared" si="0"/>
        <v>105</v>
      </c>
      <c r="K5" s="163">
        <v>2205</v>
      </c>
      <c r="L5" s="159">
        <v>2234</v>
      </c>
      <c r="M5" s="117">
        <v>2317</v>
      </c>
      <c r="N5" s="41">
        <f t="shared" si="1"/>
        <v>-112</v>
      </c>
      <c r="O5" s="197">
        <f t="shared" si="2"/>
        <v>-4.8338368580060423E-2</v>
      </c>
      <c r="P5" s="118">
        <v>2102.8000000000002</v>
      </c>
      <c r="Q5" s="159">
        <v>823</v>
      </c>
      <c r="R5" s="117">
        <v>820</v>
      </c>
      <c r="S5" s="41">
        <f t="shared" si="3"/>
        <v>3</v>
      </c>
      <c r="T5" s="197">
        <f t="shared" si="4"/>
        <v>3.6585365853658539E-3</v>
      </c>
      <c r="U5" s="163">
        <v>820</v>
      </c>
      <c r="V5" s="117">
        <v>805</v>
      </c>
      <c r="W5" s="41">
        <f t="shared" si="5"/>
        <v>15</v>
      </c>
      <c r="X5" s="190">
        <f t="shared" si="6"/>
        <v>1.8633540372670808E-2</v>
      </c>
      <c r="Y5" s="119">
        <f t="shared" si="7"/>
        <v>7.8095238095238093</v>
      </c>
      <c r="Z5" s="168">
        <v>1150</v>
      </c>
      <c r="AA5" s="159">
        <v>950</v>
      </c>
      <c r="AB5" s="159">
        <v>45</v>
      </c>
      <c r="AC5" s="41">
        <f t="shared" si="8"/>
        <v>995</v>
      </c>
      <c r="AD5" s="184">
        <f t="shared" si="9"/>
        <v>0.86521739130434783</v>
      </c>
      <c r="AE5" s="120">
        <f t="shared" si="10"/>
        <v>1.1133410256433207</v>
      </c>
      <c r="AF5" s="174">
        <v>130</v>
      </c>
      <c r="AG5" s="184">
        <f t="shared" si="11"/>
        <v>0.11304347826086956</v>
      </c>
      <c r="AH5" s="42">
        <f t="shared" si="12"/>
        <v>0.78502415458937203</v>
      </c>
      <c r="AI5" s="159">
        <v>10</v>
      </c>
      <c r="AJ5" s="159">
        <v>0</v>
      </c>
      <c r="AK5" s="41">
        <f t="shared" si="13"/>
        <v>10</v>
      </c>
      <c r="AL5" s="184">
        <f t="shared" si="14"/>
        <v>8.6956521739130436E-3</v>
      </c>
      <c r="AM5" s="121">
        <f t="shared" si="15"/>
        <v>0.14025245441795231</v>
      </c>
      <c r="AN5" s="179">
        <v>10</v>
      </c>
      <c r="AO5" s="116" t="s">
        <v>7</v>
      </c>
      <c r="AP5" s="202" t="s">
        <v>7</v>
      </c>
      <c r="AS5" s="91"/>
    </row>
    <row r="6" spans="1:45" x14ac:dyDescent="0.2">
      <c r="A6" s="115"/>
      <c r="B6" s="122">
        <v>8250001.04</v>
      </c>
      <c r="C6" s="48"/>
      <c r="D6" s="48"/>
      <c r="E6" s="159"/>
      <c r="F6" s="159"/>
      <c r="G6" s="159"/>
      <c r="H6" s="154" t="s">
        <v>33</v>
      </c>
      <c r="I6" s="116">
        <v>2.56</v>
      </c>
      <c r="J6" s="41">
        <f t="shared" si="0"/>
        <v>256</v>
      </c>
      <c r="K6" s="163">
        <v>5942</v>
      </c>
      <c r="L6" s="159">
        <v>5924</v>
      </c>
      <c r="M6" s="117">
        <v>6381</v>
      </c>
      <c r="N6" s="41">
        <f t="shared" si="1"/>
        <v>-439</v>
      </c>
      <c r="O6" s="197">
        <f t="shared" si="2"/>
        <v>-6.8797994044820565E-2</v>
      </c>
      <c r="P6" s="118">
        <v>2319.6</v>
      </c>
      <c r="Q6" s="159">
        <v>2325</v>
      </c>
      <c r="R6" s="117">
        <v>2269</v>
      </c>
      <c r="S6" s="41">
        <f t="shared" si="3"/>
        <v>56</v>
      </c>
      <c r="T6" s="197">
        <f t="shared" si="4"/>
        <v>2.4680475980608199E-2</v>
      </c>
      <c r="U6" s="163">
        <v>2293</v>
      </c>
      <c r="V6" s="117">
        <v>2243</v>
      </c>
      <c r="W6" s="41">
        <f t="shared" si="5"/>
        <v>50</v>
      </c>
      <c r="X6" s="190">
        <f t="shared" si="6"/>
        <v>2.229157378510923E-2</v>
      </c>
      <c r="Y6" s="119">
        <f t="shared" si="7"/>
        <v>8.95703125</v>
      </c>
      <c r="Z6" s="168">
        <v>3135</v>
      </c>
      <c r="AA6" s="159">
        <v>2570</v>
      </c>
      <c r="AB6" s="159">
        <v>155</v>
      </c>
      <c r="AC6" s="41">
        <f t="shared" si="8"/>
        <v>2725</v>
      </c>
      <c r="AD6" s="184">
        <f t="shared" si="9"/>
        <v>0.86921850079744811</v>
      </c>
      <c r="AE6" s="120">
        <f t="shared" si="10"/>
        <v>1.1184895575516358</v>
      </c>
      <c r="AF6" s="174">
        <v>305</v>
      </c>
      <c r="AG6" s="184">
        <f t="shared" si="11"/>
        <v>9.7288676236044661E-2</v>
      </c>
      <c r="AH6" s="42">
        <f t="shared" si="12"/>
        <v>0.67561580719475467</v>
      </c>
      <c r="AI6" s="159">
        <v>45</v>
      </c>
      <c r="AJ6" s="159">
        <v>15</v>
      </c>
      <c r="AK6" s="41">
        <f t="shared" si="13"/>
        <v>60</v>
      </c>
      <c r="AL6" s="184">
        <f t="shared" si="14"/>
        <v>1.9138755980861243E-2</v>
      </c>
      <c r="AM6" s="121">
        <f t="shared" si="15"/>
        <v>0.3086896125945362</v>
      </c>
      <c r="AN6" s="179">
        <v>45</v>
      </c>
      <c r="AO6" s="116" t="s">
        <v>7</v>
      </c>
      <c r="AP6" s="202" t="s">
        <v>7</v>
      </c>
      <c r="AS6" s="91"/>
    </row>
    <row r="7" spans="1:45" x14ac:dyDescent="0.2">
      <c r="A7" s="115"/>
      <c r="B7" s="122">
        <v>8250001.0499999998</v>
      </c>
      <c r="C7" s="48"/>
      <c r="D7" s="48"/>
      <c r="E7" s="159"/>
      <c r="F7" s="159"/>
      <c r="G7" s="159"/>
      <c r="H7" s="154" t="s">
        <v>34</v>
      </c>
      <c r="I7" s="116">
        <v>1.1499999999999999</v>
      </c>
      <c r="J7" s="41">
        <f t="shared" si="0"/>
        <v>114.99999999999999</v>
      </c>
      <c r="K7" s="163">
        <v>2905</v>
      </c>
      <c r="L7" s="159">
        <v>2894</v>
      </c>
      <c r="M7" s="117">
        <v>3056</v>
      </c>
      <c r="N7" s="41">
        <f t="shared" si="1"/>
        <v>-151</v>
      </c>
      <c r="O7" s="197">
        <f t="shared" si="2"/>
        <v>-4.9410994764397906E-2</v>
      </c>
      <c r="P7" s="118">
        <v>2523.5</v>
      </c>
      <c r="Q7" s="159">
        <v>1045</v>
      </c>
      <c r="R7" s="117">
        <v>1039</v>
      </c>
      <c r="S7" s="41">
        <f t="shared" si="3"/>
        <v>6</v>
      </c>
      <c r="T7" s="197">
        <f t="shared" si="4"/>
        <v>5.7747834456207889E-3</v>
      </c>
      <c r="U7" s="163">
        <v>1042</v>
      </c>
      <c r="V7" s="117">
        <v>1031</v>
      </c>
      <c r="W7" s="41">
        <f t="shared" si="5"/>
        <v>11</v>
      </c>
      <c r="X7" s="190">
        <f t="shared" si="6"/>
        <v>1.066925315227934E-2</v>
      </c>
      <c r="Y7" s="119">
        <f t="shared" si="7"/>
        <v>9.0608695652173932</v>
      </c>
      <c r="Z7" s="168">
        <v>1310</v>
      </c>
      <c r="AA7" s="159">
        <v>1045</v>
      </c>
      <c r="AB7" s="159">
        <v>60</v>
      </c>
      <c r="AC7" s="41">
        <f t="shared" si="8"/>
        <v>1105</v>
      </c>
      <c r="AD7" s="184">
        <f t="shared" si="9"/>
        <v>0.84351145038167941</v>
      </c>
      <c r="AE7" s="120">
        <f t="shared" si="10"/>
        <v>1.085410340508842</v>
      </c>
      <c r="AF7" s="174">
        <v>135</v>
      </c>
      <c r="AG7" s="184">
        <f t="shared" si="11"/>
        <v>0.10305343511450382</v>
      </c>
      <c r="AH7" s="42">
        <f t="shared" si="12"/>
        <v>0.71564885496183217</v>
      </c>
      <c r="AI7" s="159">
        <v>35</v>
      </c>
      <c r="AJ7" s="159">
        <v>15</v>
      </c>
      <c r="AK7" s="41">
        <f t="shared" si="13"/>
        <v>50</v>
      </c>
      <c r="AL7" s="184">
        <f t="shared" si="14"/>
        <v>3.8167938931297711E-2</v>
      </c>
      <c r="AM7" s="121">
        <f t="shared" si="15"/>
        <v>0.61561191824673733</v>
      </c>
      <c r="AN7" s="179">
        <v>20</v>
      </c>
      <c r="AO7" s="116" t="s">
        <v>7</v>
      </c>
      <c r="AP7" s="202" t="s">
        <v>7</v>
      </c>
      <c r="AS7" s="91"/>
    </row>
    <row r="8" spans="1:45" x14ac:dyDescent="0.2">
      <c r="A8" s="115"/>
      <c r="B8" s="122">
        <v>8250001.0599999996</v>
      </c>
      <c r="C8" s="48"/>
      <c r="D8" s="48"/>
      <c r="E8" s="159"/>
      <c r="F8" s="159"/>
      <c r="G8" s="159"/>
      <c r="H8" s="154" t="s">
        <v>35</v>
      </c>
      <c r="I8" s="116">
        <v>3.34</v>
      </c>
      <c r="J8" s="41">
        <f t="shared" si="0"/>
        <v>334</v>
      </c>
      <c r="K8" s="163">
        <v>3793</v>
      </c>
      <c r="L8" s="159">
        <v>3829</v>
      </c>
      <c r="M8" s="117">
        <v>4039</v>
      </c>
      <c r="N8" s="41">
        <f t="shared" si="1"/>
        <v>-246</v>
      </c>
      <c r="O8" s="197">
        <f t="shared" si="2"/>
        <v>-6.0906164892300073E-2</v>
      </c>
      <c r="P8" s="118">
        <v>1134.9000000000001</v>
      </c>
      <c r="Q8" s="159">
        <v>1448</v>
      </c>
      <c r="R8" s="117">
        <v>1448</v>
      </c>
      <c r="S8" s="41">
        <f t="shared" si="3"/>
        <v>0</v>
      </c>
      <c r="T8" s="197">
        <f t="shared" si="4"/>
        <v>0</v>
      </c>
      <c r="U8" s="163">
        <v>1445</v>
      </c>
      <c r="V8" s="117">
        <v>1425</v>
      </c>
      <c r="W8" s="41">
        <f t="shared" si="5"/>
        <v>20</v>
      </c>
      <c r="X8" s="190">
        <f t="shared" si="6"/>
        <v>1.4035087719298246E-2</v>
      </c>
      <c r="Y8" s="119">
        <f t="shared" si="7"/>
        <v>4.3263473053892216</v>
      </c>
      <c r="Z8" s="168">
        <v>1505</v>
      </c>
      <c r="AA8" s="159">
        <v>1250</v>
      </c>
      <c r="AB8" s="159">
        <v>50</v>
      </c>
      <c r="AC8" s="41">
        <f t="shared" si="8"/>
        <v>1300</v>
      </c>
      <c r="AD8" s="184">
        <f t="shared" si="9"/>
        <v>0.86378737541528239</v>
      </c>
      <c r="AE8" s="120">
        <f t="shared" si="10"/>
        <v>1.1115009154321538</v>
      </c>
      <c r="AF8" s="174">
        <v>150</v>
      </c>
      <c r="AG8" s="184">
        <f t="shared" si="11"/>
        <v>9.9667774086378738E-2</v>
      </c>
      <c r="AH8" s="42">
        <f t="shared" si="12"/>
        <v>0.69213732004429684</v>
      </c>
      <c r="AI8" s="159">
        <v>10</v>
      </c>
      <c r="AJ8" s="159">
        <v>15</v>
      </c>
      <c r="AK8" s="41">
        <f t="shared" si="13"/>
        <v>25</v>
      </c>
      <c r="AL8" s="184">
        <f t="shared" si="14"/>
        <v>1.6611295681063124E-2</v>
      </c>
      <c r="AM8" s="121">
        <f t="shared" si="15"/>
        <v>0.26792412388811493</v>
      </c>
      <c r="AN8" s="179">
        <v>15</v>
      </c>
      <c r="AO8" s="116" t="s">
        <v>7</v>
      </c>
      <c r="AP8" s="202" t="s">
        <v>7</v>
      </c>
      <c r="AS8" s="91"/>
    </row>
    <row r="9" spans="1:45" x14ac:dyDescent="0.2">
      <c r="A9" s="115"/>
      <c r="B9" s="122">
        <v>8250001.0700000003</v>
      </c>
      <c r="C9" s="48"/>
      <c r="D9" s="48"/>
      <c r="E9" s="159"/>
      <c r="F9" s="159"/>
      <c r="G9" s="159"/>
      <c r="H9" s="154" t="s">
        <v>36</v>
      </c>
      <c r="I9" s="116">
        <v>2.93</v>
      </c>
      <c r="J9" s="41">
        <f t="shared" si="0"/>
        <v>293</v>
      </c>
      <c r="K9" s="163">
        <v>6123</v>
      </c>
      <c r="L9" s="159">
        <v>6099</v>
      </c>
      <c r="M9" s="117">
        <v>6628</v>
      </c>
      <c r="N9" s="41">
        <f t="shared" si="1"/>
        <v>-505</v>
      </c>
      <c r="O9" s="197">
        <f t="shared" si="2"/>
        <v>-7.6191913095956548E-2</v>
      </c>
      <c r="P9" s="118">
        <v>2088.6</v>
      </c>
      <c r="Q9" s="159">
        <v>2410</v>
      </c>
      <c r="R9" s="117">
        <v>2403</v>
      </c>
      <c r="S9" s="41">
        <f t="shared" si="3"/>
        <v>7</v>
      </c>
      <c r="T9" s="197">
        <f t="shared" si="4"/>
        <v>2.9130253849354972E-3</v>
      </c>
      <c r="U9" s="163">
        <v>2315</v>
      </c>
      <c r="V9" s="117">
        <v>2365</v>
      </c>
      <c r="W9" s="41">
        <f t="shared" si="5"/>
        <v>-50</v>
      </c>
      <c r="X9" s="190">
        <f t="shared" si="6"/>
        <v>-2.1141649048625793E-2</v>
      </c>
      <c r="Y9" s="119">
        <f t="shared" si="7"/>
        <v>7.901023890784983</v>
      </c>
      <c r="Z9" s="168">
        <v>3075</v>
      </c>
      <c r="AA9" s="159">
        <v>2430</v>
      </c>
      <c r="AB9" s="159">
        <v>175</v>
      </c>
      <c r="AC9" s="41">
        <f t="shared" si="8"/>
        <v>2605</v>
      </c>
      <c r="AD9" s="184">
        <f t="shared" si="9"/>
        <v>0.84715447154471546</v>
      </c>
      <c r="AE9" s="120">
        <f t="shared" si="10"/>
        <v>1.0900980929267405</v>
      </c>
      <c r="AF9" s="174">
        <v>390</v>
      </c>
      <c r="AG9" s="184">
        <f t="shared" si="11"/>
        <v>0.12682926829268293</v>
      </c>
      <c r="AH9" s="42">
        <f t="shared" si="12"/>
        <v>0.88075880758807601</v>
      </c>
      <c r="AI9" s="159">
        <v>60</v>
      </c>
      <c r="AJ9" s="159">
        <v>0</v>
      </c>
      <c r="AK9" s="41">
        <f t="shared" si="13"/>
        <v>60</v>
      </c>
      <c r="AL9" s="184">
        <f t="shared" si="14"/>
        <v>1.9512195121951219E-2</v>
      </c>
      <c r="AM9" s="121">
        <f t="shared" si="15"/>
        <v>0.3147128245476003</v>
      </c>
      <c r="AN9" s="179">
        <v>20</v>
      </c>
      <c r="AO9" s="116" t="s">
        <v>7</v>
      </c>
      <c r="AP9" s="202" t="s">
        <v>7</v>
      </c>
      <c r="AS9" s="91"/>
    </row>
    <row r="10" spans="1:45" x14ac:dyDescent="0.2">
      <c r="A10" s="115"/>
      <c r="B10" s="122">
        <v>8250001.0800000001</v>
      </c>
      <c r="C10" s="48"/>
      <c r="D10" s="48"/>
      <c r="E10" s="159"/>
      <c r="F10" s="159"/>
      <c r="G10" s="159"/>
      <c r="H10" s="154" t="s">
        <v>37</v>
      </c>
      <c r="I10" s="116">
        <v>3.66</v>
      </c>
      <c r="J10" s="41">
        <f t="shared" si="0"/>
        <v>366</v>
      </c>
      <c r="K10" s="163">
        <v>5132</v>
      </c>
      <c r="L10" s="159">
        <v>4912</v>
      </c>
      <c r="M10" s="117">
        <v>5028</v>
      </c>
      <c r="N10" s="41">
        <f t="shared" si="1"/>
        <v>104</v>
      </c>
      <c r="O10" s="197">
        <f t="shared" si="2"/>
        <v>2.0684168655529037E-2</v>
      </c>
      <c r="P10" s="118">
        <v>1402.3</v>
      </c>
      <c r="Q10" s="159">
        <v>2082</v>
      </c>
      <c r="R10" s="117">
        <v>1937</v>
      </c>
      <c r="S10" s="41">
        <f t="shared" si="3"/>
        <v>145</v>
      </c>
      <c r="T10" s="197">
        <f t="shared" si="4"/>
        <v>7.4858027878162106E-2</v>
      </c>
      <c r="U10" s="163">
        <v>2011</v>
      </c>
      <c r="V10" s="117">
        <v>1885</v>
      </c>
      <c r="W10" s="41">
        <f t="shared" si="5"/>
        <v>126</v>
      </c>
      <c r="X10" s="190">
        <f t="shared" si="6"/>
        <v>6.6843501326259949E-2</v>
      </c>
      <c r="Y10" s="119">
        <f t="shared" si="7"/>
        <v>5.4945355191256828</v>
      </c>
      <c r="Z10" s="168">
        <v>2540</v>
      </c>
      <c r="AA10" s="159">
        <v>1950</v>
      </c>
      <c r="AB10" s="159">
        <v>115</v>
      </c>
      <c r="AC10" s="41">
        <f t="shared" si="8"/>
        <v>2065</v>
      </c>
      <c r="AD10" s="184">
        <f t="shared" si="9"/>
        <v>0.81299212598425197</v>
      </c>
      <c r="AE10" s="120">
        <f t="shared" si="10"/>
        <v>1.0461388045133051</v>
      </c>
      <c r="AF10" s="174">
        <v>360</v>
      </c>
      <c r="AG10" s="184">
        <f t="shared" si="11"/>
        <v>0.14173228346456693</v>
      </c>
      <c r="AH10" s="42">
        <f t="shared" si="12"/>
        <v>0.98425196850393704</v>
      </c>
      <c r="AI10" s="159">
        <v>65</v>
      </c>
      <c r="AJ10" s="159">
        <v>10</v>
      </c>
      <c r="AK10" s="41">
        <f t="shared" si="13"/>
        <v>75</v>
      </c>
      <c r="AL10" s="184">
        <f t="shared" si="14"/>
        <v>2.952755905511811E-2</v>
      </c>
      <c r="AM10" s="121">
        <f t="shared" si="15"/>
        <v>0.47625095250190502</v>
      </c>
      <c r="AN10" s="179">
        <v>40</v>
      </c>
      <c r="AO10" s="116" t="s">
        <v>7</v>
      </c>
      <c r="AP10" s="202" t="s">
        <v>7</v>
      </c>
      <c r="AS10" s="91"/>
    </row>
    <row r="11" spans="1:45" x14ac:dyDescent="0.2">
      <c r="A11" s="115"/>
      <c r="B11" s="122">
        <v>8250001.0899999999</v>
      </c>
      <c r="C11" s="48"/>
      <c r="D11" s="48"/>
      <c r="E11" s="159"/>
      <c r="F11" s="159"/>
      <c r="G11" s="159"/>
      <c r="H11" s="154" t="s">
        <v>38</v>
      </c>
      <c r="I11" s="116">
        <v>3.5</v>
      </c>
      <c r="J11" s="41">
        <f t="shared" si="0"/>
        <v>350</v>
      </c>
      <c r="K11" s="163">
        <v>6218</v>
      </c>
      <c r="L11" s="159">
        <v>6296</v>
      </c>
      <c r="M11" s="117">
        <v>6536</v>
      </c>
      <c r="N11" s="41">
        <f t="shared" si="1"/>
        <v>-318</v>
      </c>
      <c r="O11" s="197">
        <f t="shared" si="2"/>
        <v>-4.8653610771113832E-2</v>
      </c>
      <c r="P11" s="118">
        <v>1776.3</v>
      </c>
      <c r="Q11" s="159">
        <v>2407</v>
      </c>
      <c r="R11" s="117">
        <v>2402</v>
      </c>
      <c r="S11" s="41">
        <f t="shared" si="3"/>
        <v>5</v>
      </c>
      <c r="T11" s="197">
        <f t="shared" si="4"/>
        <v>2.0815986677768525E-3</v>
      </c>
      <c r="U11" s="163">
        <v>2382</v>
      </c>
      <c r="V11" s="117">
        <v>2366</v>
      </c>
      <c r="W11" s="41">
        <f t="shared" si="5"/>
        <v>16</v>
      </c>
      <c r="X11" s="190">
        <f t="shared" si="6"/>
        <v>6.762468300929839E-3</v>
      </c>
      <c r="Y11" s="119">
        <f t="shared" si="7"/>
        <v>6.805714285714286</v>
      </c>
      <c r="Z11" s="168">
        <v>2755</v>
      </c>
      <c r="AA11" s="159">
        <v>2065</v>
      </c>
      <c r="AB11" s="159">
        <v>160</v>
      </c>
      <c r="AC11" s="41">
        <f t="shared" si="8"/>
        <v>2225</v>
      </c>
      <c r="AD11" s="184">
        <f t="shared" si="9"/>
        <v>0.80762250453720508</v>
      </c>
      <c r="AE11" s="120">
        <f t="shared" si="10"/>
        <v>1.0392293041851168</v>
      </c>
      <c r="AF11" s="174">
        <v>445</v>
      </c>
      <c r="AG11" s="184">
        <f t="shared" si="11"/>
        <v>0.16152450090744103</v>
      </c>
      <c r="AH11" s="42">
        <f t="shared" si="12"/>
        <v>1.1216979229683406</v>
      </c>
      <c r="AI11" s="159">
        <v>50</v>
      </c>
      <c r="AJ11" s="159">
        <v>15</v>
      </c>
      <c r="AK11" s="41">
        <f t="shared" si="13"/>
        <v>65</v>
      </c>
      <c r="AL11" s="184">
        <f t="shared" si="14"/>
        <v>2.3593466424682397E-2</v>
      </c>
      <c r="AM11" s="121">
        <f t="shared" si="15"/>
        <v>0.38053978104326447</v>
      </c>
      <c r="AN11" s="179">
        <v>20</v>
      </c>
      <c r="AO11" s="116" t="s">
        <v>7</v>
      </c>
      <c r="AP11" s="202" t="s">
        <v>7</v>
      </c>
      <c r="AS11" s="91"/>
    </row>
    <row r="12" spans="1:45" x14ac:dyDescent="0.2">
      <c r="A12" s="115"/>
      <c r="B12" s="122">
        <v>8250001.0999999996</v>
      </c>
      <c r="C12" s="48"/>
      <c r="D12" s="48"/>
      <c r="E12" s="159"/>
      <c r="F12" s="159"/>
      <c r="G12" s="159"/>
      <c r="H12" s="154" t="s">
        <v>39</v>
      </c>
      <c r="I12" s="116">
        <v>2.64</v>
      </c>
      <c r="J12" s="41">
        <f t="shared" si="0"/>
        <v>264</v>
      </c>
      <c r="K12" s="163">
        <v>2837</v>
      </c>
      <c r="L12" s="159">
        <v>2897</v>
      </c>
      <c r="M12" s="117">
        <v>3057</v>
      </c>
      <c r="N12" s="41">
        <f t="shared" si="1"/>
        <v>-220</v>
      </c>
      <c r="O12" s="197">
        <f t="shared" si="2"/>
        <v>-7.1965979718678449E-2</v>
      </c>
      <c r="P12" s="118">
        <v>1075.4000000000001</v>
      </c>
      <c r="Q12" s="159">
        <v>1073</v>
      </c>
      <c r="R12" s="117">
        <v>1062</v>
      </c>
      <c r="S12" s="41">
        <f t="shared" si="3"/>
        <v>11</v>
      </c>
      <c r="T12" s="197">
        <f t="shared" si="4"/>
        <v>1.0357815442561206E-2</v>
      </c>
      <c r="U12" s="163">
        <v>1064</v>
      </c>
      <c r="V12" s="117">
        <v>1050</v>
      </c>
      <c r="W12" s="41">
        <f t="shared" si="5"/>
        <v>14</v>
      </c>
      <c r="X12" s="190">
        <f t="shared" si="6"/>
        <v>1.3333333333333334E-2</v>
      </c>
      <c r="Y12" s="119">
        <f t="shared" si="7"/>
        <v>4.0303030303030303</v>
      </c>
      <c r="Z12" s="168">
        <v>1415</v>
      </c>
      <c r="AA12" s="159">
        <v>1205</v>
      </c>
      <c r="AB12" s="159">
        <v>40</v>
      </c>
      <c r="AC12" s="41">
        <f t="shared" si="8"/>
        <v>1245</v>
      </c>
      <c r="AD12" s="184">
        <f t="shared" si="9"/>
        <v>0.87985865724381629</v>
      </c>
      <c r="AE12" s="120">
        <f t="shared" si="10"/>
        <v>1.1321810561392294</v>
      </c>
      <c r="AF12" s="174">
        <v>130</v>
      </c>
      <c r="AG12" s="184">
        <f t="shared" si="11"/>
        <v>9.187279151943463E-2</v>
      </c>
      <c r="AH12" s="42">
        <f t="shared" si="12"/>
        <v>0.63800549666274053</v>
      </c>
      <c r="AI12" s="159">
        <v>15</v>
      </c>
      <c r="AJ12" s="159">
        <v>0</v>
      </c>
      <c r="AK12" s="41">
        <f t="shared" si="13"/>
        <v>15</v>
      </c>
      <c r="AL12" s="184">
        <f t="shared" si="14"/>
        <v>1.0600706713780919E-2</v>
      </c>
      <c r="AM12" s="121">
        <f t="shared" si="15"/>
        <v>0.17097914054485355</v>
      </c>
      <c r="AN12" s="179">
        <v>10</v>
      </c>
      <c r="AO12" s="116" t="s">
        <v>7</v>
      </c>
      <c r="AP12" s="202" t="s">
        <v>7</v>
      </c>
      <c r="AS12" s="91"/>
    </row>
    <row r="13" spans="1:45" x14ac:dyDescent="0.2">
      <c r="A13" s="115"/>
      <c r="B13" s="122">
        <v>8250001.1100000003</v>
      </c>
      <c r="C13" s="48"/>
      <c r="D13" s="48"/>
      <c r="E13" s="159"/>
      <c r="F13" s="159"/>
      <c r="G13" s="159"/>
      <c r="H13" s="154" t="s">
        <v>40</v>
      </c>
      <c r="I13" s="116">
        <v>8.19</v>
      </c>
      <c r="J13" s="41">
        <f t="shared" si="0"/>
        <v>819</v>
      </c>
      <c r="K13" s="163">
        <v>5192</v>
      </c>
      <c r="L13" s="159">
        <v>5153</v>
      </c>
      <c r="M13" s="117">
        <v>5422</v>
      </c>
      <c r="N13" s="41">
        <f t="shared" si="1"/>
        <v>-230</v>
      </c>
      <c r="O13" s="197">
        <f t="shared" si="2"/>
        <v>-4.2419771302102546E-2</v>
      </c>
      <c r="P13" s="118">
        <v>634.29999999999995</v>
      </c>
      <c r="Q13" s="159">
        <v>1876</v>
      </c>
      <c r="R13" s="117">
        <v>1920</v>
      </c>
      <c r="S13" s="41">
        <f t="shared" si="3"/>
        <v>-44</v>
      </c>
      <c r="T13" s="197">
        <f t="shared" si="4"/>
        <v>-2.2916666666666665E-2</v>
      </c>
      <c r="U13" s="163">
        <v>1846</v>
      </c>
      <c r="V13" s="117">
        <v>1892</v>
      </c>
      <c r="W13" s="41">
        <f t="shared" si="5"/>
        <v>-46</v>
      </c>
      <c r="X13" s="190">
        <f t="shared" si="6"/>
        <v>-2.4312896405919663E-2</v>
      </c>
      <c r="Y13" s="119">
        <f t="shared" si="7"/>
        <v>2.253968253968254</v>
      </c>
      <c r="Z13" s="168">
        <v>2440</v>
      </c>
      <c r="AA13" s="159">
        <v>1795</v>
      </c>
      <c r="AB13" s="159">
        <v>140</v>
      </c>
      <c r="AC13" s="41">
        <f t="shared" si="8"/>
        <v>1935</v>
      </c>
      <c r="AD13" s="184">
        <f t="shared" si="9"/>
        <v>0.79303278688524592</v>
      </c>
      <c r="AE13" s="120">
        <f t="shared" si="10"/>
        <v>1.0204556047914983</v>
      </c>
      <c r="AF13" s="174">
        <v>365</v>
      </c>
      <c r="AG13" s="184">
        <f t="shared" si="11"/>
        <v>0.14959016393442623</v>
      </c>
      <c r="AH13" s="42">
        <f t="shared" si="12"/>
        <v>1.03882058287796</v>
      </c>
      <c r="AI13" s="159">
        <v>105</v>
      </c>
      <c r="AJ13" s="159">
        <v>10</v>
      </c>
      <c r="AK13" s="41">
        <f t="shared" si="13"/>
        <v>115</v>
      </c>
      <c r="AL13" s="184">
        <f t="shared" si="14"/>
        <v>4.7131147540983603E-2</v>
      </c>
      <c r="AM13" s="121">
        <f t="shared" si="15"/>
        <v>0.76017979904812261</v>
      </c>
      <c r="AN13" s="179">
        <v>35</v>
      </c>
      <c r="AO13" s="116" t="s">
        <v>7</v>
      </c>
      <c r="AP13" s="202" t="s">
        <v>7</v>
      </c>
      <c r="AS13" s="91"/>
    </row>
    <row r="14" spans="1:45" x14ac:dyDescent="0.2">
      <c r="A14" s="115"/>
      <c r="B14" s="122">
        <v>8250001.1299999999</v>
      </c>
      <c r="C14" s="48"/>
      <c r="D14" s="48"/>
      <c r="E14" s="159"/>
      <c r="F14" s="159"/>
      <c r="G14" s="159"/>
      <c r="H14" s="154" t="s">
        <v>41</v>
      </c>
      <c r="I14" s="116">
        <v>1.45</v>
      </c>
      <c r="J14" s="41">
        <f t="shared" si="0"/>
        <v>145</v>
      </c>
      <c r="K14" s="163">
        <v>4671</v>
      </c>
      <c r="L14" s="159">
        <v>4691</v>
      </c>
      <c r="M14" s="117">
        <v>4942</v>
      </c>
      <c r="N14" s="41">
        <f t="shared" si="1"/>
        <v>-271</v>
      </c>
      <c r="O14" s="197">
        <f t="shared" si="2"/>
        <v>-5.483609874544719E-2</v>
      </c>
      <c r="P14" s="118">
        <v>3215.2</v>
      </c>
      <c r="Q14" s="159">
        <v>1746</v>
      </c>
      <c r="R14" s="117">
        <v>1740</v>
      </c>
      <c r="S14" s="41">
        <f t="shared" si="3"/>
        <v>6</v>
      </c>
      <c r="T14" s="197">
        <f t="shared" si="4"/>
        <v>3.4482758620689655E-3</v>
      </c>
      <c r="U14" s="163">
        <v>1737</v>
      </c>
      <c r="V14" s="117">
        <v>1696</v>
      </c>
      <c r="W14" s="41">
        <f t="shared" si="5"/>
        <v>41</v>
      </c>
      <c r="X14" s="190">
        <f t="shared" si="6"/>
        <v>2.4174528301886794E-2</v>
      </c>
      <c r="Y14" s="119">
        <f t="shared" si="7"/>
        <v>11.979310344827587</v>
      </c>
      <c r="Z14" s="168">
        <v>2330</v>
      </c>
      <c r="AA14" s="159">
        <v>1870</v>
      </c>
      <c r="AB14" s="159">
        <v>90</v>
      </c>
      <c r="AC14" s="41">
        <f t="shared" si="8"/>
        <v>1960</v>
      </c>
      <c r="AD14" s="184">
        <f t="shared" si="9"/>
        <v>0.84120171673819744</v>
      </c>
      <c r="AE14" s="120">
        <f t="shared" si="10"/>
        <v>1.0824382305519207</v>
      </c>
      <c r="AF14" s="174">
        <v>295</v>
      </c>
      <c r="AG14" s="184">
        <f t="shared" si="11"/>
        <v>0.12660944206008584</v>
      </c>
      <c r="AH14" s="42">
        <f t="shared" si="12"/>
        <v>0.87923223652837401</v>
      </c>
      <c r="AI14" s="159">
        <v>20</v>
      </c>
      <c r="AJ14" s="159">
        <v>30</v>
      </c>
      <c r="AK14" s="41">
        <f t="shared" si="13"/>
        <v>50</v>
      </c>
      <c r="AL14" s="184">
        <f t="shared" si="14"/>
        <v>2.1459227467811159E-2</v>
      </c>
      <c r="AM14" s="121">
        <f t="shared" si="15"/>
        <v>0.34611657206147028</v>
      </c>
      <c r="AN14" s="179">
        <v>25</v>
      </c>
      <c r="AO14" s="116" t="s">
        <v>7</v>
      </c>
      <c r="AP14" s="202" t="s">
        <v>7</v>
      </c>
      <c r="AS14" s="91"/>
    </row>
    <row r="15" spans="1:45" x14ac:dyDescent="0.2">
      <c r="A15" s="115"/>
      <c r="B15" s="122">
        <v>8250001.1399999997</v>
      </c>
      <c r="C15" s="48"/>
      <c r="D15" s="48"/>
      <c r="E15" s="159"/>
      <c r="F15" s="159"/>
      <c r="G15" s="159"/>
      <c r="H15" s="154" t="s">
        <v>42</v>
      </c>
      <c r="I15" s="116">
        <v>2</v>
      </c>
      <c r="J15" s="41">
        <f t="shared" si="0"/>
        <v>200</v>
      </c>
      <c r="K15" s="163">
        <v>2614</v>
      </c>
      <c r="L15" s="159">
        <v>2661</v>
      </c>
      <c r="M15" s="117">
        <v>2785</v>
      </c>
      <c r="N15" s="41">
        <f t="shared" si="1"/>
        <v>-171</v>
      </c>
      <c r="O15" s="197">
        <f t="shared" si="2"/>
        <v>-6.1400359066427289E-2</v>
      </c>
      <c r="P15" s="118">
        <v>1309.4000000000001</v>
      </c>
      <c r="Q15" s="159">
        <v>1056</v>
      </c>
      <c r="R15" s="117">
        <v>1058</v>
      </c>
      <c r="S15" s="41">
        <f t="shared" si="3"/>
        <v>-2</v>
      </c>
      <c r="T15" s="197">
        <f t="shared" si="4"/>
        <v>-1.890359168241966E-3</v>
      </c>
      <c r="U15" s="163">
        <v>1040</v>
      </c>
      <c r="V15" s="117">
        <v>1034</v>
      </c>
      <c r="W15" s="41">
        <f t="shared" si="5"/>
        <v>6</v>
      </c>
      <c r="X15" s="190">
        <f t="shared" si="6"/>
        <v>5.8027079303675051E-3</v>
      </c>
      <c r="Y15" s="119">
        <f t="shared" si="7"/>
        <v>5.2</v>
      </c>
      <c r="Z15" s="168">
        <v>1220</v>
      </c>
      <c r="AA15" s="159">
        <v>925</v>
      </c>
      <c r="AB15" s="159">
        <v>90</v>
      </c>
      <c r="AC15" s="41">
        <f t="shared" si="8"/>
        <v>1015</v>
      </c>
      <c r="AD15" s="184">
        <f t="shared" si="9"/>
        <v>0.83196721311475408</v>
      </c>
      <c r="AE15" s="120">
        <f t="shared" si="10"/>
        <v>1.0705554923652412</v>
      </c>
      <c r="AF15" s="174">
        <v>160</v>
      </c>
      <c r="AG15" s="184">
        <f t="shared" si="11"/>
        <v>0.13114754098360656</v>
      </c>
      <c r="AH15" s="42">
        <f t="shared" si="12"/>
        <v>0.91074681238615673</v>
      </c>
      <c r="AI15" s="159">
        <v>35</v>
      </c>
      <c r="AJ15" s="159">
        <v>0</v>
      </c>
      <c r="AK15" s="41">
        <f t="shared" si="13"/>
        <v>35</v>
      </c>
      <c r="AL15" s="184">
        <f t="shared" si="14"/>
        <v>2.8688524590163935E-2</v>
      </c>
      <c r="AM15" s="121">
        <f t="shared" si="15"/>
        <v>0.46271813855103122</v>
      </c>
      <c r="AN15" s="179">
        <v>15</v>
      </c>
      <c r="AO15" s="116" t="s">
        <v>7</v>
      </c>
      <c r="AP15" s="202" t="s">
        <v>7</v>
      </c>
      <c r="AS15" s="91"/>
    </row>
    <row r="16" spans="1:45" x14ac:dyDescent="0.2">
      <c r="A16" s="115"/>
      <c r="B16" s="122">
        <v>8250001.1699999999</v>
      </c>
      <c r="C16" s="48"/>
      <c r="D16" s="48"/>
      <c r="E16" s="159"/>
      <c r="F16" s="159"/>
      <c r="G16" s="159"/>
      <c r="H16" s="154" t="s">
        <v>43</v>
      </c>
      <c r="I16" s="116">
        <v>2.66</v>
      </c>
      <c r="J16" s="41">
        <f t="shared" si="0"/>
        <v>266</v>
      </c>
      <c r="K16" s="163">
        <v>4467</v>
      </c>
      <c r="L16" s="159">
        <v>4617</v>
      </c>
      <c r="M16" s="117">
        <v>5010</v>
      </c>
      <c r="N16" s="41">
        <f t="shared" si="1"/>
        <v>-543</v>
      </c>
      <c r="O16" s="197">
        <f t="shared" si="2"/>
        <v>-0.10838323353293414</v>
      </c>
      <c r="P16" s="118">
        <v>1677.1</v>
      </c>
      <c r="Q16" s="159">
        <v>1627</v>
      </c>
      <c r="R16" s="117">
        <v>1644</v>
      </c>
      <c r="S16" s="41">
        <f t="shared" si="3"/>
        <v>-17</v>
      </c>
      <c r="T16" s="197">
        <f t="shared" si="4"/>
        <v>-1.0340632603406326E-2</v>
      </c>
      <c r="U16" s="163">
        <v>1622</v>
      </c>
      <c r="V16" s="117">
        <v>1624</v>
      </c>
      <c r="W16" s="41">
        <f t="shared" si="5"/>
        <v>-2</v>
      </c>
      <c r="X16" s="190">
        <f t="shared" si="6"/>
        <v>-1.2315270935960591E-3</v>
      </c>
      <c r="Y16" s="119">
        <f t="shared" si="7"/>
        <v>6.0977443609022552</v>
      </c>
      <c r="Z16" s="168">
        <v>2135</v>
      </c>
      <c r="AA16" s="159">
        <v>1715</v>
      </c>
      <c r="AB16" s="159">
        <v>110</v>
      </c>
      <c r="AC16" s="41">
        <f t="shared" si="8"/>
        <v>1825</v>
      </c>
      <c r="AD16" s="184">
        <f t="shared" si="9"/>
        <v>0.85480093676814983</v>
      </c>
      <c r="AE16" s="120">
        <f t="shared" si="10"/>
        <v>1.0999373813182631</v>
      </c>
      <c r="AF16" s="174">
        <v>240</v>
      </c>
      <c r="AG16" s="184">
        <f t="shared" si="11"/>
        <v>0.11241217798594848</v>
      </c>
      <c r="AH16" s="42">
        <f t="shared" si="12"/>
        <v>0.78064012490242007</v>
      </c>
      <c r="AI16" s="159">
        <v>30</v>
      </c>
      <c r="AJ16" s="159">
        <v>15</v>
      </c>
      <c r="AK16" s="41">
        <f t="shared" si="13"/>
        <v>45</v>
      </c>
      <c r="AL16" s="184">
        <f t="shared" si="14"/>
        <v>2.1077283372365339E-2</v>
      </c>
      <c r="AM16" s="121">
        <f t="shared" si="15"/>
        <v>0.33995618342524742</v>
      </c>
      <c r="AN16" s="179">
        <v>30</v>
      </c>
      <c r="AO16" s="116" t="s">
        <v>7</v>
      </c>
      <c r="AP16" s="202" t="s">
        <v>7</v>
      </c>
      <c r="AS16" s="91"/>
    </row>
    <row r="17" spans="1:45" x14ac:dyDescent="0.2">
      <c r="A17" s="115"/>
      <c r="B17" s="122">
        <v>8250001.2199999997</v>
      </c>
      <c r="C17" s="48"/>
      <c r="D17" s="48"/>
      <c r="E17" s="159"/>
      <c r="F17" s="159"/>
      <c r="G17" s="159"/>
      <c r="H17" s="154" t="s">
        <v>45</v>
      </c>
      <c r="I17" s="116">
        <v>3.46</v>
      </c>
      <c r="J17" s="41">
        <f t="shared" si="0"/>
        <v>346</v>
      </c>
      <c r="K17" s="163">
        <v>4314</v>
      </c>
      <c r="L17" s="159">
        <v>4573</v>
      </c>
      <c r="M17" s="117">
        <v>4847</v>
      </c>
      <c r="N17" s="41">
        <f t="shared" si="1"/>
        <v>-533</v>
      </c>
      <c r="O17" s="197">
        <f t="shared" si="2"/>
        <v>-0.10996492675881989</v>
      </c>
      <c r="P17" s="118">
        <v>1248.4000000000001</v>
      </c>
      <c r="Q17" s="159">
        <v>1430</v>
      </c>
      <c r="R17" s="117">
        <v>1433</v>
      </c>
      <c r="S17" s="41">
        <f t="shared" si="3"/>
        <v>-3</v>
      </c>
      <c r="T17" s="197">
        <f t="shared" si="4"/>
        <v>-2.0935101186322401E-3</v>
      </c>
      <c r="U17" s="163">
        <v>1428</v>
      </c>
      <c r="V17" s="117">
        <v>1424</v>
      </c>
      <c r="W17" s="41">
        <f t="shared" si="5"/>
        <v>4</v>
      </c>
      <c r="X17" s="190">
        <f t="shared" si="6"/>
        <v>2.8089887640449437E-3</v>
      </c>
      <c r="Y17" s="119">
        <f t="shared" si="7"/>
        <v>4.1271676300578033</v>
      </c>
      <c r="Z17" s="168">
        <v>2160</v>
      </c>
      <c r="AA17" s="159">
        <v>1740</v>
      </c>
      <c r="AB17" s="159">
        <v>85</v>
      </c>
      <c r="AC17" s="41">
        <f t="shared" si="8"/>
        <v>1825</v>
      </c>
      <c r="AD17" s="184">
        <f t="shared" si="9"/>
        <v>0.84490740740740744</v>
      </c>
      <c r="AE17" s="120">
        <f t="shared" si="10"/>
        <v>1.0872066245900427</v>
      </c>
      <c r="AF17" s="174">
        <v>290</v>
      </c>
      <c r="AG17" s="184">
        <f t="shared" si="11"/>
        <v>0.13425925925925927</v>
      </c>
      <c r="AH17" s="42">
        <f t="shared" si="12"/>
        <v>0.93235596707818946</v>
      </c>
      <c r="AI17" s="159">
        <v>15</v>
      </c>
      <c r="AJ17" s="159">
        <v>10</v>
      </c>
      <c r="AK17" s="41">
        <f t="shared" si="13"/>
        <v>25</v>
      </c>
      <c r="AL17" s="184">
        <f t="shared" si="14"/>
        <v>1.1574074074074073E-2</v>
      </c>
      <c r="AM17" s="121">
        <f t="shared" si="15"/>
        <v>0.18667861409796893</v>
      </c>
      <c r="AN17" s="179">
        <v>20</v>
      </c>
      <c r="AO17" s="116" t="s">
        <v>7</v>
      </c>
      <c r="AP17" s="202" t="s">
        <v>7</v>
      </c>
      <c r="AS17" s="91"/>
    </row>
    <row r="18" spans="1:45" x14ac:dyDescent="0.2">
      <c r="A18" s="115"/>
      <c r="B18" s="122">
        <v>8250001.2300000004</v>
      </c>
      <c r="C18" s="48"/>
      <c r="D18" s="48"/>
      <c r="E18" s="159"/>
      <c r="F18" s="159"/>
      <c r="G18" s="159"/>
      <c r="H18" s="154" t="s">
        <v>46</v>
      </c>
      <c r="I18" s="116">
        <v>1.1299999999999999</v>
      </c>
      <c r="J18" s="41">
        <f t="shared" si="0"/>
        <v>112.99999999999999</v>
      </c>
      <c r="K18" s="163">
        <v>3263</v>
      </c>
      <c r="L18" s="159">
        <v>3465</v>
      </c>
      <c r="M18" s="117">
        <v>3641</v>
      </c>
      <c r="N18" s="41">
        <f t="shared" si="1"/>
        <v>-378</v>
      </c>
      <c r="O18" s="197">
        <f t="shared" si="2"/>
        <v>-0.10381763251853886</v>
      </c>
      <c r="P18" s="118">
        <v>2879.7</v>
      </c>
      <c r="Q18" s="159">
        <v>1047</v>
      </c>
      <c r="R18" s="117">
        <v>1033</v>
      </c>
      <c r="S18" s="41">
        <f t="shared" si="3"/>
        <v>14</v>
      </c>
      <c r="T18" s="197">
        <f t="shared" si="4"/>
        <v>1.3552758954501452E-2</v>
      </c>
      <c r="U18" s="163">
        <v>1031</v>
      </c>
      <c r="V18" s="117">
        <v>1027</v>
      </c>
      <c r="W18" s="41">
        <f t="shared" si="5"/>
        <v>4</v>
      </c>
      <c r="X18" s="190">
        <f t="shared" si="6"/>
        <v>3.8948393378773127E-3</v>
      </c>
      <c r="Y18" s="119">
        <f t="shared" si="7"/>
        <v>9.123893805309736</v>
      </c>
      <c r="Z18" s="168">
        <v>1540</v>
      </c>
      <c r="AA18" s="159">
        <v>1255</v>
      </c>
      <c r="AB18" s="159">
        <v>50</v>
      </c>
      <c r="AC18" s="41">
        <f t="shared" si="8"/>
        <v>1305</v>
      </c>
      <c r="AD18" s="184">
        <f t="shared" si="9"/>
        <v>0.84740259740259738</v>
      </c>
      <c r="AE18" s="120">
        <f t="shared" si="10"/>
        <v>1.0904173753404776</v>
      </c>
      <c r="AF18" s="174">
        <v>150</v>
      </c>
      <c r="AG18" s="184">
        <f t="shared" si="11"/>
        <v>9.7402597402597407E-2</v>
      </c>
      <c r="AH18" s="42">
        <f t="shared" si="12"/>
        <v>0.67640692640692646</v>
      </c>
      <c r="AI18" s="159">
        <v>35</v>
      </c>
      <c r="AJ18" s="159">
        <v>20</v>
      </c>
      <c r="AK18" s="41">
        <f t="shared" si="13"/>
        <v>55</v>
      </c>
      <c r="AL18" s="184">
        <f t="shared" si="14"/>
        <v>3.5714285714285712E-2</v>
      </c>
      <c r="AM18" s="121">
        <f t="shared" si="15"/>
        <v>0.57603686635944695</v>
      </c>
      <c r="AN18" s="179">
        <v>25</v>
      </c>
      <c r="AO18" s="116" t="s">
        <v>7</v>
      </c>
      <c r="AP18" s="202" t="s">
        <v>7</v>
      </c>
      <c r="AS18" s="91"/>
    </row>
    <row r="19" spans="1:45" x14ac:dyDescent="0.2">
      <c r="A19" s="115" t="s">
        <v>252</v>
      </c>
      <c r="B19" s="122">
        <v>8250001.25</v>
      </c>
      <c r="C19" s="48"/>
      <c r="D19" s="48"/>
      <c r="E19" s="159"/>
      <c r="F19" s="159"/>
      <c r="G19" s="159"/>
      <c r="H19" s="154" t="s">
        <v>47</v>
      </c>
      <c r="I19" s="116">
        <v>1.66</v>
      </c>
      <c r="J19" s="41">
        <f t="shared" si="0"/>
        <v>166</v>
      </c>
      <c r="K19" s="163">
        <v>6905</v>
      </c>
      <c r="L19" s="159">
        <v>6849</v>
      </c>
      <c r="M19" s="117">
        <v>16076</v>
      </c>
      <c r="N19" s="41">
        <f t="shared" si="1"/>
        <v>-9171</v>
      </c>
      <c r="O19" s="197">
        <f t="shared" si="2"/>
        <v>-0.57047773077880071</v>
      </c>
      <c r="P19" s="118">
        <v>4156.3999999999996</v>
      </c>
      <c r="Q19" s="159">
        <v>2635</v>
      </c>
      <c r="R19" s="117">
        <v>6289</v>
      </c>
      <c r="S19" s="41">
        <f t="shared" si="3"/>
        <v>-3654</v>
      </c>
      <c r="T19" s="197">
        <f t="shared" si="4"/>
        <v>-0.58101446970901571</v>
      </c>
      <c r="U19" s="163">
        <v>2566</v>
      </c>
      <c r="V19" s="117">
        <v>5995</v>
      </c>
      <c r="W19" s="41">
        <f t="shared" si="5"/>
        <v>-3429</v>
      </c>
      <c r="X19" s="190">
        <f t="shared" si="6"/>
        <v>-0.57197664720600505</v>
      </c>
      <c r="Y19" s="119">
        <f t="shared" si="7"/>
        <v>15.457831325301205</v>
      </c>
      <c r="Z19" s="168">
        <v>3550</v>
      </c>
      <c r="AA19" s="159">
        <v>2435</v>
      </c>
      <c r="AB19" s="159">
        <v>250</v>
      </c>
      <c r="AC19" s="41">
        <f t="shared" si="8"/>
        <v>2685</v>
      </c>
      <c r="AD19" s="184">
        <f t="shared" si="9"/>
        <v>0.75633802816901408</v>
      </c>
      <c r="AE19" s="120">
        <f t="shared" si="10"/>
        <v>0.97323766775572618</v>
      </c>
      <c r="AF19" s="174">
        <v>750</v>
      </c>
      <c r="AG19" s="184">
        <f t="shared" si="11"/>
        <v>0.21126760563380281</v>
      </c>
      <c r="AH19" s="42">
        <f t="shared" si="12"/>
        <v>1.467136150234742</v>
      </c>
      <c r="AI19" s="159">
        <v>65</v>
      </c>
      <c r="AJ19" s="159">
        <v>10</v>
      </c>
      <c r="AK19" s="41">
        <f t="shared" si="13"/>
        <v>75</v>
      </c>
      <c r="AL19" s="184">
        <f t="shared" si="14"/>
        <v>2.1126760563380281E-2</v>
      </c>
      <c r="AM19" s="121">
        <f t="shared" si="15"/>
        <v>0.34075420263516581</v>
      </c>
      <c r="AN19" s="179">
        <v>50</v>
      </c>
      <c r="AO19" s="116" t="s">
        <v>7</v>
      </c>
      <c r="AP19" s="202" t="s">
        <v>7</v>
      </c>
      <c r="AS19" s="91"/>
    </row>
    <row r="20" spans="1:45" x14ac:dyDescent="0.2">
      <c r="A20" s="115"/>
      <c r="B20" s="122">
        <v>8250001.2599999998</v>
      </c>
      <c r="C20" s="48"/>
      <c r="D20" s="48"/>
      <c r="E20" s="159"/>
      <c r="F20" s="159"/>
      <c r="G20" s="159"/>
      <c r="H20" s="154" t="s">
        <v>49</v>
      </c>
      <c r="I20" s="116">
        <v>4.28</v>
      </c>
      <c r="J20" s="41">
        <f t="shared" si="0"/>
        <v>428</v>
      </c>
      <c r="K20" s="163">
        <v>5998</v>
      </c>
      <c r="L20" s="159">
        <v>5987</v>
      </c>
      <c r="M20" s="117">
        <v>5549</v>
      </c>
      <c r="N20" s="41">
        <f t="shared" si="1"/>
        <v>449</v>
      </c>
      <c r="O20" s="197">
        <f t="shared" si="2"/>
        <v>8.0915480266714718E-2</v>
      </c>
      <c r="P20" s="118">
        <v>1401.8</v>
      </c>
      <c r="Q20" s="159">
        <v>2306</v>
      </c>
      <c r="R20" s="117">
        <v>1926</v>
      </c>
      <c r="S20" s="41">
        <f t="shared" si="3"/>
        <v>380</v>
      </c>
      <c r="T20" s="197">
        <f t="shared" si="4"/>
        <v>0.19730010384215993</v>
      </c>
      <c r="U20" s="163">
        <v>2279</v>
      </c>
      <c r="V20" s="117">
        <v>1884</v>
      </c>
      <c r="W20" s="41">
        <f t="shared" si="5"/>
        <v>395</v>
      </c>
      <c r="X20" s="190">
        <f t="shared" si="6"/>
        <v>0.20966029723991508</v>
      </c>
      <c r="Y20" s="119">
        <f t="shared" si="7"/>
        <v>5.3247663551401869</v>
      </c>
      <c r="Z20" s="168">
        <v>2575</v>
      </c>
      <c r="AA20" s="159">
        <v>1990</v>
      </c>
      <c r="AB20" s="159">
        <v>120</v>
      </c>
      <c r="AC20" s="41">
        <f t="shared" si="8"/>
        <v>2110</v>
      </c>
      <c r="AD20" s="184">
        <f t="shared" si="9"/>
        <v>0.81941747572815538</v>
      </c>
      <c r="AE20" s="120">
        <f t="shared" si="10"/>
        <v>1.05440679073953</v>
      </c>
      <c r="AF20" s="174">
        <v>380</v>
      </c>
      <c r="AG20" s="184">
        <f t="shared" si="11"/>
        <v>0.14757281553398058</v>
      </c>
      <c r="AH20" s="42">
        <f t="shared" si="12"/>
        <v>1.0248112189859764</v>
      </c>
      <c r="AI20" s="159">
        <v>20</v>
      </c>
      <c r="AJ20" s="159">
        <v>25</v>
      </c>
      <c r="AK20" s="41">
        <f t="shared" si="13"/>
        <v>45</v>
      </c>
      <c r="AL20" s="184">
        <f t="shared" si="14"/>
        <v>1.7475728155339806E-2</v>
      </c>
      <c r="AM20" s="121">
        <f t="shared" si="15"/>
        <v>0.28186658315064206</v>
      </c>
      <c r="AN20" s="179">
        <v>45</v>
      </c>
      <c r="AO20" s="116" t="s">
        <v>7</v>
      </c>
      <c r="AP20" s="202" t="s">
        <v>7</v>
      </c>
      <c r="AS20" s="91"/>
    </row>
    <row r="21" spans="1:45" x14ac:dyDescent="0.2">
      <c r="A21" s="135"/>
      <c r="B21" s="150">
        <v>8250001.2800000003</v>
      </c>
      <c r="C21" s="50"/>
      <c r="D21" s="50"/>
      <c r="E21" s="160"/>
      <c r="F21" s="160"/>
      <c r="G21" s="160"/>
      <c r="H21" s="150"/>
      <c r="I21" s="136">
        <v>1.17</v>
      </c>
      <c r="J21" s="45">
        <f t="shared" si="0"/>
        <v>117</v>
      </c>
      <c r="K21" s="164">
        <v>4375</v>
      </c>
      <c r="L21" s="160">
        <v>4226</v>
      </c>
      <c r="M21" s="141">
        <v>4220</v>
      </c>
      <c r="N21" s="45">
        <f t="shared" si="1"/>
        <v>155</v>
      </c>
      <c r="O21" s="198">
        <f t="shared" si="2"/>
        <v>3.6729857819905211E-2</v>
      </c>
      <c r="P21" s="137">
        <v>3749.9</v>
      </c>
      <c r="Q21" s="160">
        <v>1484</v>
      </c>
      <c r="R21" s="141">
        <v>1460</v>
      </c>
      <c r="S21" s="45">
        <f t="shared" si="3"/>
        <v>24</v>
      </c>
      <c r="T21" s="198">
        <f t="shared" si="4"/>
        <v>1.643835616438356E-2</v>
      </c>
      <c r="U21" s="164">
        <v>1483</v>
      </c>
      <c r="V21" s="141">
        <v>1435</v>
      </c>
      <c r="W21" s="45">
        <f t="shared" si="5"/>
        <v>48</v>
      </c>
      <c r="X21" s="191">
        <f t="shared" si="6"/>
        <v>3.3449477351916376E-2</v>
      </c>
      <c r="Y21" s="138">
        <f t="shared" si="7"/>
        <v>12.675213675213675</v>
      </c>
      <c r="Z21" s="169">
        <v>2310</v>
      </c>
      <c r="AA21" s="160">
        <v>1580</v>
      </c>
      <c r="AB21" s="160">
        <v>105</v>
      </c>
      <c r="AC21" s="45">
        <f t="shared" si="8"/>
        <v>1685</v>
      </c>
      <c r="AD21" s="185">
        <f t="shared" si="9"/>
        <v>0.72943722943722944</v>
      </c>
      <c r="AE21" s="139">
        <f t="shared" si="10"/>
        <v>0.93862236395846976</v>
      </c>
      <c r="AF21" s="175">
        <v>510</v>
      </c>
      <c r="AG21" s="185">
        <f t="shared" si="11"/>
        <v>0.22077922077922077</v>
      </c>
      <c r="AH21" s="46">
        <f t="shared" si="12"/>
        <v>1.5331890331890332</v>
      </c>
      <c r="AI21" s="160">
        <v>70</v>
      </c>
      <c r="AJ21" s="160">
        <v>15</v>
      </c>
      <c r="AK21" s="45">
        <f t="shared" si="13"/>
        <v>85</v>
      </c>
      <c r="AL21" s="185">
        <f t="shared" si="14"/>
        <v>3.67965367965368E-2</v>
      </c>
      <c r="AM21" s="140">
        <f t="shared" si="15"/>
        <v>0.59349252897640004</v>
      </c>
      <c r="AN21" s="180">
        <v>25</v>
      </c>
      <c r="AO21" s="136" t="s">
        <v>6</v>
      </c>
      <c r="AP21" s="202" t="s">
        <v>7</v>
      </c>
      <c r="AS21" s="91"/>
    </row>
    <row r="22" spans="1:45" x14ac:dyDescent="0.2">
      <c r="A22" s="115"/>
      <c r="B22" s="122">
        <v>8250001.29</v>
      </c>
      <c r="C22" s="48"/>
      <c r="D22" s="48"/>
      <c r="E22" s="159"/>
      <c r="F22" s="159"/>
      <c r="G22" s="159"/>
      <c r="H22" s="154" t="s">
        <v>52</v>
      </c>
      <c r="I22" s="116">
        <v>1.1299999999999999</v>
      </c>
      <c r="J22" s="41">
        <f t="shared" si="0"/>
        <v>112.99999999999999</v>
      </c>
      <c r="K22" s="163">
        <v>4706</v>
      </c>
      <c r="L22" s="159">
        <v>4668</v>
      </c>
      <c r="M22" s="117">
        <v>4873</v>
      </c>
      <c r="N22" s="41">
        <f t="shared" si="1"/>
        <v>-167</v>
      </c>
      <c r="O22" s="197">
        <f t="shared" si="2"/>
        <v>-3.4270469936384156E-2</v>
      </c>
      <c r="P22" s="118">
        <v>4171.6000000000004</v>
      </c>
      <c r="Q22" s="159">
        <v>1573</v>
      </c>
      <c r="R22" s="117">
        <v>1633</v>
      </c>
      <c r="S22" s="41">
        <f t="shared" si="3"/>
        <v>-60</v>
      </c>
      <c r="T22" s="197">
        <f t="shared" si="4"/>
        <v>-3.6742192284139621E-2</v>
      </c>
      <c r="U22" s="163">
        <v>1568</v>
      </c>
      <c r="V22" s="117">
        <v>1621</v>
      </c>
      <c r="W22" s="41">
        <f t="shared" si="5"/>
        <v>-53</v>
      </c>
      <c r="X22" s="190">
        <f t="shared" si="6"/>
        <v>-3.2695866748920423E-2</v>
      </c>
      <c r="Y22" s="119">
        <f t="shared" si="7"/>
        <v>13.876106194690268</v>
      </c>
      <c r="Z22" s="168">
        <v>2525</v>
      </c>
      <c r="AA22" s="159">
        <v>1840</v>
      </c>
      <c r="AB22" s="159">
        <v>120</v>
      </c>
      <c r="AC22" s="41">
        <f t="shared" si="8"/>
        <v>1960</v>
      </c>
      <c r="AD22" s="184">
        <f t="shared" si="9"/>
        <v>0.77623762376237626</v>
      </c>
      <c r="AE22" s="120">
        <f t="shared" si="10"/>
        <v>0.99884399096474263</v>
      </c>
      <c r="AF22" s="174">
        <v>505</v>
      </c>
      <c r="AG22" s="184">
        <f t="shared" si="11"/>
        <v>0.2</v>
      </c>
      <c r="AH22" s="42">
        <f t="shared" si="12"/>
        <v>1.3888888888888891</v>
      </c>
      <c r="AI22" s="159">
        <v>40</v>
      </c>
      <c r="AJ22" s="159">
        <v>0</v>
      </c>
      <c r="AK22" s="41">
        <f t="shared" si="13"/>
        <v>40</v>
      </c>
      <c r="AL22" s="184">
        <f t="shared" si="14"/>
        <v>1.5841584158415842E-2</v>
      </c>
      <c r="AM22" s="121">
        <f t="shared" si="15"/>
        <v>0.25550942190993292</v>
      </c>
      <c r="AN22" s="179">
        <v>10</v>
      </c>
      <c r="AO22" s="116" t="s">
        <v>7</v>
      </c>
      <c r="AP22" s="202" t="s">
        <v>7</v>
      </c>
      <c r="AS22" s="91"/>
    </row>
    <row r="23" spans="1:45" x14ac:dyDescent="0.2">
      <c r="A23" s="135" t="s">
        <v>290</v>
      </c>
      <c r="B23" s="150">
        <v>8250001.2999999998</v>
      </c>
      <c r="C23" s="50">
        <v>8250001.2699999996</v>
      </c>
      <c r="D23" s="136">
        <v>0.73309473800000002</v>
      </c>
      <c r="E23" s="141">
        <v>8398</v>
      </c>
      <c r="F23" s="141">
        <v>3168</v>
      </c>
      <c r="G23" s="141">
        <v>3108</v>
      </c>
      <c r="H23" s="155"/>
      <c r="I23" s="136">
        <v>1.92</v>
      </c>
      <c r="J23" s="45">
        <f t="shared" si="0"/>
        <v>192</v>
      </c>
      <c r="K23" s="164">
        <v>6605</v>
      </c>
      <c r="L23" s="160">
        <v>6517</v>
      </c>
      <c r="M23" s="141">
        <f t="shared" ref="M23:M32" si="16">D23*E23</f>
        <v>6156.5296097239998</v>
      </c>
      <c r="N23" s="45">
        <f t="shared" si="1"/>
        <v>448.47039027600022</v>
      </c>
      <c r="O23" s="198">
        <f t="shared" si="2"/>
        <v>7.2844673656349945E-2</v>
      </c>
      <c r="P23" s="137">
        <v>3449.1</v>
      </c>
      <c r="Q23" s="160">
        <v>2051</v>
      </c>
      <c r="R23" s="141">
        <f t="shared" ref="R23:R32" si="17">D23*F23</f>
        <v>2322.444129984</v>
      </c>
      <c r="S23" s="45">
        <f t="shared" si="3"/>
        <v>-271.44412998400003</v>
      </c>
      <c r="T23" s="198">
        <f t="shared" si="4"/>
        <v>-0.11687864800686081</v>
      </c>
      <c r="U23" s="164">
        <v>2045</v>
      </c>
      <c r="V23" s="141">
        <f t="shared" ref="V23:V32" si="18">D23*G23</f>
        <v>2278.458445704</v>
      </c>
      <c r="W23" s="45">
        <f t="shared" si="5"/>
        <v>-233.45844570400004</v>
      </c>
      <c r="X23" s="191">
        <f t="shared" si="6"/>
        <v>-0.10246333267309857</v>
      </c>
      <c r="Y23" s="138">
        <f t="shared" si="7"/>
        <v>10.651041666666666</v>
      </c>
      <c r="Z23" s="169">
        <v>3185</v>
      </c>
      <c r="AA23" s="160">
        <v>2190</v>
      </c>
      <c r="AB23" s="160">
        <v>185</v>
      </c>
      <c r="AC23" s="45">
        <f t="shared" si="8"/>
        <v>2375</v>
      </c>
      <c r="AD23" s="185">
        <f t="shared" si="9"/>
        <v>0.7456828885400314</v>
      </c>
      <c r="AE23" s="139">
        <f t="shared" si="10"/>
        <v>0.95952688916744477</v>
      </c>
      <c r="AF23" s="175">
        <v>705</v>
      </c>
      <c r="AG23" s="185">
        <f t="shared" si="11"/>
        <v>0.22135007849293564</v>
      </c>
      <c r="AH23" s="46">
        <f t="shared" si="12"/>
        <v>1.5371533228676086</v>
      </c>
      <c r="AI23" s="160">
        <v>70</v>
      </c>
      <c r="AJ23" s="160">
        <v>0</v>
      </c>
      <c r="AK23" s="45">
        <f t="shared" si="13"/>
        <v>70</v>
      </c>
      <c r="AL23" s="185">
        <f t="shared" si="14"/>
        <v>2.197802197802198E-2</v>
      </c>
      <c r="AM23" s="140">
        <f t="shared" si="15"/>
        <v>0.35448422545196739</v>
      </c>
      <c r="AN23" s="180">
        <v>30</v>
      </c>
      <c r="AO23" s="136" t="s">
        <v>6</v>
      </c>
      <c r="AP23" s="242" t="s">
        <v>6</v>
      </c>
      <c r="AQ23" s="83" t="s">
        <v>247</v>
      </c>
      <c r="AS23" s="91"/>
    </row>
    <row r="24" spans="1:45" x14ac:dyDescent="0.2">
      <c r="A24" s="135" t="s">
        <v>289</v>
      </c>
      <c r="B24" s="150">
        <v>8250001.3099999996</v>
      </c>
      <c r="C24" s="50">
        <v>8250001.2699999996</v>
      </c>
      <c r="D24" s="136">
        <v>0.26690526199999998</v>
      </c>
      <c r="E24" s="141">
        <v>8398</v>
      </c>
      <c r="F24" s="141">
        <v>3168</v>
      </c>
      <c r="G24" s="141">
        <v>3108</v>
      </c>
      <c r="H24" s="155"/>
      <c r="I24" s="136">
        <v>11.91</v>
      </c>
      <c r="J24" s="45">
        <f t="shared" si="0"/>
        <v>1191</v>
      </c>
      <c r="K24" s="164">
        <v>9214</v>
      </c>
      <c r="L24" s="160">
        <v>6715</v>
      </c>
      <c r="M24" s="141">
        <f t="shared" si="16"/>
        <v>2241.4703902759998</v>
      </c>
      <c r="N24" s="45">
        <f t="shared" si="1"/>
        <v>6972.5296097240007</v>
      </c>
      <c r="O24" s="198">
        <f t="shared" si="2"/>
        <v>3.1106944976709907</v>
      </c>
      <c r="P24" s="137">
        <v>773.8</v>
      </c>
      <c r="Q24" s="160">
        <v>3495</v>
      </c>
      <c r="R24" s="141">
        <f t="shared" si="17"/>
        <v>845.55587001599997</v>
      </c>
      <c r="S24" s="45">
        <f t="shared" si="3"/>
        <v>2649.444129984</v>
      </c>
      <c r="T24" s="198">
        <f t="shared" si="4"/>
        <v>3.1333755981539886</v>
      </c>
      <c r="U24" s="164">
        <v>3406</v>
      </c>
      <c r="V24" s="141">
        <f t="shared" si="18"/>
        <v>829.54155429599996</v>
      </c>
      <c r="W24" s="45">
        <f t="shared" si="5"/>
        <v>2576.458445704</v>
      </c>
      <c r="X24" s="191">
        <f t="shared" si="6"/>
        <v>3.1058823182047117</v>
      </c>
      <c r="Y24" s="138">
        <f t="shared" si="7"/>
        <v>2.8597816960537363</v>
      </c>
      <c r="Z24" s="169">
        <v>4770</v>
      </c>
      <c r="AA24" s="160">
        <v>3090</v>
      </c>
      <c r="AB24" s="160">
        <v>225</v>
      </c>
      <c r="AC24" s="45">
        <f t="shared" si="8"/>
        <v>3315</v>
      </c>
      <c r="AD24" s="185">
        <f t="shared" si="9"/>
        <v>0.69496855345911945</v>
      </c>
      <c r="AE24" s="139">
        <f t="shared" si="10"/>
        <v>0.89426889689722189</v>
      </c>
      <c r="AF24" s="175">
        <v>1270</v>
      </c>
      <c r="AG24" s="185">
        <f t="shared" si="11"/>
        <v>0.2662473794549266</v>
      </c>
      <c r="AH24" s="46">
        <f t="shared" si="12"/>
        <v>1.8489401351036572</v>
      </c>
      <c r="AI24" s="160">
        <v>105</v>
      </c>
      <c r="AJ24" s="160">
        <v>15</v>
      </c>
      <c r="AK24" s="45">
        <f t="shared" si="13"/>
        <v>120</v>
      </c>
      <c r="AL24" s="185">
        <f t="shared" si="14"/>
        <v>2.5157232704402517E-2</v>
      </c>
      <c r="AM24" s="140">
        <f t="shared" si="15"/>
        <v>0.40576181781294385</v>
      </c>
      <c r="AN24" s="180">
        <v>75</v>
      </c>
      <c r="AO24" s="136" t="s">
        <v>6</v>
      </c>
      <c r="AP24" s="242" t="s">
        <v>6</v>
      </c>
      <c r="AQ24" s="83" t="s">
        <v>292</v>
      </c>
    </row>
    <row r="25" spans="1:45" x14ac:dyDescent="0.2">
      <c r="A25" s="115" t="s">
        <v>253</v>
      </c>
      <c r="B25" s="122">
        <v>8250001.3200000003</v>
      </c>
      <c r="C25" s="48">
        <v>8250001.21</v>
      </c>
      <c r="D25" s="116">
        <v>0.83959856399999999</v>
      </c>
      <c r="E25" s="117">
        <v>8264</v>
      </c>
      <c r="F25" s="117">
        <v>2617</v>
      </c>
      <c r="G25" s="117">
        <v>2580</v>
      </c>
      <c r="H25" s="154"/>
      <c r="I25" s="116">
        <v>1.93</v>
      </c>
      <c r="J25" s="41">
        <f t="shared" si="0"/>
        <v>193</v>
      </c>
      <c r="K25" s="163">
        <v>6020</v>
      </c>
      <c r="L25" s="159">
        <v>5936</v>
      </c>
      <c r="M25" s="117">
        <f t="shared" si="16"/>
        <v>6938.4425328959996</v>
      </c>
      <c r="N25" s="41">
        <f t="shared" si="1"/>
        <v>-918.44253289599965</v>
      </c>
      <c r="O25" s="197">
        <f t="shared" si="2"/>
        <v>-0.13237012896504538</v>
      </c>
      <c r="P25" s="118">
        <v>3119.8</v>
      </c>
      <c r="Q25" s="159">
        <v>1864</v>
      </c>
      <c r="R25" s="117">
        <f t="shared" si="17"/>
        <v>2197.229441988</v>
      </c>
      <c r="S25" s="41">
        <f t="shared" si="3"/>
        <v>-333.22944198799996</v>
      </c>
      <c r="T25" s="197">
        <f t="shared" si="4"/>
        <v>-0.15165891900961515</v>
      </c>
      <c r="U25" s="163">
        <v>1863</v>
      </c>
      <c r="V25" s="117">
        <f t="shared" si="18"/>
        <v>2166.1642951200001</v>
      </c>
      <c r="W25" s="41">
        <f t="shared" si="5"/>
        <v>-303.16429512000013</v>
      </c>
      <c r="X25" s="190">
        <f t="shared" si="6"/>
        <v>-0.13995443272838434</v>
      </c>
      <c r="Y25" s="119">
        <f t="shared" si="7"/>
        <v>9.652849740932643</v>
      </c>
      <c r="Z25" s="168">
        <v>2710</v>
      </c>
      <c r="AA25" s="159">
        <v>2230</v>
      </c>
      <c r="AB25" s="159">
        <v>90</v>
      </c>
      <c r="AC25" s="41">
        <f t="shared" si="8"/>
        <v>2320</v>
      </c>
      <c r="AD25" s="184">
        <f t="shared" si="9"/>
        <v>0.85608856088560881</v>
      </c>
      <c r="AE25" s="120">
        <f t="shared" si="10"/>
        <v>1.101594265206616</v>
      </c>
      <c r="AF25" s="174">
        <v>320</v>
      </c>
      <c r="AG25" s="184">
        <f t="shared" si="11"/>
        <v>0.11808118081180811</v>
      </c>
      <c r="AH25" s="42">
        <f t="shared" si="12"/>
        <v>0.82000820008200082</v>
      </c>
      <c r="AI25" s="159">
        <v>10</v>
      </c>
      <c r="AJ25" s="159">
        <v>25</v>
      </c>
      <c r="AK25" s="41">
        <f t="shared" si="13"/>
        <v>35</v>
      </c>
      <c r="AL25" s="184">
        <f t="shared" si="14"/>
        <v>1.2915129151291513E-2</v>
      </c>
      <c r="AM25" s="121">
        <f t="shared" si="15"/>
        <v>0.20830853469825023</v>
      </c>
      <c r="AN25" s="179">
        <v>30</v>
      </c>
      <c r="AO25" s="116" t="s">
        <v>7</v>
      </c>
      <c r="AP25" s="202" t="s">
        <v>7</v>
      </c>
      <c r="AQ25" s="83" t="s">
        <v>247</v>
      </c>
    </row>
    <row r="26" spans="1:45" x14ac:dyDescent="0.2">
      <c r="A26" s="115"/>
      <c r="B26" s="122">
        <v>8250001.3300000001</v>
      </c>
      <c r="C26" s="48">
        <v>8250001.21</v>
      </c>
      <c r="D26" s="116">
        <v>0.143287523</v>
      </c>
      <c r="E26" s="117">
        <v>8264</v>
      </c>
      <c r="F26" s="117">
        <v>2617</v>
      </c>
      <c r="G26" s="117">
        <v>2580</v>
      </c>
      <c r="H26" s="154"/>
      <c r="I26" s="116">
        <v>0.87</v>
      </c>
      <c r="J26" s="41">
        <f t="shared" si="0"/>
        <v>87</v>
      </c>
      <c r="K26" s="163">
        <v>3260</v>
      </c>
      <c r="L26" s="159">
        <v>3207</v>
      </c>
      <c r="M26" s="117">
        <f t="shared" si="16"/>
        <v>1184.1280900720001</v>
      </c>
      <c r="N26" s="41">
        <f t="shared" si="1"/>
        <v>2075.8719099279997</v>
      </c>
      <c r="O26" s="197">
        <f t="shared" si="2"/>
        <v>1.7530805386111377</v>
      </c>
      <c r="P26" s="118">
        <v>3748.4</v>
      </c>
      <c r="Q26" s="159">
        <v>883</v>
      </c>
      <c r="R26" s="117">
        <f t="shared" si="17"/>
        <v>374.98344769099998</v>
      </c>
      <c r="S26" s="41">
        <f t="shared" si="3"/>
        <v>508.01655230900002</v>
      </c>
      <c r="T26" s="197">
        <f t="shared" si="4"/>
        <v>1.3547706050418102</v>
      </c>
      <c r="U26" s="163">
        <v>883</v>
      </c>
      <c r="V26" s="117">
        <f t="shared" si="18"/>
        <v>369.68180933999997</v>
      </c>
      <c r="W26" s="41">
        <f t="shared" si="5"/>
        <v>513.31819066000003</v>
      </c>
      <c r="X26" s="190">
        <f t="shared" si="6"/>
        <v>1.3885405710831076</v>
      </c>
      <c r="Y26" s="119">
        <f t="shared" si="7"/>
        <v>10.149425287356323</v>
      </c>
      <c r="Z26" s="168">
        <v>1420</v>
      </c>
      <c r="AA26" s="159">
        <v>1205</v>
      </c>
      <c r="AB26" s="159">
        <v>50</v>
      </c>
      <c r="AC26" s="41">
        <f t="shared" si="8"/>
        <v>1255</v>
      </c>
      <c r="AD26" s="184">
        <f t="shared" si="9"/>
        <v>0.88380281690140849</v>
      </c>
      <c r="AE26" s="120">
        <f t="shared" si="10"/>
        <v>1.1372563063626038</v>
      </c>
      <c r="AF26" s="174">
        <v>135</v>
      </c>
      <c r="AG26" s="184">
        <f t="shared" si="11"/>
        <v>9.5070422535211266E-2</v>
      </c>
      <c r="AH26" s="42">
        <f t="shared" si="12"/>
        <v>0.66021126760563387</v>
      </c>
      <c r="AI26" s="159">
        <v>20</v>
      </c>
      <c r="AJ26" s="159">
        <v>0</v>
      </c>
      <c r="AK26" s="41">
        <f t="shared" si="13"/>
        <v>20</v>
      </c>
      <c r="AL26" s="184">
        <f t="shared" si="14"/>
        <v>1.4084507042253521E-2</v>
      </c>
      <c r="AM26" s="121">
        <f t="shared" si="15"/>
        <v>0.2271694684234439</v>
      </c>
      <c r="AN26" s="179">
        <v>15</v>
      </c>
      <c r="AO26" s="116" t="s">
        <v>7</v>
      </c>
      <c r="AP26" s="202" t="s">
        <v>7</v>
      </c>
      <c r="AQ26" s="83" t="s">
        <v>247</v>
      </c>
    </row>
    <row r="27" spans="1:45" x14ac:dyDescent="0.2">
      <c r="A27" s="115" t="s">
        <v>261</v>
      </c>
      <c r="B27" s="122">
        <v>8250001.3399999999</v>
      </c>
      <c r="C27" s="48">
        <v>8250001.21</v>
      </c>
      <c r="D27" s="116">
        <v>1.7113913000000001E-2</v>
      </c>
      <c r="E27" s="117">
        <v>8264</v>
      </c>
      <c r="F27" s="117">
        <v>2617</v>
      </c>
      <c r="G27" s="117">
        <v>2580</v>
      </c>
      <c r="H27" s="154"/>
      <c r="I27" s="116">
        <v>14.45</v>
      </c>
      <c r="J27" s="41">
        <f t="shared" si="0"/>
        <v>1445</v>
      </c>
      <c r="K27" s="163">
        <v>10467</v>
      </c>
      <c r="L27" s="159">
        <v>2723</v>
      </c>
      <c r="M27" s="117">
        <f t="shared" si="16"/>
        <v>141.42937703200002</v>
      </c>
      <c r="N27" s="41">
        <f t="shared" si="1"/>
        <v>10325.570622968</v>
      </c>
      <c r="O27" s="197">
        <f t="shared" si="2"/>
        <v>73.008669341955184</v>
      </c>
      <c r="P27" s="118">
        <v>724.6</v>
      </c>
      <c r="Q27" s="159">
        <v>4006</v>
      </c>
      <c r="R27" s="117">
        <f t="shared" si="17"/>
        <v>44.787110321000007</v>
      </c>
      <c r="S27" s="41">
        <f t="shared" si="3"/>
        <v>3961.212889679</v>
      </c>
      <c r="T27" s="197">
        <f t="shared" si="4"/>
        <v>88.445377727833588</v>
      </c>
      <c r="U27" s="163">
        <v>3693</v>
      </c>
      <c r="V27" s="117">
        <f t="shared" si="18"/>
        <v>44.153895540000001</v>
      </c>
      <c r="W27" s="41">
        <f t="shared" si="5"/>
        <v>3648.8461044599999</v>
      </c>
      <c r="X27" s="190">
        <f t="shared" si="6"/>
        <v>82.639279271620069</v>
      </c>
      <c r="Y27" s="119">
        <f t="shared" si="7"/>
        <v>2.5557093425605535</v>
      </c>
      <c r="Z27" s="168">
        <v>5340</v>
      </c>
      <c r="AA27" s="159">
        <v>4195</v>
      </c>
      <c r="AB27" s="159">
        <v>240</v>
      </c>
      <c r="AC27" s="41">
        <f t="shared" si="8"/>
        <v>4435</v>
      </c>
      <c r="AD27" s="184">
        <f t="shared" si="9"/>
        <v>0.83052434456928836</v>
      </c>
      <c r="AE27" s="120">
        <f t="shared" si="10"/>
        <v>1.0686988436635136</v>
      </c>
      <c r="AF27" s="174">
        <v>735</v>
      </c>
      <c r="AG27" s="184">
        <f t="shared" si="11"/>
        <v>0.13764044943820225</v>
      </c>
      <c r="AH27" s="42">
        <f t="shared" si="12"/>
        <v>0.95583645443196019</v>
      </c>
      <c r="AI27" s="159">
        <v>95</v>
      </c>
      <c r="AJ27" s="159">
        <v>10</v>
      </c>
      <c r="AK27" s="41">
        <f t="shared" si="13"/>
        <v>105</v>
      </c>
      <c r="AL27" s="184">
        <f t="shared" si="14"/>
        <v>1.9662921348314606E-2</v>
      </c>
      <c r="AM27" s="121">
        <f t="shared" si="15"/>
        <v>0.31714389271475174</v>
      </c>
      <c r="AN27" s="179">
        <v>70</v>
      </c>
      <c r="AO27" s="116" t="s">
        <v>7</v>
      </c>
      <c r="AP27" s="202" t="s">
        <v>7</v>
      </c>
      <c r="AQ27" s="83" t="s">
        <v>292</v>
      </c>
    </row>
    <row r="28" spans="1:45" x14ac:dyDescent="0.2">
      <c r="A28" s="135" t="s">
        <v>291</v>
      </c>
      <c r="B28" s="150">
        <v>8250001.3499999996</v>
      </c>
      <c r="C28" s="50">
        <v>8250001.2400000002</v>
      </c>
      <c r="D28" s="136">
        <v>0.107635994</v>
      </c>
      <c r="E28" s="141">
        <v>16076</v>
      </c>
      <c r="F28" s="141">
        <v>6289</v>
      </c>
      <c r="G28" s="141">
        <v>5995</v>
      </c>
      <c r="H28" s="155"/>
      <c r="I28" s="136">
        <v>17.53</v>
      </c>
      <c r="J28" s="45">
        <f t="shared" si="0"/>
        <v>1753</v>
      </c>
      <c r="K28" s="164">
        <v>4739</v>
      </c>
      <c r="L28" s="160">
        <v>4156</v>
      </c>
      <c r="M28" s="141">
        <f t="shared" si="16"/>
        <v>1730.3562395439999</v>
      </c>
      <c r="N28" s="45">
        <f t="shared" si="1"/>
        <v>3008.6437604560001</v>
      </c>
      <c r="O28" s="198">
        <f t="shared" si="2"/>
        <v>1.7387423998013651</v>
      </c>
      <c r="P28" s="137">
        <v>270.3</v>
      </c>
      <c r="Q28" s="160">
        <v>1412</v>
      </c>
      <c r="R28" s="141">
        <f t="shared" si="17"/>
        <v>676.92276626599994</v>
      </c>
      <c r="S28" s="45">
        <f t="shared" si="3"/>
        <v>735.07723373400006</v>
      </c>
      <c r="T28" s="198">
        <f t="shared" si="4"/>
        <v>1.0859100481858339</v>
      </c>
      <c r="U28" s="164">
        <v>1410</v>
      </c>
      <c r="V28" s="141">
        <f t="shared" si="18"/>
        <v>645.27778403000002</v>
      </c>
      <c r="W28" s="45">
        <f t="shared" si="5"/>
        <v>764.72221596999998</v>
      </c>
      <c r="X28" s="191">
        <f t="shared" si="6"/>
        <v>1.1851054458965331</v>
      </c>
      <c r="Y28" s="138">
        <f t="shared" si="7"/>
        <v>0.80433542498573873</v>
      </c>
      <c r="Z28" s="169">
        <v>2360</v>
      </c>
      <c r="AA28" s="160">
        <v>1575</v>
      </c>
      <c r="AB28" s="160">
        <v>145</v>
      </c>
      <c r="AC28" s="45">
        <f t="shared" si="8"/>
        <v>1720</v>
      </c>
      <c r="AD28" s="185">
        <f t="shared" si="9"/>
        <v>0.72881355932203384</v>
      </c>
      <c r="AE28" s="139">
        <f t="shared" si="10"/>
        <v>0.9378198401850304</v>
      </c>
      <c r="AF28" s="175">
        <v>525</v>
      </c>
      <c r="AG28" s="185">
        <f t="shared" si="11"/>
        <v>0.22245762711864406</v>
      </c>
      <c r="AH28" s="46">
        <f t="shared" si="12"/>
        <v>1.5448446327683616</v>
      </c>
      <c r="AI28" s="160">
        <v>35</v>
      </c>
      <c r="AJ28" s="160">
        <v>15</v>
      </c>
      <c r="AK28" s="45">
        <f t="shared" si="13"/>
        <v>50</v>
      </c>
      <c r="AL28" s="185">
        <f t="shared" si="14"/>
        <v>2.1186440677966101E-2</v>
      </c>
      <c r="AM28" s="140">
        <f t="shared" si="15"/>
        <v>0.34171678512848552</v>
      </c>
      <c r="AN28" s="180">
        <v>60</v>
      </c>
      <c r="AO28" s="136" t="s">
        <v>6</v>
      </c>
      <c r="AP28" s="202" t="s">
        <v>7</v>
      </c>
      <c r="AQ28" s="83" t="s">
        <v>317</v>
      </c>
    </row>
    <row r="29" spans="1:45" x14ac:dyDescent="0.2">
      <c r="A29" s="135" t="s">
        <v>291</v>
      </c>
      <c r="B29" s="150">
        <v>8250001.3600000003</v>
      </c>
      <c r="C29" s="50">
        <v>8250001.2400000002</v>
      </c>
      <c r="D29" s="136">
        <v>0.155412573</v>
      </c>
      <c r="E29" s="141">
        <v>16076</v>
      </c>
      <c r="F29" s="141">
        <v>6289</v>
      </c>
      <c r="G29" s="141">
        <v>5995</v>
      </c>
      <c r="H29" s="155"/>
      <c r="I29" s="136">
        <v>1.65</v>
      </c>
      <c r="J29" s="45">
        <f t="shared" si="0"/>
        <v>165</v>
      </c>
      <c r="K29" s="164">
        <v>7847</v>
      </c>
      <c r="L29" s="160">
        <v>6789</v>
      </c>
      <c r="M29" s="141">
        <f t="shared" si="16"/>
        <v>2498.4125235480001</v>
      </c>
      <c r="N29" s="45">
        <f t="shared" si="1"/>
        <v>5348.5874764519995</v>
      </c>
      <c r="O29" s="198">
        <f t="shared" si="2"/>
        <v>2.1407943748442553</v>
      </c>
      <c r="P29" s="137">
        <v>4767.3</v>
      </c>
      <c r="Q29" s="160">
        <v>2245</v>
      </c>
      <c r="R29" s="141">
        <f t="shared" si="17"/>
        <v>977.38967159699996</v>
      </c>
      <c r="S29" s="45">
        <f t="shared" si="3"/>
        <v>1267.610328403</v>
      </c>
      <c r="T29" s="198">
        <f t="shared" si="4"/>
        <v>1.2969344420550257</v>
      </c>
      <c r="U29" s="164">
        <v>2238</v>
      </c>
      <c r="V29" s="141">
        <f t="shared" si="18"/>
        <v>931.69837513499999</v>
      </c>
      <c r="W29" s="45">
        <f t="shared" si="5"/>
        <v>1306.3016248650001</v>
      </c>
      <c r="X29" s="191">
        <f t="shared" si="6"/>
        <v>1.4020649383183923</v>
      </c>
      <c r="Y29" s="138">
        <f t="shared" si="7"/>
        <v>13.563636363636364</v>
      </c>
      <c r="Z29" s="169">
        <v>3640</v>
      </c>
      <c r="AA29" s="160">
        <v>2590</v>
      </c>
      <c r="AB29" s="160">
        <v>145</v>
      </c>
      <c r="AC29" s="45">
        <f t="shared" si="8"/>
        <v>2735</v>
      </c>
      <c r="AD29" s="185">
        <f t="shared" si="9"/>
        <v>0.75137362637362637</v>
      </c>
      <c r="AE29" s="139">
        <f t="shared" si="10"/>
        <v>0.96684959437424889</v>
      </c>
      <c r="AF29" s="175">
        <v>840</v>
      </c>
      <c r="AG29" s="185">
        <f t="shared" si="11"/>
        <v>0.23076923076923078</v>
      </c>
      <c r="AH29" s="46">
        <f t="shared" si="12"/>
        <v>1.6025641025641029</v>
      </c>
      <c r="AI29" s="160">
        <v>25</v>
      </c>
      <c r="AJ29" s="160">
        <v>10</v>
      </c>
      <c r="AK29" s="45">
        <f t="shared" si="13"/>
        <v>35</v>
      </c>
      <c r="AL29" s="185">
        <f t="shared" si="14"/>
        <v>9.6153846153846159E-3</v>
      </c>
      <c r="AM29" s="140">
        <f t="shared" si="15"/>
        <v>0.15508684863523575</v>
      </c>
      <c r="AN29" s="180">
        <v>35</v>
      </c>
      <c r="AO29" s="136" t="s">
        <v>6</v>
      </c>
      <c r="AP29" s="202" t="s">
        <v>7</v>
      </c>
      <c r="AQ29" s="83" t="s">
        <v>247</v>
      </c>
    </row>
    <row r="30" spans="1:45" x14ac:dyDescent="0.2">
      <c r="A30" s="115"/>
      <c r="B30" s="122">
        <v>8250001.3700000001</v>
      </c>
      <c r="C30" s="48">
        <v>8250001.2400000002</v>
      </c>
      <c r="D30" s="116">
        <v>0.16195477899999999</v>
      </c>
      <c r="E30" s="117">
        <v>16076</v>
      </c>
      <c r="F30" s="117">
        <v>6289</v>
      </c>
      <c r="G30" s="117">
        <v>5995</v>
      </c>
      <c r="H30" s="154"/>
      <c r="I30" s="116">
        <v>0.76</v>
      </c>
      <c r="J30" s="41">
        <f t="shared" si="0"/>
        <v>76</v>
      </c>
      <c r="K30" s="163">
        <v>4673</v>
      </c>
      <c r="L30" s="159">
        <v>4478</v>
      </c>
      <c r="M30" s="117">
        <f t="shared" si="16"/>
        <v>2603.5850272039997</v>
      </c>
      <c r="N30" s="41">
        <f t="shared" si="1"/>
        <v>2069.4149727960003</v>
      </c>
      <c r="O30" s="197">
        <f t="shared" si="2"/>
        <v>0.79483287512156009</v>
      </c>
      <c r="P30" s="118">
        <v>6185.3</v>
      </c>
      <c r="Q30" s="159">
        <v>1829</v>
      </c>
      <c r="R30" s="117">
        <f t="shared" si="17"/>
        <v>1018.5336051309999</v>
      </c>
      <c r="S30" s="41">
        <f t="shared" si="3"/>
        <v>810.46639486900006</v>
      </c>
      <c r="T30" s="197">
        <f t="shared" si="4"/>
        <v>0.7957188558003061</v>
      </c>
      <c r="U30" s="163">
        <v>1797</v>
      </c>
      <c r="V30" s="117">
        <f t="shared" si="18"/>
        <v>970.91890010499992</v>
      </c>
      <c r="W30" s="41">
        <f t="shared" si="5"/>
        <v>826.08109989500008</v>
      </c>
      <c r="X30" s="190">
        <f t="shared" si="6"/>
        <v>0.85082399756113891</v>
      </c>
      <c r="Y30" s="119">
        <f t="shared" si="7"/>
        <v>23.644736842105264</v>
      </c>
      <c r="Z30" s="168">
        <v>2315</v>
      </c>
      <c r="AA30" s="159">
        <v>1660</v>
      </c>
      <c r="AB30" s="159">
        <v>130</v>
      </c>
      <c r="AC30" s="41">
        <f t="shared" si="8"/>
        <v>1790</v>
      </c>
      <c r="AD30" s="184">
        <f t="shared" si="9"/>
        <v>0.77321814254859611</v>
      </c>
      <c r="AE30" s="120">
        <f t="shared" si="10"/>
        <v>0.99495859482586835</v>
      </c>
      <c r="AF30" s="174">
        <v>450</v>
      </c>
      <c r="AG30" s="184">
        <f t="shared" si="11"/>
        <v>0.19438444924406048</v>
      </c>
      <c r="AH30" s="42">
        <f t="shared" si="12"/>
        <v>1.3498920086393089</v>
      </c>
      <c r="AI30" s="159">
        <v>35</v>
      </c>
      <c r="AJ30" s="159">
        <v>0</v>
      </c>
      <c r="AK30" s="41">
        <f t="shared" si="13"/>
        <v>35</v>
      </c>
      <c r="AL30" s="184">
        <f t="shared" si="14"/>
        <v>1.511879049676026E-2</v>
      </c>
      <c r="AM30" s="121">
        <f t="shared" si="15"/>
        <v>0.24385145962516547</v>
      </c>
      <c r="AN30" s="179">
        <v>30</v>
      </c>
      <c r="AO30" s="116" t="s">
        <v>7</v>
      </c>
      <c r="AP30" s="202" t="s">
        <v>7</v>
      </c>
      <c r="AQ30" s="83" t="s">
        <v>247</v>
      </c>
    </row>
    <row r="31" spans="1:45" x14ac:dyDescent="0.2">
      <c r="A31" s="115"/>
      <c r="B31" s="122">
        <v>8250001.3799999999</v>
      </c>
      <c r="C31" s="48">
        <v>8250001.2400000002</v>
      </c>
      <c r="D31" s="116">
        <v>0.357032654</v>
      </c>
      <c r="E31" s="117">
        <v>16076</v>
      </c>
      <c r="F31" s="117">
        <v>6289</v>
      </c>
      <c r="G31" s="117">
        <v>5995</v>
      </c>
      <c r="H31" s="154"/>
      <c r="I31" s="116">
        <v>1.26</v>
      </c>
      <c r="J31" s="41">
        <f t="shared" si="0"/>
        <v>126</v>
      </c>
      <c r="K31" s="163">
        <v>5855</v>
      </c>
      <c r="L31" s="159">
        <v>5574</v>
      </c>
      <c r="M31" s="117">
        <f t="shared" si="16"/>
        <v>5739.6569457040005</v>
      </c>
      <c r="N31" s="41">
        <f t="shared" si="1"/>
        <v>115.34305429599954</v>
      </c>
      <c r="O31" s="197">
        <f t="shared" si="2"/>
        <v>2.0095809799631166E-2</v>
      </c>
      <c r="P31" s="118">
        <v>4628.8</v>
      </c>
      <c r="Q31" s="159">
        <v>1871</v>
      </c>
      <c r="R31" s="117">
        <f t="shared" si="17"/>
        <v>2245.378361006</v>
      </c>
      <c r="S31" s="41">
        <f t="shared" si="3"/>
        <v>-374.37836100599998</v>
      </c>
      <c r="T31" s="197">
        <f t="shared" si="4"/>
        <v>-0.16673286226837367</v>
      </c>
      <c r="U31" s="163">
        <v>1844</v>
      </c>
      <c r="V31" s="117">
        <f t="shared" si="18"/>
        <v>2140.4107607300002</v>
      </c>
      <c r="W31" s="41">
        <f t="shared" si="5"/>
        <v>-296.41076073000022</v>
      </c>
      <c r="X31" s="190">
        <f t="shared" si="6"/>
        <v>-0.13848312023478498</v>
      </c>
      <c r="Y31" s="119">
        <f t="shared" si="7"/>
        <v>14.634920634920634</v>
      </c>
      <c r="Z31" s="168">
        <v>3040</v>
      </c>
      <c r="AA31" s="159">
        <v>2155</v>
      </c>
      <c r="AB31" s="159">
        <v>230</v>
      </c>
      <c r="AC31" s="41">
        <f t="shared" si="8"/>
        <v>2385</v>
      </c>
      <c r="AD31" s="184">
        <f t="shared" si="9"/>
        <v>0.78453947368421051</v>
      </c>
      <c r="AE31" s="120">
        <f t="shared" si="10"/>
        <v>1.0095266126961182</v>
      </c>
      <c r="AF31" s="174">
        <v>555</v>
      </c>
      <c r="AG31" s="184">
        <f t="shared" si="11"/>
        <v>0.18256578947368421</v>
      </c>
      <c r="AH31" s="42">
        <f t="shared" si="12"/>
        <v>1.2678179824561404</v>
      </c>
      <c r="AI31" s="159">
        <v>45</v>
      </c>
      <c r="AJ31" s="159">
        <v>10</v>
      </c>
      <c r="AK31" s="41">
        <f t="shared" si="13"/>
        <v>55</v>
      </c>
      <c r="AL31" s="184">
        <f t="shared" si="14"/>
        <v>1.8092105263157895E-2</v>
      </c>
      <c r="AM31" s="121">
        <f t="shared" si="15"/>
        <v>0.29180814940577249</v>
      </c>
      <c r="AN31" s="179">
        <v>45</v>
      </c>
      <c r="AO31" s="116" t="s">
        <v>7</v>
      </c>
      <c r="AP31" s="202" t="s">
        <v>7</v>
      </c>
      <c r="AQ31" s="83" t="s">
        <v>247</v>
      </c>
    </row>
    <row r="32" spans="1:45" x14ac:dyDescent="0.2">
      <c r="A32" s="115"/>
      <c r="B32" s="122">
        <v>8250001.3899999997</v>
      </c>
      <c r="C32" s="48">
        <v>8250001.2400000002</v>
      </c>
      <c r="D32" s="116">
        <v>0.21796399999999999</v>
      </c>
      <c r="E32" s="117">
        <v>16076</v>
      </c>
      <c r="F32" s="117">
        <v>6289</v>
      </c>
      <c r="G32" s="117">
        <v>5995</v>
      </c>
      <c r="H32" s="154"/>
      <c r="I32" s="116">
        <v>4.9400000000000004</v>
      </c>
      <c r="J32" s="41">
        <f t="shared" si="0"/>
        <v>494.00000000000006</v>
      </c>
      <c r="K32" s="163">
        <v>6939</v>
      </c>
      <c r="L32" s="159">
        <v>6241</v>
      </c>
      <c r="M32" s="117">
        <f t="shared" si="16"/>
        <v>3503.9892639999998</v>
      </c>
      <c r="N32" s="41">
        <f t="shared" si="1"/>
        <v>3435.0107360000002</v>
      </c>
      <c r="O32" s="197">
        <f t="shared" si="2"/>
        <v>0.98031428671637633</v>
      </c>
      <c r="P32" s="118">
        <v>1403.3</v>
      </c>
      <c r="Q32" s="159">
        <v>2348</v>
      </c>
      <c r="R32" s="117">
        <f t="shared" si="17"/>
        <v>1370.775596</v>
      </c>
      <c r="S32" s="41">
        <f t="shared" si="3"/>
        <v>977.22440400000005</v>
      </c>
      <c r="T32" s="197">
        <f t="shared" si="4"/>
        <v>0.71289889231439174</v>
      </c>
      <c r="U32" s="163">
        <v>2331</v>
      </c>
      <c r="V32" s="117">
        <f t="shared" si="18"/>
        <v>1306.69418</v>
      </c>
      <c r="W32" s="41">
        <f t="shared" si="5"/>
        <v>1024.30582</v>
      </c>
      <c r="X32" s="190">
        <f t="shared" si="6"/>
        <v>0.78389100960103764</v>
      </c>
      <c r="Y32" s="119">
        <f t="shared" si="7"/>
        <v>4.7186234817813757</v>
      </c>
      <c r="Z32" s="168">
        <v>3410</v>
      </c>
      <c r="AA32" s="159">
        <v>2480</v>
      </c>
      <c r="AB32" s="159">
        <v>190</v>
      </c>
      <c r="AC32" s="41">
        <f t="shared" si="8"/>
        <v>2670</v>
      </c>
      <c r="AD32" s="184">
        <f t="shared" si="9"/>
        <v>0.78299120234604103</v>
      </c>
      <c r="AE32" s="120">
        <f t="shared" si="10"/>
        <v>1.0075343342041045</v>
      </c>
      <c r="AF32" s="174">
        <v>625</v>
      </c>
      <c r="AG32" s="184">
        <f t="shared" si="11"/>
        <v>0.18328445747800587</v>
      </c>
      <c r="AH32" s="42">
        <f t="shared" si="12"/>
        <v>1.2728087324861519</v>
      </c>
      <c r="AI32" s="159">
        <v>60</v>
      </c>
      <c r="AJ32" s="159">
        <v>0</v>
      </c>
      <c r="AK32" s="41">
        <f t="shared" si="13"/>
        <v>60</v>
      </c>
      <c r="AL32" s="184">
        <f t="shared" si="14"/>
        <v>1.7595307917888565E-2</v>
      </c>
      <c r="AM32" s="121">
        <f t="shared" si="15"/>
        <v>0.28379528899820267</v>
      </c>
      <c r="AN32" s="179">
        <v>50</v>
      </c>
      <c r="AO32" s="116" t="s">
        <v>7</v>
      </c>
      <c r="AP32" s="202" t="s">
        <v>7</v>
      </c>
      <c r="AQ32" s="83" t="s">
        <v>247</v>
      </c>
    </row>
    <row r="33" spans="1:45" x14ac:dyDescent="0.2">
      <c r="A33" s="115"/>
      <c r="B33" s="122">
        <v>8250002.0199999996</v>
      </c>
      <c r="C33" s="48"/>
      <c r="D33" s="48"/>
      <c r="E33" s="159"/>
      <c r="F33" s="159"/>
      <c r="G33" s="159"/>
      <c r="H33" s="154" t="s">
        <v>53</v>
      </c>
      <c r="I33" s="116">
        <v>14.52</v>
      </c>
      <c r="J33" s="41">
        <f t="shared" si="0"/>
        <v>1452</v>
      </c>
      <c r="K33" s="163">
        <v>7227</v>
      </c>
      <c r="L33" s="159">
        <v>6966</v>
      </c>
      <c r="M33" s="117">
        <v>6997</v>
      </c>
      <c r="N33" s="41">
        <f t="shared" si="1"/>
        <v>230</v>
      </c>
      <c r="O33" s="197">
        <f t="shared" si="2"/>
        <v>3.2871230527368872E-2</v>
      </c>
      <c r="P33" s="118">
        <v>497.6</v>
      </c>
      <c r="Q33" s="159">
        <v>2525</v>
      </c>
      <c r="R33" s="117">
        <v>2461</v>
      </c>
      <c r="S33" s="41">
        <f t="shared" si="3"/>
        <v>64</v>
      </c>
      <c r="T33" s="197">
        <f t="shared" si="4"/>
        <v>2.6005688744412839E-2</v>
      </c>
      <c r="U33" s="163">
        <v>2450</v>
      </c>
      <c r="V33" s="117">
        <v>2399</v>
      </c>
      <c r="W33" s="41">
        <f t="shared" si="5"/>
        <v>51</v>
      </c>
      <c r="X33" s="190">
        <f t="shared" si="6"/>
        <v>2.12588578574406E-2</v>
      </c>
      <c r="Y33" s="119">
        <f t="shared" si="7"/>
        <v>1.6873278236914599</v>
      </c>
      <c r="Z33" s="168">
        <v>3680</v>
      </c>
      <c r="AA33" s="159">
        <v>2795</v>
      </c>
      <c r="AB33" s="159">
        <v>265</v>
      </c>
      <c r="AC33" s="41">
        <f t="shared" si="8"/>
        <v>3060</v>
      </c>
      <c r="AD33" s="184">
        <f t="shared" si="9"/>
        <v>0.83152173913043481</v>
      </c>
      <c r="AE33" s="120">
        <f t="shared" si="10"/>
        <v>1.0699822671069603</v>
      </c>
      <c r="AF33" s="174">
        <v>495</v>
      </c>
      <c r="AG33" s="184">
        <f t="shared" si="11"/>
        <v>0.13451086956521738</v>
      </c>
      <c r="AH33" s="42">
        <f t="shared" si="12"/>
        <v>0.93410326086956519</v>
      </c>
      <c r="AI33" s="159">
        <v>55</v>
      </c>
      <c r="AJ33" s="159">
        <v>15</v>
      </c>
      <c r="AK33" s="41">
        <f t="shared" si="13"/>
        <v>70</v>
      </c>
      <c r="AL33" s="184">
        <f t="shared" si="14"/>
        <v>1.9021739130434784E-2</v>
      </c>
      <c r="AM33" s="121">
        <f t="shared" si="15"/>
        <v>0.3068022440392707</v>
      </c>
      <c r="AN33" s="179">
        <v>60</v>
      </c>
      <c r="AO33" s="116" t="s">
        <v>7</v>
      </c>
      <c r="AP33" s="202" t="s">
        <v>7</v>
      </c>
    </row>
    <row r="34" spans="1:45" x14ac:dyDescent="0.2">
      <c r="B34" s="93">
        <v>8250002.04</v>
      </c>
      <c r="H34" s="156" t="s">
        <v>54</v>
      </c>
      <c r="I34" s="91">
        <v>44.13</v>
      </c>
      <c r="J34" s="4">
        <f t="shared" si="0"/>
        <v>4413</v>
      </c>
      <c r="K34" s="96">
        <v>1196</v>
      </c>
      <c r="L34" s="97">
        <v>568</v>
      </c>
      <c r="M34" s="104">
        <v>308</v>
      </c>
      <c r="N34" s="4">
        <f t="shared" si="1"/>
        <v>888</v>
      </c>
      <c r="O34" s="199">
        <f t="shared" si="2"/>
        <v>2.883116883116883</v>
      </c>
      <c r="P34" s="105">
        <v>27.1</v>
      </c>
      <c r="Q34" s="97">
        <v>469</v>
      </c>
      <c r="R34" s="104">
        <v>173</v>
      </c>
      <c r="S34" s="4">
        <f t="shared" si="3"/>
        <v>296</v>
      </c>
      <c r="T34" s="199">
        <f t="shared" si="4"/>
        <v>1.7109826589595376</v>
      </c>
      <c r="U34" s="96">
        <v>466</v>
      </c>
      <c r="V34" s="104">
        <v>166</v>
      </c>
      <c r="W34" s="4">
        <f t="shared" si="5"/>
        <v>300</v>
      </c>
      <c r="X34" s="193">
        <f t="shared" si="6"/>
        <v>1.8072289156626506</v>
      </c>
      <c r="Y34" s="88">
        <f t="shared" si="7"/>
        <v>0.1055970994788126</v>
      </c>
      <c r="Z34" s="171">
        <v>535</v>
      </c>
      <c r="AA34" s="97">
        <v>395</v>
      </c>
      <c r="AB34" s="97">
        <v>30</v>
      </c>
      <c r="AC34" s="4">
        <f t="shared" si="8"/>
        <v>425</v>
      </c>
      <c r="AD34" s="187">
        <f t="shared" si="9"/>
        <v>0.79439252336448596</v>
      </c>
      <c r="AE34" s="89">
        <f t="shared" si="10"/>
        <v>1.0222052811406059</v>
      </c>
      <c r="AF34" s="101">
        <v>40</v>
      </c>
      <c r="AG34" s="187">
        <f t="shared" si="11"/>
        <v>7.476635514018691E-2</v>
      </c>
      <c r="AH34" s="5">
        <f t="shared" si="12"/>
        <v>0.51921079958463134</v>
      </c>
      <c r="AI34" s="97">
        <v>65</v>
      </c>
      <c r="AJ34" s="97">
        <v>0</v>
      </c>
      <c r="AK34" s="4">
        <f t="shared" si="13"/>
        <v>65</v>
      </c>
      <c r="AL34" s="187">
        <f t="shared" si="14"/>
        <v>0.12149532710280374</v>
      </c>
      <c r="AM34" s="90">
        <f t="shared" si="15"/>
        <v>1.9596020500452216</v>
      </c>
      <c r="AN34" s="103">
        <v>10</v>
      </c>
      <c r="AO34" s="91" t="s">
        <v>3</v>
      </c>
      <c r="AP34" s="53" t="s">
        <v>3</v>
      </c>
      <c r="AQ34" s="83" t="s">
        <v>296</v>
      </c>
    </row>
    <row r="35" spans="1:45" s="107" customFormat="1" x14ac:dyDescent="0.2">
      <c r="A35" s="115"/>
      <c r="B35" s="122">
        <v>8250002.0599999996</v>
      </c>
      <c r="C35" s="48"/>
      <c r="D35" s="48"/>
      <c r="E35" s="159"/>
      <c r="F35" s="159"/>
      <c r="G35" s="159"/>
      <c r="H35" s="154" t="s">
        <v>56</v>
      </c>
      <c r="I35" s="116">
        <v>2.0699999999999998</v>
      </c>
      <c r="J35" s="41">
        <f t="shared" si="0"/>
        <v>206.99999999999997</v>
      </c>
      <c r="K35" s="163">
        <v>4080</v>
      </c>
      <c r="L35" s="159">
        <v>4190</v>
      </c>
      <c r="M35" s="117">
        <v>4299</v>
      </c>
      <c r="N35" s="41">
        <f t="shared" si="1"/>
        <v>-219</v>
      </c>
      <c r="O35" s="197">
        <f t="shared" si="2"/>
        <v>-5.0942079553384506E-2</v>
      </c>
      <c r="P35" s="118">
        <v>1970.9</v>
      </c>
      <c r="Q35" s="159">
        <v>1449</v>
      </c>
      <c r="R35" s="117">
        <v>1442</v>
      </c>
      <c r="S35" s="41">
        <f t="shared" si="3"/>
        <v>7</v>
      </c>
      <c r="T35" s="197">
        <f t="shared" si="4"/>
        <v>4.8543689320388345E-3</v>
      </c>
      <c r="U35" s="163">
        <v>1447</v>
      </c>
      <c r="V35" s="117">
        <v>1429</v>
      </c>
      <c r="W35" s="41">
        <f t="shared" si="5"/>
        <v>18</v>
      </c>
      <c r="X35" s="190">
        <f t="shared" si="6"/>
        <v>1.2596221133659902E-2</v>
      </c>
      <c r="Y35" s="119">
        <f t="shared" si="7"/>
        <v>6.9903381642512086</v>
      </c>
      <c r="Z35" s="168">
        <v>1940</v>
      </c>
      <c r="AA35" s="159">
        <v>1515</v>
      </c>
      <c r="AB35" s="159">
        <v>130</v>
      </c>
      <c r="AC35" s="41">
        <f t="shared" si="8"/>
        <v>1645</v>
      </c>
      <c r="AD35" s="184">
        <f t="shared" si="9"/>
        <v>0.84793814432989689</v>
      </c>
      <c r="AE35" s="120">
        <f t="shared" si="10"/>
        <v>1.09110650430542</v>
      </c>
      <c r="AF35" s="174">
        <v>205</v>
      </c>
      <c r="AG35" s="184">
        <f t="shared" si="11"/>
        <v>0.1056701030927835</v>
      </c>
      <c r="AH35" s="42">
        <f t="shared" si="12"/>
        <v>0.73382016036655218</v>
      </c>
      <c r="AI35" s="159">
        <v>45</v>
      </c>
      <c r="AJ35" s="159">
        <v>30</v>
      </c>
      <c r="AK35" s="41">
        <f t="shared" si="13"/>
        <v>75</v>
      </c>
      <c r="AL35" s="184">
        <f t="shared" si="14"/>
        <v>3.8659793814432991E-2</v>
      </c>
      <c r="AM35" s="121">
        <f t="shared" si="15"/>
        <v>0.62354506152311273</v>
      </c>
      <c r="AN35" s="179">
        <v>15</v>
      </c>
      <c r="AO35" s="116" t="s">
        <v>7</v>
      </c>
      <c r="AP35" s="202" t="s">
        <v>7</v>
      </c>
      <c r="AQ35" s="83"/>
      <c r="AR35" s="92"/>
      <c r="AS35" s="106"/>
    </row>
    <row r="36" spans="1:45" x14ac:dyDescent="0.2">
      <c r="A36" s="115"/>
      <c r="B36" s="122">
        <v>8250002.0700000003</v>
      </c>
      <c r="C36" s="48"/>
      <c r="D36" s="48"/>
      <c r="E36" s="159"/>
      <c r="F36" s="159"/>
      <c r="G36" s="159"/>
      <c r="H36" s="154" t="s">
        <v>57</v>
      </c>
      <c r="I36" s="116">
        <v>2.5099999999999998</v>
      </c>
      <c r="J36" s="41">
        <f t="shared" si="0"/>
        <v>250.99999999999997</v>
      </c>
      <c r="K36" s="163">
        <v>5580</v>
      </c>
      <c r="L36" s="159">
        <v>5239</v>
      </c>
      <c r="M36" s="117">
        <v>5342</v>
      </c>
      <c r="N36" s="41">
        <f t="shared" si="1"/>
        <v>238</v>
      </c>
      <c r="O36" s="197">
        <f t="shared" si="2"/>
        <v>4.4552602021714717E-2</v>
      </c>
      <c r="P36" s="118">
        <v>2227.4</v>
      </c>
      <c r="Q36" s="159">
        <v>2169</v>
      </c>
      <c r="R36" s="117">
        <v>1823</v>
      </c>
      <c r="S36" s="41">
        <f t="shared" si="3"/>
        <v>346</v>
      </c>
      <c r="T36" s="197">
        <f t="shared" si="4"/>
        <v>0.18979703784969829</v>
      </c>
      <c r="U36" s="163">
        <v>2107</v>
      </c>
      <c r="V36" s="117">
        <v>1805</v>
      </c>
      <c r="W36" s="41">
        <f t="shared" si="5"/>
        <v>302</v>
      </c>
      <c r="X36" s="190">
        <f t="shared" si="6"/>
        <v>0.16731301939058171</v>
      </c>
      <c r="Y36" s="119">
        <f t="shared" si="7"/>
        <v>8.3944223107569726</v>
      </c>
      <c r="Z36" s="168">
        <v>3200</v>
      </c>
      <c r="AA36" s="159">
        <v>2535</v>
      </c>
      <c r="AB36" s="159">
        <v>165</v>
      </c>
      <c r="AC36" s="41">
        <f t="shared" si="8"/>
        <v>2700</v>
      </c>
      <c r="AD36" s="184">
        <f t="shared" si="9"/>
        <v>0.84375</v>
      </c>
      <c r="AE36" s="120">
        <f t="shared" si="10"/>
        <v>1.0857173004467686</v>
      </c>
      <c r="AF36" s="174">
        <v>325</v>
      </c>
      <c r="AG36" s="184">
        <f t="shared" si="11"/>
        <v>0.1015625</v>
      </c>
      <c r="AH36" s="42">
        <f t="shared" si="12"/>
        <v>0.70529513888888895</v>
      </c>
      <c r="AI36" s="159">
        <v>95</v>
      </c>
      <c r="AJ36" s="159">
        <v>30</v>
      </c>
      <c r="AK36" s="41">
        <f t="shared" si="13"/>
        <v>125</v>
      </c>
      <c r="AL36" s="184">
        <f t="shared" si="14"/>
        <v>3.90625E-2</v>
      </c>
      <c r="AM36" s="121">
        <f t="shared" si="15"/>
        <v>0.63004032258064513</v>
      </c>
      <c r="AN36" s="179">
        <v>40</v>
      </c>
      <c r="AO36" s="116" t="s">
        <v>7</v>
      </c>
      <c r="AP36" s="202" t="s">
        <v>7</v>
      </c>
    </row>
    <row r="37" spans="1:45" x14ac:dyDescent="0.2">
      <c r="A37" s="115"/>
      <c r="B37" s="122">
        <v>8250002.0800000001</v>
      </c>
      <c r="C37" s="48"/>
      <c r="D37" s="48"/>
      <c r="E37" s="159"/>
      <c r="F37" s="159"/>
      <c r="G37" s="159"/>
      <c r="H37" s="154" t="s">
        <v>58</v>
      </c>
      <c r="I37" s="116">
        <v>1.81</v>
      </c>
      <c r="J37" s="41">
        <f t="shared" si="0"/>
        <v>181</v>
      </c>
      <c r="K37" s="163">
        <v>4664</v>
      </c>
      <c r="L37" s="159">
        <v>4792</v>
      </c>
      <c r="M37" s="117">
        <v>4874</v>
      </c>
      <c r="N37" s="41">
        <f t="shared" si="1"/>
        <v>-210</v>
      </c>
      <c r="O37" s="197">
        <f t="shared" si="2"/>
        <v>-4.3085761181780875E-2</v>
      </c>
      <c r="P37" s="118">
        <v>2574.6999999999998</v>
      </c>
      <c r="Q37" s="159">
        <v>1639</v>
      </c>
      <c r="R37" s="117">
        <v>1637</v>
      </c>
      <c r="S37" s="41">
        <f t="shared" si="3"/>
        <v>2</v>
      </c>
      <c r="T37" s="197">
        <f t="shared" si="4"/>
        <v>1.2217470983506415E-3</v>
      </c>
      <c r="U37" s="163">
        <v>1631</v>
      </c>
      <c r="V37" s="117">
        <v>1621</v>
      </c>
      <c r="W37" s="41">
        <f t="shared" si="5"/>
        <v>10</v>
      </c>
      <c r="X37" s="190">
        <f t="shared" si="6"/>
        <v>6.1690314620604569E-3</v>
      </c>
      <c r="Y37" s="119">
        <f t="shared" si="7"/>
        <v>9.0110497237569067</v>
      </c>
      <c r="Z37" s="168">
        <v>2725</v>
      </c>
      <c r="AA37" s="159">
        <v>2060</v>
      </c>
      <c r="AB37" s="159">
        <v>180</v>
      </c>
      <c r="AC37" s="41">
        <f t="shared" si="8"/>
        <v>2240</v>
      </c>
      <c r="AD37" s="184">
        <f t="shared" si="9"/>
        <v>0.82201834862385326</v>
      </c>
      <c r="AE37" s="120">
        <f t="shared" si="10"/>
        <v>1.0577535317162674</v>
      </c>
      <c r="AF37" s="174">
        <v>285</v>
      </c>
      <c r="AG37" s="184">
        <f t="shared" si="11"/>
        <v>0.10458715596330276</v>
      </c>
      <c r="AH37" s="42">
        <f t="shared" si="12"/>
        <v>0.7262996941896025</v>
      </c>
      <c r="AI37" s="159">
        <v>95</v>
      </c>
      <c r="AJ37" s="159">
        <v>40</v>
      </c>
      <c r="AK37" s="41">
        <f t="shared" si="13"/>
        <v>135</v>
      </c>
      <c r="AL37" s="184">
        <f t="shared" si="14"/>
        <v>4.9541284403669728E-2</v>
      </c>
      <c r="AM37" s="121">
        <f t="shared" si="15"/>
        <v>0.79905297425273758</v>
      </c>
      <c r="AN37" s="179">
        <v>60</v>
      </c>
      <c r="AO37" s="116" t="s">
        <v>7</v>
      </c>
      <c r="AP37" s="202" t="s">
        <v>7</v>
      </c>
    </row>
    <row r="38" spans="1:45" x14ac:dyDescent="0.2">
      <c r="A38" s="115"/>
      <c r="B38" s="122">
        <v>8250002.0899999999</v>
      </c>
      <c r="C38" s="48"/>
      <c r="D38" s="48"/>
      <c r="E38" s="159"/>
      <c r="F38" s="159"/>
      <c r="G38" s="159"/>
      <c r="H38" s="154" t="s">
        <v>59</v>
      </c>
      <c r="I38" s="116">
        <v>1.1299999999999999</v>
      </c>
      <c r="J38" s="41">
        <f t="shared" si="0"/>
        <v>112.99999999999999</v>
      </c>
      <c r="K38" s="163">
        <v>3761</v>
      </c>
      <c r="L38" s="159">
        <v>3765</v>
      </c>
      <c r="M38" s="117">
        <v>3823</v>
      </c>
      <c r="N38" s="41">
        <f t="shared" si="1"/>
        <v>-62</v>
      </c>
      <c r="O38" s="197">
        <f t="shared" si="2"/>
        <v>-1.6217630133403087E-2</v>
      </c>
      <c r="P38" s="118">
        <v>3329.8</v>
      </c>
      <c r="Q38" s="159">
        <v>1385</v>
      </c>
      <c r="R38" s="117">
        <v>1376</v>
      </c>
      <c r="S38" s="41">
        <f t="shared" si="3"/>
        <v>9</v>
      </c>
      <c r="T38" s="197">
        <f t="shared" si="4"/>
        <v>6.540697674418605E-3</v>
      </c>
      <c r="U38" s="163">
        <v>1383</v>
      </c>
      <c r="V38" s="117">
        <v>1362</v>
      </c>
      <c r="W38" s="41">
        <f t="shared" si="5"/>
        <v>21</v>
      </c>
      <c r="X38" s="190">
        <f t="shared" si="6"/>
        <v>1.5418502202643172E-2</v>
      </c>
      <c r="Y38" s="119">
        <f t="shared" si="7"/>
        <v>12.238938053097346</v>
      </c>
      <c r="Z38" s="168">
        <v>2090</v>
      </c>
      <c r="AA38" s="159">
        <v>1720</v>
      </c>
      <c r="AB38" s="159">
        <v>120</v>
      </c>
      <c r="AC38" s="41">
        <f t="shared" si="8"/>
        <v>1840</v>
      </c>
      <c r="AD38" s="184">
        <f t="shared" si="9"/>
        <v>0.88038277511961727</v>
      </c>
      <c r="AE38" s="120">
        <f t="shared" si="10"/>
        <v>1.1328554784743174</v>
      </c>
      <c r="AF38" s="174">
        <v>195</v>
      </c>
      <c r="AG38" s="184">
        <f t="shared" si="11"/>
        <v>9.3301435406698566E-2</v>
      </c>
      <c r="AH38" s="42">
        <f t="shared" si="12"/>
        <v>0.64792663476874013</v>
      </c>
      <c r="AI38" s="159">
        <v>20</v>
      </c>
      <c r="AJ38" s="159">
        <v>10</v>
      </c>
      <c r="AK38" s="41">
        <f t="shared" si="13"/>
        <v>30</v>
      </c>
      <c r="AL38" s="184">
        <f t="shared" si="14"/>
        <v>1.4354066985645933E-2</v>
      </c>
      <c r="AM38" s="121">
        <f t="shared" si="15"/>
        <v>0.23151720944590215</v>
      </c>
      <c r="AN38" s="179">
        <v>25</v>
      </c>
      <c r="AO38" s="116" t="s">
        <v>7</v>
      </c>
      <c r="AP38" s="202" t="s">
        <v>7</v>
      </c>
    </row>
    <row r="39" spans="1:45" x14ac:dyDescent="0.2">
      <c r="A39" s="115"/>
      <c r="B39" s="122">
        <v>8250002.0999999996</v>
      </c>
      <c r="C39" s="48"/>
      <c r="D39" s="48"/>
      <c r="E39" s="159"/>
      <c r="F39" s="159"/>
      <c r="G39" s="159"/>
      <c r="H39" s="154" t="s">
        <v>60</v>
      </c>
      <c r="I39" s="116">
        <v>1.65</v>
      </c>
      <c r="J39" s="41">
        <f t="shared" si="0"/>
        <v>165</v>
      </c>
      <c r="K39" s="163">
        <v>4104</v>
      </c>
      <c r="L39" s="159">
        <v>4157</v>
      </c>
      <c r="M39" s="117">
        <v>4479</v>
      </c>
      <c r="N39" s="41">
        <f t="shared" si="1"/>
        <v>-375</v>
      </c>
      <c r="O39" s="197">
        <f t="shared" si="2"/>
        <v>-8.3724045545880782E-2</v>
      </c>
      <c r="P39" s="118">
        <v>2490</v>
      </c>
      <c r="Q39" s="159">
        <v>1367</v>
      </c>
      <c r="R39" s="117">
        <v>1356</v>
      </c>
      <c r="S39" s="41">
        <f t="shared" si="3"/>
        <v>11</v>
      </c>
      <c r="T39" s="197">
        <f t="shared" si="4"/>
        <v>8.1120943952802359E-3</v>
      </c>
      <c r="U39" s="163">
        <v>1351</v>
      </c>
      <c r="V39" s="117">
        <v>1339</v>
      </c>
      <c r="W39" s="41">
        <f t="shared" si="5"/>
        <v>12</v>
      </c>
      <c r="X39" s="190">
        <f t="shared" si="6"/>
        <v>8.9619118745332335E-3</v>
      </c>
      <c r="Y39" s="119">
        <f t="shared" si="7"/>
        <v>8.1878787878787875</v>
      </c>
      <c r="Z39" s="168">
        <v>2190</v>
      </c>
      <c r="AA39" s="159">
        <v>1720</v>
      </c>
      <c r="AB39" s="159">
        <v>135</v>
      </c>
      <c r="AC39" s="41">
        <f t="shared" si="8"/>
        <v>1855</v>
      </c>
      <c r="AD39" s="184">
        <f t="shared" si="9"/>
        <v>0.84703196347031962</v>
      </c>
      <c r="AE39" s="120">
        <f t="shared" si="10"/>
        <v>1.0899404524694771</v>
      </c>
      <c r="AF39" s="174">
        <v>250</v>
      </c>
      <c r="AG39" s="184">
        <f t="shared" si="11"/>
        <v>0.11415525114155251</v>
      </c>
      <c r="AH39" s="42">
        <f t="shared" si="12"/>
        <v>0.7927447995941147</v>
      </c>
      <c r="AI39" s="159">
        <v>15</v>
      </c>
      <c r="AJ39" s="159">
        <v>30</v>
      </c>
      <c r="AK39" s="41">
        <f t="shared" si="13"/>
        <v>45</v>
      </c>
      <c r="AL39" s="184">
        <f t="shared" si="14"/>
        <v>2.0547945205479451E-2</v>
      </c>
      <c r="AM39" s="121">
        <f t="shared" si="15"/>
        <v>0.33141847105612016</v>
      </c>
      <c r="AN39" s="179">
        <v>45</v>
      </c>
      <c r="AO39" s="116" t="s">
        <v>7</v>
      </c>
      <c r="AP39" s="202" t="s">
        <v>7</v>
      </c>
    </row>
    <row r="40" spans="1:45" x14ac:dyDescent="0.2">
      <c r="A40" s="115"/>
      <c r="B40" s="122">
        <v>8250002.1100000003</v>
      </c>
      <c r="C40" s="48"/>
      <c r="D40" s="48"/>
      <c r="E40" s="159"/>
      <c r="F40" s="159"/>
      <c r="G40" s="159"/>
      <c r="H40" s="154" t="s">
        <v>61</v>
      </c>
      <c r="I40" s="116">
        <v>2.36</v>
      </c>
      <c r="J40" s="41">
        <f t="shared" si="0"/>
        <v>236</v>
      </c>
      <c r="K40" s="163">
        <v>4102</v>
      </c>
      <c r="L40" s="159">
        <v>4186</v>
      </c>
      <c r="M40" s="117">
        <v>4358</v>
      </c>
      <c r="N40" s="41">
        <f t="shared" si="1"/>
        <v>-256</v>
      </c>
      <c r="O40" s="197">
        <f t="shared" si="2"/>
        <v>-5.8742542450665444E-2</v>
      </c>
      <c r="P40" s="118">
        <v>1740.7</v>
      </c>
      <c r="Q40" s="159">
        <v>1280</v>
      </c>
      <c r="R40" s="117">
        <v>1276</v>
      </c>
      <c r="S40" s="41">
        <f t="shared" si="3"/>
        <v>4</v>
      </c>
      <c r="T40" s="197">
        <f t="shared" si="4"/>
        <v>3.134796238244514E-3</v>
      </c>
      <c r="U40" s="163">
        <v>1279</v>
      </c>
      <c r="V40" s="117">
        <v>1270</v>
      </c>
      <c r="W40" s="41">
        <f t="shared" si="5"/>
        <v>9</v>
      </c>
      <c r="X40" s="190">
        <f t="shared" si="6"/>
        <v>7.0866141732283464E-3</v>
      </c>
      <c r="Y40" s="119">
        <f t="shared" si="7"/>
        <v>5.4194915254237293</v>
      </c>
      <c r="Z40" s="168">
        <v>2005</v>
      </c>
      <c r="AA40" s="159">
        <v>1710</v>
      </c>
      <c r="AB40" s="159">
        <v>100</v>
      </c>
      <c r="AC40" s="41">
        <f t="shared" si="8"/>
        <v>1810</v>
      </c>
      <c r="AD40" s="184">
        <f t="shared" si="9"/>
        <v>0.90274314214463836</v>
      </c>
      <c r="AE40" s="120">
        <f t="shared" si="10"/>
        <v>1.1616282634502046</v>
      </c>
      <c r="AF40" s="174">
        <v>130</v>
      </c>
      <c r="AG40" s="184">
        <f t="shared" si="11"/>
        <v>6.4837905236907731E-2</v>
      </c>
      <c r="AH40" s="42">
        <f t="shared" si="12"/>
        <v>0.45026323081185926</v>
      </c>
      <c r="AI40" s="159">
        <v>15</v>
      </c>
      <c r="AJ40" s="159">
        <v>30</v>
      </c>
      <c r="AK40" s="41">
        <f t="shared" si="13"/>
        <v>45</v>
      </c>
      <c r="AL40" s="184">
        <f t="shared" si="14"/>
        <v>2.2443890274314215E-2</v>
      </c>
      <c r="AM40" s="121">
        <f t="shared" si="15"/>
        <v>0.36199823023087441</v>
      </c>
      <c r="AN40" s="179">
        <v>25</v>
      </c>
      <c r="AO40" s="116" t="s">
        <v>7</v>
      </c>
      <c r="AP40" s="202" t="s">
        <v>7</v>
      </c>
    </row>
    <row r="41" spans="1:45" x14ac:dyDescent="0.2">
      <c r="A41" s="115"/>
      <c r="B41" s="122">
        <v>8250002.1200000001</v>
      </c>
      <c r="C41" s="48"/>
      <c r="D41" s="48"/>
      <c r="E41" s="159"/>
      <c r="F41" s="159"/>
      <c r="G41" s="159"/>
      <c r="H41" s="154" t="s">
        <v>62</v>
      </c>
      <c r="I41" s="116">
        <v>0.59</v>
      </c>
      <c r="J41" s="41">
        <f t="shared" si="0"/>
        <v>59</v>
      </c>
      <c r="K41" s="163">
        <v>1978</v>
      </c>
      <c r="L41" s="159">
        <v>2025</v>
      </c>
      <c r="M41" s="117">
        <v>2166</v>
      </c>
      <c r="N41" s="41">
        <f t="shared" si="1"/>
        <v>-188</v>
      </c>
      <c r="O41" s="197">
        <f t="shared" si="2"/>
        <v>-8.6795937211449681E-2</v>
      </c>
      <c r="P41" s="118">
        <v>3372</v>
      </c>
      <c r="Q41" s="159">
        <v>636</v>
      </c>
      <c r="R41" s="117">
        <v>631</v>
      </c>
      <c r="S41" s="41">
        <f t="shared" si="3"/>
        <v>5</v>
      </c>
      <c r="T41" s="197">
        <f t="shared" si="4"/>
        <v>7.9239302694136295E-3</v>
      </c>
      <c r="U41" s="163">
        <v>636</v>
      </c>
      <c r="V41" s="117">
        <v>632</v>
      </c>
      <c r="W41" s="41">
        <f t="shared" si="5"/>
        <v>4</v>
      </c>
      <c r="X41" s="190">
        <f t="shared" si="6"/>
        <v>6.3291139240506328E-3</v>
      </c>
      <c r="Y41" s="119">
        <f t="shared" si="7"/>
        <v>10.779661016949152</v>
      </c>
      <c r="Z41" s="168">
        <v>1035</v>
      </c>
      <c r="AA41" s="159">
        <v>865</v>
      </c>
      <c r="AB41" s="159">
        <v>40</v>
      </c>
      <c r="AC41" s="41">
        <f t="shared" si="8"/>
        <v>905</v>
      </c>
      <c r="AD41" s="184">
        <f t="shared" si="9"/>
        <v>0.87439613526570048</v>
      </c>
      <c r="AE41" s="120">
        <f t="shared" si="10"/>
        <v>1.1251520136317201</v>
      </c>
      <c r="AF41" s="174">
        <v>85</v>
      </c>
      <c r="AG41" s="184">
        <f t="shared" si="11"/>
        <v>8.2125603864734303E-2</v>
      </c>
      <c r="AH41" s="42">
        <f t="shared" si="12"/>
        <v>0.57031669350509939</v>
      </c>
      <c r="AI41" s="159">
        <v>25</v>
      </c>
      <c r="AJ41" s="159">
        <v>0</v>
      </c>
      <c r="AK41" s="41">
        <f t="shared" si="13"/>
        <v>25</v>
      </c>
      <c r="AL41" s="184">
        <f t="shared" si="14"/>
        <v>2.4154589371980676E-2</v>
      </c>
      <c r="AM41" s="121">
        <f t="shared" si="15"/>
        <v>0.38959015116097867</v>
      </c>
      <c r="AN41" s="179">
        <v>15</v>
      </c>
      <c r="AO41" s="116" t="s">
        <v>7</v>
      </c>
      <c r="AP41" s="202" t="s">
        <v>7</v>
      </c>
    </row>
    <row r="42" spans="1:45" x14ac:dyDescent="0.2">
      <c r="A42" s="115"/>
      <c r="B42" s="122">
        <v>8250002.1399999997</v>
      </c>
      <c r="C42" s="48">
        <v>8250002.0499999998</v>
      </c>
      <c r="D42" s="116">
        <v>0.3870865</v>
      </c>
      <c r="E42" s="117">
        <v>7518</v>
      </c>
      <c r="F42" s="117">
        <v>2522</v>
      </c>
      <c r="G42" s="117">
        <v>2494</v>
      </c>
      <c r="H42" s="154"/>
      <c r="I42" s="116">
        <v>1.43</v>
      </c>
      <c r="J42" s="41">
        <f t="shared" si="0"/>
        <v>143</v>
      </c>
      <c r="K42" s="163">
        <v>3762</v>
      </c>
      <c r="L42" s="159">
        <v>2911</v>
      </c>
      <c r="M42" s="117">
        <f t="shared" ref="M42:M51" si="19">D42*E42</f>
        <v>2910.1163069999998</v>
      </c>
      <c r="N42" s="41">
        <f t="shared" si="1"/>
        <v>851.88369300000022</v>
      </c>
      <c r="O42" s="197">
        <f t="shared" si="2"/>
        <v>0.29273183719526175</v>
      </c>
      <c r="P42" s="118">
        <v>2636.5</v>
      </c>
      <c r="Q42" s="159">
        <v>1404</v>
      </c>
      <c r="R42" s="117">
        <f t="shared" ref="R42:R51" si="20">D42*F42</f>
        <v>976.23215300000004</v>
      </c>
      <c r="S42" s="41">
        <f t="shared" si="3"/>
        <v>427.76784699999996</v>
      </c>
      <c r="T42" s="197">
        <f t="shared" si="4"/>
        <v>0.43818250165747197</v>
      </c>
      <c r="U42" s="163">
        <v>1356</v>
      </c>
      <c r="V42" s="117">
        <f t="shared" ref="V42:V51" si="21">D42*G42</f>
        <v>965.393731</v>
      </c>
      <c r="W42" s="41">
        <f t="shared" si="5"/>
        <v>390.606269</v>
      </c>
      <c r="X42" s="190">
        <f t="shared" si="6"/>
        <v>0.40460825097278363</v>
      </c>
      <c r="Y42" s="119">
        <f t="shared" si="7"/>
        <v>9.4825174825174834</v>
      </c>
      <c r="Z42" s="168">
        <v>1990</v>
      </c>
      <c r="AA42" s="159">
        <v>1545</v>
      </c>
      <c r="AB42" s="159">
        <v>120</v>
      </c>
      <c r="AC42" s="41">
        <f t="shared" si="8"/>
        <v>1665</v>
      </c>
      <c r="AD42" s="184">
        <f t="shared" si="9"/>
        <v>0.83668341708542715</v>
      </c>
      <c r="AE42" s="120">
        <f t="shared" si="10"/>
        <v>1.076624190727784</v>
      </c>
      <c r="AF42" s="174">
        <v>225</v>
      </c>
      <c r="AG42" s="184">
        <f t="shared" si="11"/>
        <v>0.11306532663316583</v>
      </c>
      <c r="AH42" s="42">
        <f t="shared" si="12"/>
        <v>0.78517587939698497</v>
      </c>
      <c r="AI42" s="159">
        <v>55</v>
      </c>
      <c r="AJ42" s="159">
        <v>25</v>
      </c>
      <c r="AK42" s="41">
        <f t="shared" si="13"/>
        <v>80</v>
      </c>
      <c r="AL42" s="184">
        <f t="shared" si="14"/>
        <v>4.0201005025125629E-2</v>
      </c>
      <c r="AM42" s="121">
        <f t="shared" si="15"/>
        <v>0.64840330685686498</v>
      </c>
      <c r="AN42" s="179">
        <v>15</v>
      </c>
      <c r="AO42" s="116" t="s">
        <v>7</v>
      </c>
      <c r="AP42" s="202" t="s">
        <v>7</v>
      </c>
      <c r="AQ42" s="83" t="s">
        <v>247</v>
      </c>
    </row>
    <row r="43" spans="1:45" x14ac:dyDescent="0.2">
      <c r="A43" s="115"/>
      <c r="B43" s="122">
        <v>8250002.1500000004</v>
      </c>
      <c r="C43" s="48">
        <v>8250002.0499999998</v>
      </c>
      <c r="D43" s="116">
        <v>0.59657353800000001</v>
      </c>
      <c r="E43" s="117">
        <v>7518</v>
      </c>
      <c r="F43" s="117">
        <v>2522</v>
      </c>
      <c r="G43" s="117">
        <v>2494</v>
      </c>
      <c r="H43" s="154"/>
      <c r="I43" s="116">
        <v>3.62</v>
      </c>
      <c r="J43" s="41">
        <f t="shared" si="0"/>
        <v>362</v>
      </c>
      <c r="K43" s="163">
        <v>4429</v>
      </c>
      <c r="L43" s="159">
        <v>4562</v>
      </c>
      <c r="M43" s="117">
        <f t="shared" si="19"/>
        <v>4485.0398586840001</v>
      </c>
      <c r="N43" s="41">
        <f t="shared" si="1"/>
        <v>-56.039858684000137</v>
      </c>
      <c r="O43" s="197">
        <f t="shared" si="2"/>
        <v>-1.2494840725995989E-2</v>
      </c>
      <c r="P43" s="118">
        <v>1224.4000000000001</v>
      </c>
      <c r="Q43" s="159">
        <v>1526</v>
      </c>
      <c r="R43" s="117">
        <f t="shared" si="20"/>
        <v>1504.558462836</v>
      </c>
      <c r="S43" s="41">
        <f t="shared" si="3"/>
        <v>21.44153716400001</v>
      </c>
      <c r="T43" s="197">
        <f t="shared" si="4"/>
        <v>1.4251049522917197E-2</v>
      </c>
      <c r="U43" s="163">
        <v>1523</v>
      </c>
      <c r="V43" s="117">
        <f t="shared" si="21"/>
        <v>1487.8544037720001</v>
      </c>
      <c r="W43" s="41">
        <f t="shared" si="5"/>
        <v>35.145596227999931</v>
      </c>
      <c r="X43" s="190">
        <f t="shared" si="6"/>
        <v>2.362166361096826E-2</v>
      </c>
      <c r="Y43" s="119">
        <f t="shared" si="7"/>
        <v>4.2071823204419889</v>
      </c>
      <c r="Z43" s="168">
        <v>2135</v>
      </c>
      <c r="AA43" s="159">
        <v>1765</v>
      </c>
      <c r="AB43" s="159">
        <v>145</v>
      </c>
      <c r="AC43" s="41">
        <f t="shared" si="8"/>
        <v>1910</v>
      </c>
      <c r="AD43" s="184">
        <f t="shared" si="9"/>
        <v>0.8946135831381733</v>
      </c>
      <c r="AE43" s="120">
        <f t="shared" si="10"/>
        <v>1.1511673415440453</v>
      </c>
      <c r="AF43" s="174">
        <v>180</v>
      </c>
      <c r="AG43" s="184">
        <f t="shared" si="11"/>
        <v>8.4309133489461355E-2</v>
      </c>
      <c r="AH43" s="42">
        <f t="shared" si="12"/>
        <v>0.58548009367681497</v>
      </c>
      <c r="AI43" s="159">
        <v>15</v>
      </c>
      <c r="AJ43" s="159">
        <v>0</v>
      </c>
      <c r="AK43" s="41">
        <f t="shared" si="13"/>
        <v>15</v>
      </c>
      <c r="AL43" s="184">
        <f t="shared" si="14"/>
        <v>7.0257611241217799E-3</v>
      </c>
      <c r="AM43" s="121">
        <f t="shared" si="15"/>
        <v>0.1133187278084158</v>
      </c>
      <c r="AN43" s="179">
        <v>30</v>
      </c>
      <c r="AO43" s="116" t="s">
        <v>7</v>
      </c>
      <c r="AP43" s="202" t="s">
        <v>7</v>
      </c>
      <c r="AQ43" s="83" t="s">
        <v>247</v>
      </c>
    </row>
    <row r="44" spans="1:45" x14ac:dyDescent="0.2">
      <c r="A44" s="115"/>
      <c r="B44" s="122">
        <v>8250002.1600000001</v>
      </c>
      <c r="C44" s="48">
        <v>8250002.1299999999</v>
      </c>
      <c r="D44" s="116">
        <v>0.29909887400000001</v>
      </c>
      <c r="E44" s="117">
        <v>20946</v>
      </c>
      <c r="F44" s="117">
        <v>8725</v>
      </c>
      <c r="G44" s="117">
        <v>8209</v>
      </c>
      <c r="H44" s="154"/>
      <c r="I44" s="116">
        <v>2.04</v>
      </c>
      <c r="J44" s="41">
        <f t="shared" si="0"/>
        <v>204</v>
      </c>
      <c r="K44" s="163">
        <v>8118</v>
      </c>
      <c r="L44" s="159">
        <v>7976</v>
      </c>
      <c r="M44" s="117">
        <f t="shared" si="19"/>
        <v>6264.9250148040001</v>
      </c>
      <c r="N44" s="41">
        <f t="shared" si="1"/>
        <v>1853.0749851959999</v>
      </c>
      <c r="O44" s="197">
        <f t="shared" si="2"/>
        <v>0.29578566077282475</v>
      </c>
      <c r="P44" s="118">
        <v>3975.3</v>
      </c>
      <c r="Q44" s="159">
        <v>3170</v>
      </c>
      <c r="R44" s="117">
        <f t="shared" si="20"/>
        <v>2609.6376756500003</v>
      </c>
      <c r="S44" s="41">
        <f t="shared" si="3"/>
        <v>560.36232434999965</v>
      </c>
      <c r="T44" s="197">
        <f t="shared" si="4"/>
        <v>0.21472801744802614</v>
      </c>
      <c r="U44" s="163">
        <v>3128</v>
      </c>
      <c r="V44" s="117">
        <f t="shared" si="21"/>
        <v>2455.3026566660001</v>
      </c>
      <c r="W44" s="41">
        <f t="shared" si="5"/>
        <v>672.69734333399992</v>
      </c>
      <c r="X44" s="190">
        <f t="shared" si="6"/>
        <v>0.2739773614090576</v>
      </c>
      <c r="Y44" s="119">
        <f t="shared" si="7"/>
        <v>15.333333333333334</v>
      </c>
      <c r="Z44" s="168">
        <v>4300</v>
      </c>
      <c r="AA44" s="159">
        <v>3410</v>
      </c>
      <c r="AB44" s="159">
        <v>180</v>
      </c>
      <c r="AC44" s="41">
        <f t="shared" si="8"/>
        <v>3590</v>
      </c>
      <c r="AD44" s="184">
        <f t="shared" si="9"/>
        <v>0.83488372093023255</v>
      </c>
      <c r="AE44" s="120">
        <f t="shared" si="10"/>
        <v>1.0743083848003856</v>
      </c>
      <c r="AF44" s="174">
        <v>445</v>
      </c>
      <c r="AG44" s="184">
        <f t="shared" si="11"/>
        <v>0.10348837209302325</v>
      </c>
      <c r="AH44" s="42">
        <f t="shared" si="12"/>
        <v>0.71866925064599485</v>
      </c>
      <c r="AI44" s="159">
        <v>195</v>
      </c>
      <c r="AJ44" s="159">
        <v>30</v>
      </c>
      <c r="AK44" s="41">
        <f t="shared" si="13"/>
        <v>225</v>
      </c>
      <c r="AL44" s="184">
        <f t="shared" si="14"/>
        <v>5.232558139534884E-2</v>
      </c>
      <c r="AM44" s="121">
        <f t="shared" si="15"/>
        <v>0.84396099024756199</v>
      </c>
      <c r="AN44" s="179">
        <v>45</v>
      </c>
      <c r="AO44" s="116" t="s">
        <v>7</v>
      </c>
      <c r="AP44" s="202" t="s">
        <v>7</v>
      </c>
      <c r="AQ44" s="83" t="s">
        <v>247</v>
      </c>
    </row>
    <row r="45" spans="1:45" x14ac:dyDescent="0.2">
      <c r="A45" s="115"/>
      <c r="B45" s="122">
        <v>8250002.1699999999</v>
      </c>
      <c r="C45" s="48">
        <v>8250002.1299999999</v>
      </c>
      <c r="D45" s="116">
        <v>0.107877664</v>
      </c>
      <c r="E45" s="117">
        <v>20946</v>
      </c>
      <c r="F45" s="117">
        <v>8725</v>
      </c>
      <c r="G45" s="117">
        <v>8209</v>
      </c>
      <c r="H45" s="154"/>
      <c r="I45" s="116">
        <v>0.82</v>
      </c>
      <c r="J45" s="41">
        <f t="shared" si="0"/>
        <v>82</v>
      </c>
      <c r="K45" s="163">
        <v>2702</v>
      </c>
      <c r="L45" s="159">
        <v>2641</v>
      </c>
      <c r="M45" s="117">
        <f t="shared" si="19"/>
        <v>2259.6055501440001</v>
      </c>
      <c r="N45" s="41">
        <f t="shared" si="1"/>
        <v>442.39444985599994</v>
      </c>
      <c r="O45" s="197">
        <f t="shared" si="2"/>
        <v>0.19578392778677989</v>
      </c>
      <c r="P45" s="118">
        <v>3283.5</v>
      </c>
      <c r="Q45" s="159">
        <v>1034</v>
      </c>
      <c r="R45" s="117">
        <f t="shared" si="20"/>
        <v>941.23261839999998</v>
      </c>
      <c r="S45" s="41">
        <f t="shared" si="3"/>
        <v>92.767381600000022</v>
      </c>
      <c r="T45" s="197">
        <f t="shared" si="4"/>
        <v>9.8559463183176932E-2</v>
      </c>
      <c r="U45" s="163">
        <v>1015</v>
      </c>
      <c r="V45" s="117">
        <f t="shared" si="21"/>
        <v>885.56774377599993</v>
      </c>
      <c r="W45" s="41">
        <f t="shared" si="5"/>
        <v>129.43225622400007</v>
      </c>
      <c r="X45" s="190">
        <f t="shared" si="6"/>
        <v>0.14615737433266238</v>
      </c>
      <c r="Y45" s="119">
        <f t="shared" si="7"/>
        <v>12.378048780487806</v>
      </c>
      <c r="Z45" s="168">
        <v>1260</v>
      </c>
      <c r="AA45" s="159">
        <v>985</v>
      </c>
      <c r="AB45" s="159">
        <v>75</v>
      </c>
      <c r="AC45" s="41">
        <f t="shared" si="8"/>
        <v>1060</v>
      </c>
      <c r="AD45" s="184">
        <f t="shared" si="9"/>
        <v>0.84126984126984128</v>
      </c>
      <c r="AE45" s="120">
        <f t="shared" si="10"/>
        <v>1.0825258915683242</v>
      </c>
      <c r="AF45" s="174">
        <v>120</v>
      </c>
      <c r="AG45" s="184">
        <f t="shared" si="11"/>
        <v>9.5238095238095233E-2</v>
      </c>
      <c r="AH45" s="42">
        <f t="shared" si="12"/>
        <v>0.66137566137566139</v>
      </c>
      <c r="AI45" s="159">
        <v>40</v>
      </c>
      <c r="AJ45" s="159">
        <v>20</v>
      </c>
      <c r="AK45" s="41">
        <f t="shared" si="13"/>
        <v>60</v>
      </c>
      <c r="AL45" s="184">
        <f t="shared" si="14"/>
        <v>4.7619047619047616E-2</v>
      </c>
      <c r="AM45" s="121">
        <f t="shared" si="15"/>
        <v>0.76804915514592931</v>
      </c>
      <c r="AN45" s="179">
        <v>15</v>
      </c>
      <c r="AO45" s="116" t="s">
        <v>7</v>
      </c>
      <c r="AP45" s="202" t="s">
        <v>7</v>
      </c>
      <c r="AQ45" s="83" t="s">
        <v>247</v>
      </c>
    </row>
    <row r="46" spans="1:45" x14ac:dyDescent="0.2">
      <c r="A46" s="115"/>
      <c r="B46" s="122">
        <v>8250002.1799999997</v>
      </c>
      <c r="C46" s="48">
        <v>8250002.1299999999</v>
      </c>
      <c r="D46" s="116">
        <v>0.11026029599999999</v>
      </c>
      <c r="E46" s="117">
        <v>20946</v>
      </c>
      <c r="F46" s="117">
        <v>8725</v>
      </c>
      <c r="G46" s="117">
        <v>8209</v>
      </c>
      <c r="H46" s="154"/>
      <c r="I46" s="116">
        <v>1.9</v>
      </c>
      <c r="J46" s="41">
        <f t="shared" si="0"/>
        <v>190</v>
      </c>
      <c r="K46" s="163">
        <v>6742</v>
      </c>
      <c r="L46" s="159">
        <v>4823</v>
      </c>
      <c r="M46" s="117">
        <f t="shared" si="19"/>
        <v>2309.5121600160001</v>
      </c>
      <c r="N46" s="41">
        <f t="shared" si="1"/>
        <v>4432.4878399839999</v>
      </c>
      <c r="O46" s="197">
        <f t="shared" si="2"/>
        <v>1.9192312197885515</v>
      </c>
      <c r="P46" s="118">
        <v>3549.9</v>
      </c>
      <c r="Q46" s="159">
        <v>2604</v>
      </c>
      <c r="R46" s="117">
        <f t="shared" si="20"/>
        <v>962.0210826</v>
      </c>
      <c r="S46" s="41">
        <f t="shared" si="3"/>
        <v>1641.9789174</v>
      </c>
      <c r="T46" s="197">
        <f t="shared" si="4"/>
        <v>1.7068013862672493</v>
      </c>
      <c r="U46" s="163">
        <v>2585</v>
      </c>
      <c r="V46" s="117">
        <f t="shared" si="21"/>
        <v>905.12676986399993</v>
      </c>
      <c r="W46" s="41">
        <f t="shared" si="5"/>
        <v>1679.8732301360001</v>
      </c>
      <c r="X46" s="190">
        <f t="shared" si="6"/>
        <v>1.8559535371917129</v>
      </c>
      <c r="Y46" s="119">
        <f t="shared" si="7"/>
        <v>13.605263157894736</v>
      </c>
      <c r="Z46" s="168">
        <v>3575</v>
      </c>
      <c r="AA46" s="159">
        <v>2995</v>
      </c>
      <c r="AB46" s="159">
        <v>180</v>
      </c>
      <c r="AC46" s="41">
        <f t="shared" si="8"/>
        <v>3175</v>
      </c>
      <c r="AD46" s="184">
        <f t="shared" si="9"/>
        <v>0.88811188811188813</v>
      </c>
      <c r="AE46" s="120">
        <f t="shared" si="10"/>
        <v>1.142801116036174</v>
      </c>
      <c r="AF46" s="174">
        <v>295</v>
      </c>
      <c r="AG46" s="184">
        <f t="shared" si="11"/>
        <v>8.2517482517482518E-2</v>
      </c>
      <c r="AH46" s="42">
        <f t="shared" si="12"/>
        <v>0.57303807303807308</v>
      </c>
      <c r="AI46" s="159">
        <v>45</v>
      </c>
      <c r="AJ46" s="159">
        <v>25</v>
      </c>
      <c r="AK46" s="41">
        <f t="shared" si="13"/>
        <v>70</v>
      </c>
      <c r="AL46" s="184">
        <f t="shared" si="14"/>
        <v>1.9580419580419582E-2</v>
      </c>
      <c r="AM46" s="121">
        <f t="shared" si="15"/>
        <v>0.31581321903902554</v>
      </c>
      <c r="AN46" s="179">
        <v>45</v>
      </c>
      <c r="AO46" s="116" t="s">
        <v>7</v>
      </c>
      <c r="AP46" s="202" t="s">
        <v>7</v>
      </c>
      <c r="AQ46" s="83" t="s">
        <v>247</v>
      </c>
    </row>
    <row r="47" spans="1:45" x14ac:dyDescent="0.2">
      <c r="A47" s="115" t="s">
        <v>260</v>
      </c>
      <c r="B47" s="122">
        <v>8250002.1900000004</v>
      </c>
      <c r="C47" s="48">
        <v>8250002.1299999999</v>
      </c>
      <c r="D47" s="116">
        <v>9.9791737000000005E-2</v>
      </c>
      <c r="E47" s="117">
        <v>20946</v>
      </c>
      <c r="F47" s="117">
        <v>8725</v>
      </c>
      <c r="G47" s="117">
        <v>8209</v>
      </c>
      <c r="H47" s="154"/>
      <c r="I47" s="116">
        <v>2.74</v>
      </c>
      <c r="J47" s="41">
        <f t="shared" si="0"/>
        <v>274</v>
      </c>
      <c r="K47" s="163">
        <v>12279</v>
      </c>
      <c r="L47" s="159">
        <v>7341</v>
      </c>
      <c r="M47" s="117">
        <f t="shared" si="19"/>
        <v>2090.2377232020003</v>
      </c>
      <c r="N47" s="41">
        <f t="shared" si="1"/>
        <v>10188.762276797999</v>
      </c>
      <c r="O47" s="197">
        <f t="shared" si="2"/>
        <v>4.8744514385617368</v>
      </c>
      <c r="P47" s="118">
        <v>4473.6000000000004</v>
      </c>
      <c r="Q47" s="159">
        <v>4175</v>
      </c>
      <c r="R47" s="117">
        <f t="shared" si="20"/>
        <v>870.68290532500009</v>
      </c>
      <c r="S47" s="41">
        <f t="shared" si="3"/>
        <v>3304.3170946749997</v>
      </c>
      <c r="T47" s="197">
        <f t="shared" si="4"/>
        <v>3.7950866779009473</v>
      </c>
      <c r="U47" s="163">
        <v>4124</v>
      </c>
      <c r="V47" s="117">
        <f t="shared" si="21"/>
        <v>819.19036903300002</v>
      </c>
      <c r="W47" s="41">
        <f t="shared" si="5"/>
        <v>3304.809630967</v>
      </c>
      <c r="X47" s="190">
        <f t="shared" si="6"/>
        <v>4.0342388727886398</v>
      </c>
      <c r="Y47" s="119">
        <f t="shared" si="7"/>
        <v>15.051094890510949</v>
      </c>
      <c r="Z47" s="168">
        <v>6735</v>
      </c>
      <c r="AA47" s="159">
        <v>5500</v>
      </c>
      <c r="AB47" s="159">
        <v>365</v>
      </c>
      <c r="AC47" s="41">
        <f t="shared" si="8"/>
        <v>5865</v>
      </c>
      <c r="AD47" s="184">
        <f t="shared" si="9"/>
        <v>0.87082405345211578</v>
      </c>
      <c r="AE47" s="120">
        <f t="shared" si="10"/>
        <v>1.1205555442703925</v>
      </c>
      <c r="AF47" s="174">
        <v>610</v>
      </c>
      <c r="AG47" s="184">
        <f t="shared" si="11"/>
        <v>9.0571640682999263E-2</v>
      </c>
      <c r="AH47" s="42">
        <f t="shared" si="12"/>
        <v>0.62896972696527276</v>
      </c>
      <c r="AI47" s="159">
        <v>105</v>
      </c>
      <c r="AJ47" s="159">
        <v>35</v>
      </c>
      <c r="AK47" s="41">
        <f t="shared" si="13"/>
        <v>140</v>
      </c>
      <c r="AL47" s="184">
        <f t="shared" si="14"/>
        <v>2.0786933927245732E-2</v>
      </c>
      <c r="AM47" s="121">
        <f t="shared" si="15"/>
        <v>0.33527312785880214</v>
      </c>
      <c r="AN47" s="179">
        <v>115</v>
      </c>
      <c r="AO47" s="116" t="s">
        <v>7</v>
      </c>
      <c r="AP47" s="202" t="s">
        <v>7</v>
      </c>
      <c r="AQ47" s="83" t="s">
        <v>247</v>
      </c>
      <c r="AR47" s="92" t="s">
        <v>251</v>
      </c>
    </row>
    <row r="48" spans="1:45" x14ac:dyDescent="0.2">
      <c r="A48" s="115" t="s">
        <v>258</v>
      </c>
      <c r="B48" s="122">
        <v>8250002.2000000002</v>
      </c>
      <c r="C48" s="48">
        <v>8250002.1299999999</v>
      </c>
      <c r="D48" s="116">
        <v>0.108100321</v>
      </c>
      <c r="E48" s="117">
        <v>20946</v>
      </c>
      <c r="F48" s="117">
        <v>8725</v>
      </c>
      <c r="G48" s="117">
        <v>8209</v>
      </c>
      <c r="H48" s="154"/>
      <c r="I48" s="116">
        <v>4.5599999999999996</v>
      </c>
      <c r="J48" s="41">
        <f t="shared" si="0"/>
        <v>455.99999999999994</v>
      </c>
      <c r="K48" s="163">
        <v>12629</v>
      </c>
      <c r="L48" s="159">
        <v>7203</v>
      </c>
      <c r="M48" s="117">
        <f t="shared" si="19"/>
        <v>2264.2693236659998</v>
      </c>
      <c r="N48" s="41">
        <f t="shared" si="1"/>
        <v>10364.730676334</v>
      </c>
      <c r="O48" s="197">
        <f t="shared" si="2"/>
        <v>4.5775167149960874</v>
      </c>
      <c r="P48" s="118">
        <v>2771.7</v>
      </c>
      <c r="Q48" s="159">
        <v>4722</v>
      </c>
      <c r="R48" s="117">
        <f t="shared" si="20"/>
        <v>943.17530072499994</v>
      </c>
      <c r="S48" s="41">
        <f t="shared" si="3"/>
        <v>3778.8246992750001</v>
      </c>
      <c r="T48" s="197">
        <f t="shared" si="4"/>
        <v>4.0064924265619482</v>
      </c>
      <c r="U48" s="163">
        <v>4633</v>
      </c>
      <c r="V48" s="117">
        <f t="shared" si="21"/>
        <v>887.39553508899996</v>
      </c>
      <c r="W48" s="41">
        <f t="shared" si="5"/>
        <v>3745.6044649109999</v>
      </c>
      <c r="X48" s="190">
        <f t="shared" si="6"/>
        <v>4.2208962258699447</v>
      </c>
      <c r="Y48" s="119">
        <f t="shared" si="7"/>
        <v>10.160087719298247</v>
      </c>
      <c r="Z48" s="168">
        <v>6890</v>
      </c>
      <c r="AA48" s="159">
        <v>5695</v>
      </c>
      <c r="AB48" s="159">
        <v>400</v>
      </c>
      <c r="AC48" s="41">
        <f t="shared" si="8"/>
        <v>6095</v>
      </c>
      <c r="AD48" s="184">
        <f t="shared" si="9"/>
        <v>0.88461538461538458</v>
      </c>
      <c r="AE48" s="120">
        <f t="shared" si="10"/>
        <v>1.1383018990439056</v>
      </c>
      <c r="AF48" s="174">
        <v>635</v>
      </c>
      <c r="AG48" s="184">
        <f t="shared" si="11"/>
        <v>9.2162554426705373E-2</v>
      </c>
      <c r="AH48" s="42">
        <f t="shared" si="12"/>
        <v>0.6400177390743429</v>
      </c>
      <c r="AI48" s="159">
        <v>45</v>
      </c>
      <c r="AJ48" s="159">
        <v>25</v>
      </c>
      <c r="AK48" s="41">
        <f t="shared" si="13"/>
        <v>70</v>
      </c>
      <c r="AL48" s="184">
        <f t="shared" si="14"/>
        <v>1.0159651669085631E-2</v>
      </c>
      <c r="AM48" s="121">
        <f t="shared" si="15"/>
        <v>0.16386534950138115</v>
      </c>
      <c r="AN48" s="179">
        <v>85</v>
      </c>
      <c r="AO48" s="116" t="s">
        <v>7</v>
      </c>
      <c r="AP48" s="202" t="s">
        <v>7</v>
      </c>
      <c r="AQ48" s="83" t="s">
        <v>247</v>
      </c>
      <c r="AR48" s="92" t="s">
        <v>251</v>
      </c>
    </row>
    <row r="49" spans="1:43" x14ac:dyDescent="0.2">
      <c r="A49" s="115" t="s">
        <v>257</v>
      </c>
      <c r="B49" s="122">
        <v>8250002.21</v>
      </c>
      <c r="C49" s="48">
        <v>8250002.1299999999</v>
      </c>
      <c r="D49" s="116">
        <v>1.5787934999999999E-2</v>
      </c>
      <c r="E49" s="117">
        <v>20946</v>
      </c>
      <c r="F49" s="117">
        <v>8725</v>
      </c>
      <c r="G49" s="117">
        <v>8209</v>
      </c>
      <c r="H49" s="154"/>
      <c r="I49" s="116">
        <v>25.84</v>
      </c>
      <c r="J49" s="41">
        <f t="shared" si="0"/>
        <v>2584</v>
      </c>
      <c r="K49" s="163">
        <v>22077</v>
      </c>
      <c r="L49" s="159">
        <v>6786</v>
      </c>
      <c r="M49" s="117">
        <f t="shared" si="19"/>
        <v>330.69408650999998</v>
      </c>
      <c r="N49" s="41">
        <f t="shared" si="1"/>
        <v>21746.30591349</v>
      </c>
      <c r="O49" s="197">
        <f t="shared" si="2"/>
        <v>65.759585068456929</v>
      </c>
      <c r="P49" s="118">
        <v>854.5</v>
      </c>
      <c r="Q49" s="159">
        <v>7784</v>
      </c>
      <c r="R49" s="117">
        <f t="shared" si="20"/>
        <v>137.74973287500001</v>
      </c>
      <c r="S49" s="41">
        <f t="shared" si="3"/>
        <v>7646.2502671250004</v>
      </c>
      <c r="T49" s="197">
        <f t="shared" si="4"/>
        <v>55.508276550078939</v>
      </c>
      <c r="U49" s="163">
        <v>7344</v>
      </c>
      <c r="V49" s="117">
        <f t="shared" si="21"/>
        <v>129.603158415</v>
      </c>
      <c r="W49" s="41">
        <f t="shared" si="5"/>
        <v>7214.3968415850004</v>
      </c>
      <c r="X49" s="190">
        <f t="shared" si="6"/>
        <v>55.665285706108392</v>
      </c>
      <c r="Y49" s="119">
        <f t="shared" si="7"/>
        <v>2.8421052631578947</v>
      </c>
      <c r="Z49" s="168">
        <v>11290</v>
      </c>
      <c r="AA49" s="159">
        <v>9240</v>
      </c>
      <c r="AB49" s="159">
        <v>420</v>
      </c>
      <c r="AC49" s="41">
        <f t="shared" si="8"/>
        <v>9660</v>
      </c>
      <c r="AD49" s="184">
        <f t="shared" si="9"/>
        <v>0.8556244464127547</v>
      </c>
      <c r="AE49" s="120">
        <f t="shared" si="10"/>
        <v>1.100997053813946</v>
      </c>
      <c r="AF49" s="174">
        <v>1010</v>
      </c>
      <c r="AG49" s="184">
        <f t="shared" si="11"/>
        <v>8.9459698848538535E-2</v>
      </c>
      <c r="AH49" s="42">
        <f t="shared" si="12"/>
        <v>0.62124790867040658</v>
      </c>
      <c r="AI49" s="159">
        <v>300</v>
      </c>
      <c r="AJ49" s="159">
        <v>40</v>
      </c>
      <c r="AK49" s="41">
        <f t="shared" si="13"/>
        <v>340</v>
      </c>
      <c r="AL49" s="184">
        <f t="shared" si="14"/>
        <v>3.0115146147032774E-2</v>
      </c>
      <c r="AM49" s="121">
        <f t="shared" si="15"/>
        <v>0.48572816366181892</v>
      </c>
      <c r="AN49" s="179">
        <v>275</v>
      </c>
      <c r="AO49" s="116" t="s">
        <v>7</v>
      </c>
      <c r="AP49" s="202" t="s">
        <v>7</v>
      </c>
      <c r="AQ49" s="83" t="s">
        <v>250</v>
      </c>
    </row>
    <row r="50" spans="1:43" x14ac:dyDescent="0.2">
      <c r="A50" s="115"/>
      <c r="B50" s="122">
        <v>8250002.2199999997</v>
      </c>
      <c r="C50" s="48">
        <v>8250002.1299999999</v>
      </c>
      <c r="D50" s="116">
        <v>0.124919658</v>
      </c>
      <c r="E50" s="117">
        <v>20946</v>
      </c>
      <c r="F50" s="117">
        <v>8725</v>
      </c>
      <c r="G50" s="117">
        <v>8209</v>
      </c>
      <c r="H50" s="154"/>
      <c r="I50" s="116">
        <v>2.4700000000000002</v>
      </c>
      <c r="J50" s="41">
        <f t="shared" si="0"/>
        <v>247.00000000000003</v>
      </c>
      <c r="K50" s="163">
        <v>5109</v>
      </c>
      <c r="L50" s="159">
        <v>4879</v>
      </c>
      <c r="M50" s="117">
        <f t="shared" si="19"/>
        <v>2616.5671564680001</v>
      </c>
      <c r="N50" s="41">
        <f t="shared" si="1"/>
        <v>2492.4328435319999</v>
      </c>
      <c r="O50" s="197">
        <f t="shared" si="2"/>
        <v>0.95255833100665976</v>
      </c>
      <c r="P50" s="118">
        <v>2065.6999999999998</v>
      </c>
      <c r="Q50" s="159">
        <v>1889</v>
      </c>
      <c r="R50" s="117">
        <f t="shared" si="20"/>
        <v>1089.9240160500001</v>
      </c>
      <c r="S50" s="41">
        <f t="shared" si="3"/>
        <v>799.07598394999991</v>
      </c>
      <c r="T50" s="197">
        <f t="shared" si="4"/>
        <v>0.73314834078611812</v>
      </c>
      <c r="U50" s="163">
        <v>1877</v>
      </c>
      <c r="V50" s="117">
        <f t="shared" si="21"/>
        <v>1025.465472522</v>
      </c>
      <c r="W50" s="41">
        <f t="shared" si="5"/>
        <v>851.53452747799997</v>
      </c>
      <c r="X50" s="190">
        <f t="shared" si="6"/>
        <v>0.83038829711522189</v>
      </c>
      <c r="Y50" s="119">
        <f t="shared" si="7"/>
        <v>7.5991902834008087</v>
      </c>
      <c r="Z50" s="168">
        <v>2380</v>
      </c>
      <c r="AA50" s="159">
        <v>2025</v>
      </c>
      <c r="AB50" s="159">
        <v>40</v>
      </c>
      <c r="AC50" s="41">
        <f t="shared" si="8"/>
        <v>2065</v>
      </c>
      <c r="AD50" s="184">
        <f t="shared" si="9"/>
        <v>0.86764705882352944</v>
      </c>
      <c r="AE50" s="120">
        <f t="shared" si="10"/>
        <v>1.1164674636402501</v>
      </c>
      <c r="AF50" s="174">
        <v>235</v>
      </c>
      <c r="AG50" s="184">
        <f t="shared" si="11"/>
        <v>9.8739495798319324E-2</v>
      </c>
      <c r="AH50" s="42">
        <f t="shared" si="12"/>
        <v>0.68569094304388423</v>
      </c>
      <c r="AI50" s="159">
        <v>20</v>
      </c>
      <c r="AJ50" s="159">
        <v>10</v>
      </c>
      <c r="AK50" s="41">
        <f t="shared" si="13"/>
        <v>30</v>
      </c>
      <c r="AL50" s="184">
        <f t="shared" si="14"/>
        <v>1.2605042016806723E-2</v>
      </c>
      <c r="AM50" s="121">
        <f t="shared" si="15"/>
        <v>0.20330712930333425</v>
      </c>
      <c r="AN50" s="179">
        <v>45</v>
      </c>
      <c r="AO50" s="116" t="s">
        <v>7</v>
      </c>
      <c r="AP50" s="202" t="s">
        <v>7</v>
      </c>
      <c r="AQ50" s="83" t="s">
        <v>247</v>
      </c>
    </row>
    <row r="51" spans="1:43" x14ac:dyDescent="0.2">
      <c r="A51" s="115" t="s">
        <v>259</v>
      </c>
      <c r="B51" s="122">
        <v>8250002.2300000004</v>
      </c>
      <c r="C51" s="48">
        <v>8250002.1299999999</v>
      </c>
      <c r="D51" s="116">
        <v>0.13416351400000001</v>
      </c>
      <c r="E51" s="117">
        <v>20946</v>
      </c>
      <c r="F51" s="117">
        <v>8725</v>
      </c>
      <c r="G51" s="117">
        <v>8209</v>
      </c>
      <c r="H51" s="154"/>
      <c r="I51" s="116">
        <v>5.85</v>
      </c>
      <c r="J51" s="41">
        <f t="shared" si="0"/>
        <v>585</v>
      </c>
      <c r="K51" s="163">
        <v>13080</v>
      </c>
      <c r="L51" s="159">
        <v>5964</v>
      </c>
      <c r="M51" s="117">
        <f t="shared" si="19"/>
        <v>2810.1889642440001</v>
      </c>
      <c r="N51" s="41">
        <f t="shared" si="1"/>
        <v>10269.811035756</v>
      </c>
      <c r="O51" s="197">
        <f t="shared" si="2"/>
        <v>3.6544912696000122</v>
      </c>
      <c r="P51" s="118">
        <v>2234.1</v>
      </c>
      <c r="Q51" s="159">
        <v>4529</v>
      </c>
      <c r="R51" s="117">
        <f t="shared" si="20"/>
        <v>1170.57665965</v>
      </c>
      <c r="S51" s="41">
        <f t="shared" si="3"/>
        <v>3358.4233403500002</v>
      </c>
      <c r="T51" s="197">
        <f t="shared" si="4"/>
        <v>2.8690332347427479</v>
      </c>
      <c r="U51" s="163">
        <v>4461</v>
      </c>
      <c r="V51" s="117">
        <f t="shared" si="21"/>
        <v>1101.3482864260002</v>
      </c>
      <c r="W51" s="41">
        <f t="shared" si="5"/>
        <v>3359.6517135739996</v>
      </c>
      <c r="X51" s="190">
        <f t="shared" si="6"/>
        <v>3.0504897996222882</v>
      </c>
      <c r="Y51" s="119">
        <f t="shared" si="7"/>
        <v>7.6256410256410261</v>
      </c>
      <c r="Z51" s="168">
        <v>6625</v>
      </c>
      <c r="AA51" s="159">
        <v>5440</v>
      </c>
      <c r="AB51" s="159">
        <v>290</v>
      </c>
      <c r="AC51" s="41">
        <f t="shared" si="8"/>
        <v>5730</v>
      </c>
      <c r="AD51" s="184">
        <f t="shared" si="9"/>
        <v>0.8649056603773585</v>
      </c>
      <c r="AE51" s="120">
        <f t="shared" si="10"/>
        <v>1.1129398977493752</v>
      </c>
      <c r="AF51" s="174">
        <v>670</v>
      </c>
      <c r="AG51" s="184">
        <f t="shared" si="11"/>
        <v>0.10113207547169811</v>
      </c>
      <c r="AH51" s="42">
        <f t="shared" si="12"/>
        <v>0.70230607966457026</v>
      </c>
      <c r="AI51" s="159">
        <v>85</v>
      </c>
      <c r="AJ51" s="159">
        <v>25</v>
      </c>
      <c r="AK51" s="41">
        <f t="shared" si="13"/>
        <v>110</v>
      </c>
      <c r="AL51" s="184">
        <f t="shared" si="14"/>
        <v>1.6603773584905661E-2</v>
      </c>
      <c r="AM51" s="121">
        <f t="shared" si="15"/>
        <v>0.26780279975654292</v>
      </c>
      <c r="AN51" s="179">
        <v>110</v>
      </c>
      <c r="AO51" s="116" t="s">
        <v>7</v>
      </c>
      <c r="AP51" s="202" t="s">
        <v>7</v>
      </c>
      <c r="AQ51" s="83" t="s">
        <v>247</v>
      </c>
    </row>
    <row r="52" spans="1:43" x14ac:dyDescent="0.2">
      <c r="A52" s="115"/>
      <c r="B52" s="122">
        <v>8250003</v>
      </c>
      <c r="C52" s="48"/>
      <c r="D52" s="48"/>
      <c r="E52" s="159"/>
      <c r="F52" s="159"/>
      <c r="G52" s="159"/>
      <c r="H52" s="154" t="s">
        <v>64</v>
      </c>
      <c r="I52" s="116">
        <v>10.130000000000001</v>
      </c>
      <c r="J52" s="41">
        <f t="shared" si="0"/>
        <v>1013.0000000000001</v>
      </c>
      <c r="K52" s="163">
        <v>3504</v>
      </c>
      <c r="L52" s="159">
        <v>3562</v>
      </c>
      <c r="M52" s="117">
        <v>3774</v>
      </c>
      <c r="N52" s="41">
        <f t="shared" si="1"/>
        <v>-270</v>
      </c>
      <c r="O52" s="197">
        <f t="shared" si="2"/>
        <v>-7.1542130365659776E-2</v>
      </c>
      <c r="P52" s="118">
        <v>346</v>
      </c>
      <c r="Q52" s="159">
        <v>1510</v>
      </c>
      <c r="R52" s="117">
        <v>1538</v>
      </c>
      <c r="S52" s="41">
        <f t="shared" si="3"/>
        <v>-28</v>
      </c>
      <c r="T52" s="197">
        <f t="shared" si="4"/>
        <v>-1.8205461638491547E-2</v>
      </c>
      <c r="U52" s="163">
        <v>1481</v>
      </c>
      <c r="V52" s="117">
        <v>1516</v>
      </c>
      <c r="W52" s="41">
        <f t="shared" si="5"/>
        <v>-35</v>
      </c>
      <c r="X52" s="190">
        <f t="shared" si="6"/>
        <v>-2.308707124010554E-2</v>
      </c>
      <c r="Y52" s="119">
        <f t="shared" si="7"/>
        <v>1.4619940769990127</v>
      </c>
      <c r="Z52" s="168">
        <v>1670</v>
      </c>
      <c r="AA52" s="159">
        <v>1340</v>
      </c>
      <c r="AB52" s="159">
        <v>85</v>
      </c>
      <c r="AC52" s="41">
        <f t="shared" si="8"/>
        <v>1425</v>
      </c>
      <c r="AD52" s="184">
        <f t="shared" si="9"/>
        <v>0.8532934131736527</v>
      </c>
      <c r="AE52" s="120">
        <f t="shared" si="10"/>
        <v>1.0979975360472976</v>
      </c>
      <c r="AF52" s="174">
        <v>200</v>
      </c>
      <c r="AG52" s="184">
        <f t="shared" si="11"/>
        <v>0.11976047904191617</v>
      </c>
      <c r="AH52" s="42">
        <f t="shared" si="12"/>
        <v>0.83166999334664016</v>
      </c>
      <c r="AI52" s="159">
        <v>0</v>
      </c>
      <c r="AJ52" s="159">
        <v>15</v>
      </c>
      <c r="AK52" s="41">
        <f t="shared" si="13"/>
        <v>15</v>
      </c>
      <c r="AL52" s="184">
        <f t="shared" si="14"/>
        <v>8.9820359281437123E-3</v>
      </c>
      <c r="AM52" s="121">
        <f t="shared" si="15"/>
        <v>0.1448715472281244</v>
      </c>
      <c r="AN52" s="179">
        <v>25</v>
      </c>
      <c r="AO52" s="116" t="s">
        <v>7</v>
      </c>
      <c r="AP52" s="202" t="s">
        <v>7</v>
      </c>
      <c r="AQ52" s="83" t="s">
        <v>297</v>
      </c>
    </row>
    <row r="53" spans="1:43" x14ac:dyDescent="0.2">
      <c r="A53" s="115"/>
      <c r="B53" s="122">
        <v>8250004</v>
      </c>
      <c r="C53" s="48"/>
      <c r="D53" s="48"/>
      <c r="E53" s="159"/>
      <c r="F53" s="159"/>
      <c r="G53" s="159"/>
      <c r="H53" s="154" t="s">
        <v>65</v>
      </c>
      <c r="I53" s="116">
        <v>1.99</v>
      </c>
      <c r="J53" s="41">
        <f t="shared" si="0"/>
        <v>199</v>
      </c>
      <c r="K53" s="163">
        <v>3158</v>
      </c>
      <c r="L53" s="159">
        <v>3181</v>
      </c>
      <c r="M53" s="117">
        <v>3209</v>
      </c>
      <c r="N53" s="41">
        <f t="shared" si="1"/>
        <v>-51</v>
      </c>
      <c r="O53" s="197">
        <f t="shared" si="2"/>
        <v>-1.5892801495793082E-2</v>
      </c>
      <c r="P53" s="118">
        <v>1583.6</v>
      </c>
      <c r="Q53" s="159">
        <v>1295</v>
      </c>
      <c r="R53" s="117">
        <v>1292</v>
      </c>
      <c r="S53" s="41">
        <f t="shared" si="3"/>
        <v>3</v>
      </c>
      <c r="T53" s="197">
        <f t="shared" si="4"/>
        <v>2.3219814241486067E-3</v>
      </c>
      <c r="U53" s="163">
        <v>1285</v>
      </c>
      <c r="V53" s="117">
        <v>1269</v>
      </c>
      <c r="W53" s="41">
        <f t="shared" si="5"/>
        <v>16</v>
      </c>
      <c r="X53" s="190">
        <f t="shared" si="6"/>
        <v>1.260835303388495E-2</v>
      </c>
      <c r="Y53" s="119">
        <f t="shared" si="7"/>
        <v>6.4572864321608039</v>
      </c>
      <c r="Z53" s="168">
        <v>1390</v>
      </c>
      <c r="AA53" s="159">
        <v>1095</v>
      </c>
      <c r="AB53" s="159">
        <v>45</v>
      </c>
      <c r="AC53" s="41">
        <f t="shared" si="8"/>
        <v>1140</v>
      </c>
      <c r="AD53" s="184">
        <f t="shared" si="9"/>
        <v>0.82014388489208634</v>
      </c>
      <c r="AE53" s="120">
        <f t="shared" si="10"/>
        <v>1.0553415166612874</v>
      </c>
      <c r="AF53" s="174">
        <v>165</v>
      </c>
      <c r="AG53" s="184">
        <f t="shared" si="11"/>
        <v>0.11870503597122302</v>
      </c>
      <c r="AH53" s="42">
        <f t="shared" si="12"/>
        <v>0.82434052757793774</v>
      </c>
      <c r="AI53" s="159">
        <v>40</v>
      </c>
      <c r="AJ53" s="159">
        <v>30</v>
      </c>
      <c r="AK53" s="41">
        <f t="shared" si="13"/>
        <v>70</v>
      </c>
      <c r="AL53" s="184">
        <f t="shared" si="14"/>
        <v>5.0359712230215826E-2</v>
      </c>
      <c r="AM53" s="121">
        <f t="shared" si="15"/>
        <v>0.81225342306799719</v>
      </c>
      <c r="AN53" s="179">
        <v>10</v>
      </c>
      <c r="AO53" s="116" t="s">
        <v>7</v>
      </c>
      <c r="AP53" s="202" t="s">
        <v>7</v>
      </c>
    </row>
    <row r="54" spans="1:43" x14ac:dyDescent="0.2">
      <c r="A54" s="115"/>
      <c r="B54" s="122">
        <v>8250005</v>
      </c>
      <c r="C54" s="48"/>
      <c r="D54" s="48"/>
      <c r="E54" s="159"/>
      <c r="F54" s="159"/>
      <c r="G54" s="159"/>
      <c r="H54" s="154" t="s">
        <v>66</v>
      </c>
      <c r="I54" s="116">
        <v>1.78</v>
      </c>
      <c r="J54" s="41">
        <f t="shared" si="0"/>
        <v>178</v>
      </c>
      <c r="K54" s="163">
        <v>2273</v>
      </c>
      <c r="L54" s="159">
        <v>2229</v>
      </c>
      <c r="M54" s="117">
        <v>2146</v>
      </c>
      <c r="N54" s="41">
        <f t="shared" si="1"/>
        <v>127</v>
      </c>
      <c r="O54" s="197">
        <f t="shared" si="2"/>
        <v>5.9179869524697108E-2</v>
      </c>
      <c r="P54" s="118">
        <v>1276.4000000000001</v>
      </c>
      <c r="Q54" s="159">
        <v>989</v>
      </c>
      <c r="R54" s="117">
        <v>981</v>
      </c>
      <c r="S54" s="41">
        <f t="shared" si="3"/>
        <v>8</v>
      </c>
      <c r="T54" s="197">
        <f t="shared" si="4"/>
        <v>8.1549439347604492E-3</v>
      </c>
      <c r="U54" s="163">
        <v>968</v>
      </c>
      <c r="V54" s="117">
        <v>964</v>
      </c>
      <c r="W54" s="41">
        <f t="shared" si="5"/>
        <v>4</v>
      </c>
      <c r="X54" s="190">
        <f t="shared" si="6"/>
        <v>4.1493775933609959E-3</v>
      </c>
      <c r="Y54" s="119">
        <f t="shared" si="7"/>
        <v>5.4382022471910112</v>
      </c>
      <c r="Z54" s="168">
        <v>1100</v>
      </c>
      <c r="AA54" s="159">
        <v>770</v>
      </c>
      <c r="AB54" s="159">
        <v>45</v>
      </c>
      <c r="AC54" s="41">
        <f t="shared" si="8"/>
        <v>815</v>
      </c>
      <c r="AD54" s="184">
        <f t="shared" si="9"/>
        <v>0.74090909090909096</v>
      </c>
      <c r="AE54" s="120">
        <f t="shared" si="10"/>
        <v>0.95338408066167435</v>
      </c>
      <c r="AF54" s="174">
        <v>170</v>
      </c>
      <c r="AG54" s="184">
        <f t="shared" si="11"/>
        <v>0.15454545454545454</v>
      </c>
      <c r="AH54" s="42">
        <f t="shared" si="12"/>
        <v>1.0732323232323233</v>
      </c>
      <c r="AI54" s="159">
        <v>100</v>
      </c>
      <c r="AJ54" s="159">
        <v>10</v>
      </c>
      <c r="AK54" s="41">
        <f t="shared" si="13"/>
        <v>110</v>
      </c>
      <c r="AL54" s="184">
        <f t="shared" si="14"/>
        <v>0.1</v>
      </c>
      <c r="AM54" s="121">
        <f t="shared" si="15"/>
        <v>1.6129032258064517</v>
      </c>
      <c r="AN54" s="179">
        <v>10</v>
      </c>
      <c r="AO54" s="116" t="s">
        <v>7</v>
      </c>
      <c r="AP54" s="202" t="s">
        <v>7</v>
      </c>
    </row>
    <row r="55" spans="1:43" x14ac:dyDescent="0.2">
      <c r="A55" s="115"/>
      <c r="B55" s="122">
        <v>8250006</v>
      </c>
      <c r="C55" s="48"/>
      <c r="D55" s="48"/>
      <c r="E55" s="159"/>
      <c r="F55" s="159"/>
      <c r="G55" s="159"/>
      <c r="H55" s="154" t="s">
        <v>67</v>
      </c>
      <c r="I55" s="116">
        <v>1.99</v>
      </c>
      <c r="J55" s="41">
        <f t="shared" si="0"/>
        <v>199</v>
      </c>
      <c r="K55" s="163">
        <v>5626</v>
      </c>
      <c r="L55" s="159">
        <v>5437</v>
      </c>
      <c r="M55" s="117">
        <v>5509</v>
      </c>
      <c r="N55" s="41">
        <f t="shared" si="1"/>
        <v>117</v>
      </c>
      <c r="O55" s="197">
        <f t="shared" si="2"/>
        <v>2.1237974223997095E-2</v>
      </c>
      <c r="P55" s="118">
        <v>2823.9</v>
      </c>
      <c r="Q55" s="159">
        <v>2416</v>
      </c>
      <c r="R55" s="117">
        <v>2385</v>
      </c>
      <c r="S55" s="41">
        <f t="shared" si="3"/>
        <v>31</v>
      </c>
      <c r="T55" s="197">
        <f t="shared" si="4"/>
        <v>1.29979035639413E-2</v>
      </c>
      <c r="U55" s="163">
        <v>2309</v>
      </c>
      <c r="V55" s="117">
        <v>2311</v>
      </c>
      <c r="W55" s="41">
        <f t="shared" si="5"/>
        <v>-2</v>
      </c>
      <c r="X55" s="190">
        <f t="shared" si="6"/>
        <v>-8.6542622241453913E-4</v>
      </c>
      <c r="Y55" s="119">
        <f t="shared" si="7"/>
        <v>11.603015075376884</v>
      </c>
      <c r="Z55" s="168">
        <v>3085</v>
      </c>
      <c r="AA55" s="159">
        <v>2140</v>
      </c>
      <c r="AB55" s="159">
        <v>115</v>
      </c>
      <c r="AC55" s="41">
        <f t="shared" si="8"/>
        <v>2255</v>
      </c>
      <c r="AD55" s="184">
        <f t="shared" si="9"/>
        <v>0.73095623987034031</v>
      </c>
      <c r="AE55" s="120">
        <f t="shared" si="10"/>
        <v>0.94057699021836627</v>
      </c>
      <c r="AF55" s="174">
        <v>630</v>
      </c>
      <c r="AG55" s="184">
        <f t="shared" si="11"/>
        <v>0.20421393841166938</v>
      </c>
      <c r="AH55" s="42">
        <f t="shared" si="12"/>
        <v>1.4181523500810373</v>
      </c>
      <c r="AI55" s="159">
        <v>140</v>
      </c>
      <c r="AJ55" s="159">
        <v>10</v>
      </c>
      <c r="AK55" s="41">
        <f t="shared" si="13"/>
        <v>150</v>
      </c>
      <c r="AL55" s="184">
        <f t="shared" si="14"/>
        <v>4.8622366288492709E-2</v>
      </c>
      <c r="AM55" s="121">
        <f t="shared" si="15"/>
        <v>0.78423171433052752</v>
      </c>
      <c r="AN55" s="179">
        <v>40</v>
      </c>
      <c r="AO55" s="116" t="s">
        <v>7</v>
      </c>
      <c r="AP55" s="202" t="s">
        <v>7</v>
      </c>
    </row>
    <row r="56" spans="1:43" x14ac:dyDescent="0.2">
      <c r="A56" s="115"/>
      <c r="B56" s="122">
        <v>8250007.0099999998</v>
      </c>
      <c r="C56" s="48"/>
      <c r="D56" s="116"/>
      <c r="E56" s="159"/>
      <c r="F56" s="159"/>
      <c r="G56" s="159"/>
      <c r="H56" s="154" t="s">
        <v>68</v>
      </c>
      <c r="I56" s="116">
        <v>1.96</v>
      </c>
      <c r="J56" s="41">
        <f t="shared" si="0"/>
        <v>196</v>
      </c>
      <c r="K56" s="163">
        <v>6067</v>
      </c>
      <c r="L56" s="159">
        <v>6005</v>
      </c>
      <c r="M56" s="117">
        <v>6068</v>
      </c>
      <c r="N56" s="41">
        <f t="shared" si="1"/>
        <v>-1</v>
      </c>
      <c r="O56" s="197">
        <f t="shared" si="2"/>
        <v>-1.6479894528675015E-4</v>
      </c>
      <c r="P56" s="118">
        <v>3100</v>
      </c>
      <c r="Q56" s="159">
        <v>2564</v>
      </c>
      <c r="R56" s="117">
        <v>2538</v>
      </c>
      <c r="S56" s="41">
        <f t="shared" si="3"/>
        <v>26</v>
      </c>
      <c r="T56" s="197">
        <f t="shared" si="4"/>
        <v>1.024428684003152E-2</v>
      </c>
      <c r="U56" s="163">
        <v>2537</v>
      </c>
      <c r="V56" s="117">
        <v>2490</v>
      </c>
      <c r="W56" s="41">
        <f t="shared" si="5"/>
        <v>47</v>
      </c>
      <c r="X56" s="190">
        <f t="shared" si="6"/>
        <v>1.8875502008032129E-2</v>
      </c>
      <c r="Y56" s="119">
        <f t="shared" si="7"/>
        <v>12.943877551020408</v>
      </c>
      <c r="Z56" s="168">
        <v>3070</v>
      </c>
      <c r="AA56" s="159">
        <v>2405</v>
      </c>
      <c r="AB56" s="159">
        <v>170</v>
      </c>
      <c r="AC56" s="41">
        <f t="shared" si="8"/>
        <v>2575</v>
      </c>
      <c r="AD56" s="184">
        <f t="shared" si="9"/>
        <v>0.83876221498371339</v>
      </c>
      <c r="AE56" s="120">
        <f t="shared" si="10"/>
        <v>1.0792991380964378</v>
      </c>
      <c r="AF56" s="174">
        <v>355</v>
      </c>
      <c r="AG56" s="184">
        <f t="shared" si="11"/>
        <v>0.11563517915309446</v>
      </c>
      <c r="AH56" s="42">
        <f t="shared" si="12"/>
        <v>0.8030220774520449</v>
      </c>
      <c r="AI56" s="159">
        <v>75</v>
      </c>
      <c r="AJ56" s="159">
        <v>25</v>
      </c>
      <c r="AK56" s="41">
        <f t="shared" si="13"/>
        <v>100</v>
      </c>
      <c r="AL56" s="184">
        <f t="shared" si="14"/>
        <v>3.2573289902280131E-2</v>
      </c>
      <c r="AM56" s="121">
        <f t="shared" si="15"/>
        <v>0.52537564358516342</v>
      </c>
      <c r="AN56" s="179">
        <v>45</v>
      </c>
      <c r="AO56" s="116" t="s">
        <v>7</v>
      </c>
      <c r="AP56" s="202" t="s">
        <v>7</v>
      </c>
    </row>
    <row r="57" spans="1:43" x14ac:dyDescent="0.2">
      <c r="A57" s="115"/>
      <c r="B57" s="122">
        <v>8250007.0199999996</v>
      </c>
      <c r="C57" s="48"/>
      <c r="D57" s="116"/>
      <c r="E57" s="159"/>
      <c r="F57" s="159"/>
      <c r="G57" s="159"/>
      <c r="H57" s="154" t="s">
        <v>69</v>
      </c>
      <c r="I57" s="116">
        <v>2.0699999999999998</v>
      </c>
      <c r="J57" s="41">
        <f t="shared" si="0"/>
        <v>206.99999999999997</v>
      </c>
      <c r="K57" s="163">
        <v>6354</v>
      </c>
      <c r="L57" s="159">
        <v>6343</v>
      </c>
      <c r="M57" s="117">
        <v>6397</v>
      </c>
      <c r="N57" s="41">
        <f t="shared" si="1"/>
        <v>-43</v>
      </c>
      <c r="O57" s="197">
        <f t="shared" si="2"/>
        <v>-6.7219008910426765E-3</v>
      </c>
      <c r="P57" s="118">
        <v>3063.1</v>
      </c>
      <c r="Q57" s="159">
        <v>2652</v>
      </c>
      <c r="R57" s="117">
        <v>2595</v>
      </c>
      <c r="S57" s="41">
        <f t="shared" si="3"/>
        <v>57</v>
      </c>
      <c r="T57" s="197">
        <f t="shared" si="4"/>
        <v>2.1965317919075144E-2</v>
      </c>
      <c r="U57" s="163">
        <v>2618</v>
      </c>
      <c r="V57" s="117">
        <v>2550</v>
      </c>
      <c r="W57" s="41">
        <f t="shared" si="5"/>
        <v>68</v>
      </c>
      <c r="X57" s="190">
        <f t="shared" si="6"/>
        <v>2.6666666666666668E-2</v>
      </c>
      <c r="Y57" s="119">
        <f t="shared" si="7"/>
        <v>12.647342995169083</v>
      </c>
      <c r="Z57" s="168">
        <v>3230</v>
      </c>
      <c r="AA57" s="159">
        <v>2515</v>
      </c>
      <c r="AB57" s="159">
        <v>150</v>
      </c>
      <c r="AC57" s="41">
        <f t="shared" si="8"/>
        <v>2665</v>
      </c>
      <c r="AD57" s="184">
        <f t="shared" si="9"/>
        <v>0.82507739938080493</v>
      </c>
      <c r="AE57" s="120">
        <f t="shared" si="10"/>
        <v>1.0616898449959915</v>
      </c>
      <c r="AF57" s="174">
        <v>465</v>
      </c>
      <c r="AG57" s="184">
        <f t="shared" si="11"/>
        <v>0.14396284829721362</v>
      </c>
      <c r="AH57" s="42">
        <f t="shared" si="12"/>
        <v>0.99974200206398356</v>
      </c>
      <c r="AI57" s="159">
        <v>55</v>
      </c>
      <c r="AJ57" s="159">
        <v>25</v>
      </c>
      <c r="AK57" s="41">
        <f t="shared" si="13"/>
        <v>80</v>
      </c>
      <c r="AL57" s="184">
        <f t="shared" si="14"/>
        <v>2.4767801857585141E-2</v>
      </c>
      <c r="AM57" s="121">
        <f t="shared" si="15"/>
        <v>0.39948067512234098</v>
      </c>
      <c r="AN57" s="179">
        <v>25</v>
      </c>
      <c r="AO57" s="116" t="s">
        <v>7</v>
      </c>
      <c r="AP57" s="202" t="s">
        <v>7</v>
      </c>
    </row>
    <row r="58" spans="1:43" x14ac:dyDescent="0.2">
      <c r="A58" s="115"/>
      <c r="B58" s="122">
        <v>8250007.0300000003</v>
      </c>
      <c r="C58" s="48"/>
      <c r="D58" s="48"/>
      <c r="E58" s="159"/>
      <c r="F58" s="159"/>
      <c r="G58" s="159"/>
      <c r="H58" s="154" t="s">
        <v>70</v>
      </c>
      <c r="I58" s="116">
        <v>5.05</v>
      </c>
      <c r="J58" s="41">
        <f t="shared" si="0"/>
        <v>505</v>
      </c>
      <c r="K58" s="163">
        <v>5809</v>
      </c>
      <c r="L58" s="159">
        <v>5823</v>
      </c>
      <c r="M58" s="117">
        <v>6066</v>
      </c>
      <c r="N58" s="41">
        <f t="shared" si="1"/>
        <v>-257</v>
      </c>
      <c r="O58" s="197">
        <f t="shared" si="2"/>
        <v>-4.236729310913287E-2</v>
      </c>
      <c r="P58" s="118">
        <v>1150.7</v>
      </c>
      <c r="Q58" s="159">
        <v>2303</v>
      </c>
      <c r="R58" s="117">
        <v>2287</v>
      </c>
      <c r="S58" s="41">
        <f t="shared" si="3"/>
        <v>16</v>
      </c>
      <c r="T58" s="197">
        <f t="shared" si="4"/>
        <v>6.996064713598601E-3</v>
      </c>
      <c r="U58" s="163">
        <v>2280</v>
      </c>
      <c r="V58" s="117">
        <v>2261</v>
      </c>
      <c r="W58" s="41">
        <f t="shared" si="5"/>
        <v>19</v>
      </c>
      <c r="X58" s="190">
        <f t="shared" si="6"/>
        <v>8.4033613445378148E-3</v>
      </c>
      <c r="Y58" s="119">
        <f t="shared" si="7"/>
        <v>4.5148514851485144</v>
      </c>
      <c r="Z58" s="168">
        <v>2570</v>
      </c>
      <c r="AA58" s="159">
        <v>2025</v>
      </c>
      <c r="AB58" s="159">
        <v>105</v>
      </c>
      <c r="AC58" s="41">
        <f t="shared" si="8"/>
        <v>2130</v>
      </c>
      <c r="AD58" s="184">
        <f t="shared" si="9"/>
        <v>0.8287937743190662</v>
      </c>
      <c r="AE58" s="120">
        <f t="shared" si="10"/>
        <v>1.0664719872957451</v>
      </c>
      <c r="AF58" s="174">
        <v>285</v>
      </c>
      <c r="AG58" s="184">
        <f t="shared" si="11"/>
        <v>0.11089494163424124</v>
      </c>
      <c r="AH58" s="42">
        <f t="shared" si="12"/>
        <v>0.77010376134889758</v>
      </c>
      <c r="AI58" s="159">
        <v>65</v>
      </c>
      <c r="AJ58" s="159">
        <v>55</v>
      </c>
      <c r="AK58" s="41">
        <f t="shared" si="13"/>
        <v>120</v>
      </c>
      <c r="AL58" s="184">
        <f t="shared" si="14"/>
        <v>4.6692607003891051E-2</v>
      </c>
      <c r="AM58" s="121">
        <f t="shared" si="15"/>
        <v>0.75310656457888792</v>
      </c>
      <c r="AN58" s="179">
        <v>35</v>
      </c>
      <c r="AO58" s="116" t="s">
        <v>7</v>
      </c>
      <c r="AP58" s="202" t="s">
        <v>7</v>
      </c>
    </row>
    <row r="59" spans="1:43" x14ac:dyDescent="0.2">
      <c r="A59" s="115"/>
      <c r="B59" s="122">
        <v>8250007.04</v>
      </c>
      <c r="C59" s="48"/>
      <c r="D59" s="48"/>
      <c r="E59" s="159"/>
      <c r="F59" s="159"/>
      <c r="G59" s="159"/>
      <c r="H59" s="154" t="s">
        <v>71</v>
      </c>
      <c r="I59" s="116">
        <v>2.79</v>
      </c>
      <c r="J59" s="41">
        <f t="shared" si="0"/>
        <v>279</v>
      </c>
      <c r="K59" s="163">
        <v>5961</v>
      </c>
      <c r="L59" s="159">
        <v>5677</v>
      </c>
      <c r="M59" s="117">
        <v>5758</v>
      </c>
      <c r="N59" s="41">
        <f t="shared" si="1"/>
        <v>203</v>
      </c>
      <c r="O59" s="197">
        <f t="shared" si="2"/>
        <v>3.5255296978117405E-2</v>
      </c>
      <c r="P59" s="118">
        <v>2139.6</v>
      </c>
      <c r="Q59" s="159">
        <v>2647</v>
      </c>
      <c r="R59" s="117">
        <v>2612</v>
      </c>
      <c r="S59" s="41">
        <f t="shared" si="3"/>
        <v>35</v>
      </c>
      <c r="T59" s="197">
        <f t="shared" si="4"/>
        <v>1.339969372128637E-2</v>
      </c>
      <c r="U59" s="163">
        <v>2538</v>
      </c>
      <c r="V59" s="117">
        <v>2562</v>
      </c>
      <c r="W59" s="41">
        <f t="shared" si="5"/>
        <v>-24</v>
      </c>
      <c r="X59" s="190">
        <f t="shared" si="6"/>
        <v>-9.3676814988290398E-3</v>
      </c>
      <c r="Y59" s="119">
        <f t="shared" si="7"/>
        <v>9.0967741935483879</v>
      </c>
      <c r="Z59" s="168">
        <v>2215</v>
      </c>
      <c r="AA59" s="159">
        <v>1630</v>
      </c>
      <c r="AB59" s="159">
        <v>135</v>
      </c>
      <c r="AC59" s="41">
        <f t="shared" si="8"/>
        <v>1765</v>
      </c>
      <c r="AD59" s="184">
        <f t="shared" si="9"/>
        <v>0.79683972911963885</v>
      </c>
      <c r="AE59" s="120">
        <f t="shared" si="10"/>
        <v>1.0253542869197139</v>
      </c>
      <c r="AF59" s="174">
        <v>270</v>
      </c>
      <c r="AG59" s="184">
        <f t="shared" si="11"/>
        <v>0.12189616252821671</v>
      </c>
      <c r="AH59" s="42">
        <f t="shared" si="12"/>
        <v>0.84650112866817162</v>
      </c>
      <c r="AI59" s="159">
        <v>110</v>
      </c>
      <c r="AJ59" s="159">
        <v>25</v>
      </c>
      <c r="AK59" s="41">
        <f t="shared" si="13"/>
        <v>135</v>
      </c>
      <c r="AL59" s="184">
        <f t="shared" si="14"/>
        <v>6.0948081264108354E-2</v>
      </c>
      <c r="AM59" s="121">
        <f t="shared" si="15"/>
        <v>0.98303356877594117</v>
      </c>
      <c r="AN59" s="179">
        <v>40</v>
      </c>
      <c r="AO59" s="116" t="s">
        <v>7</v>
      </c>
      <c r="AP59" s="202" t="s">
        <v>7</v>
      </c>
    </row>
    <row r="60" spans="1:43" x14ac:dyDescent="0.2">
      <c r="A60" s="115"/>
      <c r="B60" s="122">
        <v>8250008</v>
      </c>
      <c r="C60" s="48"/>
      <c r="D60" s="116"/>
      <c r="E60" s="159"/>
      <c r="F60" s="159"/>
      <c r="G60" s="159"/>
      <c r="H60" s="154" t="s">
        <v>72</v>
      </c>
      <c r="I60" s="116">
        <v>1.41</v>
      </c>
      <c r="J60" s="41">
        <f t="shared" si="0"/>
        <v>141</v>
      </c>
      <c r="K60" s="163">
        <v>3433</v>
      </c>
      <c r="L60" s="159">
        <v>3330</v>
      </c>
      <c r="M60" s="117">
        <v>3413</v>
      </c>
      <c r="N60" s="41">
        <f t="shared" si="1"/>
        <v>20</v>
      </c>
      <c r="O60" s="197">
        <f t="shared" si="2"/>
        <v>5.8599472604746556E-3</v>
      </c>
      <c r="P60" s="118">
        <v>2435.1</v>
      </c>
      <c r="Q60" s="159">
        <v>1395</v>
      </c>
      <c r="R60" s="117">
        <v>1375</v>
      </c>
      <c r="S60" s="41">
        <f t="shared" si="3"/>
        <v>20</v>
      </c>
      <c r="T60" s="197">
        <f t="shared" si="4"/>
        <v>1.4545454545454545E-2</v>
      </c>
      <c r="U60" s="163">
        <v>1359</v>
      </c>
      <c r="V60" s="117">
        <v>1343</v>
      </c>
      <c r="W60" s="41">
        <f t="shared" si="5"/>
        <v>16</v>
      </c>
      <c r="X60" s="190">
        <f t="shared" si="6"/>
        <v>1.1913626209977662E-2</v>
      </c>
      <c r="Y60" s="119">
        <f t="shared" si="7"/>
        <v>9.6382978723404253</v>
      </c>
      <c r="Z60" s="168">
        <v>1720</v>
      </c>
      <c r="AA60" s="159">
        <v>1255</v>
      </c>
      <c r="AB60" s="159">
        <v>70</v>
      </c>
      <c r="AC60" s="41">
        <f t="shared" si="8"/>
        <v>1325</v>
      </c>
      <c r="AD60" s="184">
        <f t="shared" si="9"/>
        <v>0.77034883720930236</v>
      </c>
      <c r="AE60" s="120">
        <f t="shared" si="10"/>
        <v>0.99126644140704112</v>
      </c>
      <c r="AF60" s="174">
        <v>260</v>
      </c>
      <c r="AG60" s="184">
        <f t="shared" si="11"/>
        <v>0.15116279069767441</v>
      </c>
      <c r="AH60" s="42">
        <f t="shared" si="12"/>
        <v>1.0497416020671835</v>
      </c>
      <c r="AI60" s="159">
        <v>50</v>
      </c>
      <c r="AJ60" s="159">
        <v>60</v>
      </c>
      <c r="AK60" s="41">
        <f t="shared" si="13"/>
        <v>110</v>
      </c>
      <c r="AL60" s="184">
        <f t="shared" si="14"/>
        <v>6.3953488372093026E-2</v>
      </c>
      <c r="AM60" s="121">
        <f t="shared" si="15"/>
        <v>1.0315078769692423</v>
      </c>
      <c r="AN60" s="179">
        <v>20</v>
      </c>
      <c r="AO60" s="116" t="s">
        <v>7</v>
      </c>
      <c r="AP60" s="202" t="s">
        <v>7</v>
      </c>
    </row>
    <row r="61" spans="1:43" x14ac:dyDescent="0.2">
      <c r="A61" s="135"/>
      <c r="B61" s="150">
        <v>8250009</v>
      </c>
      <c r="C61" s="50"/>
      <c r="D61" s="136"/>
      <c r="E61" s="160"/>
      <c r="F61" s="160"/>
      <c r="G61" s="160"/>
      <c r="H61" s="155" t="s">
        <v>73</v>
      </c>
      <c r="I61" s="136">
        <v>1.04</v>
      </c>
      <c r="J61" s="45">
        <f t="shared" si="0"/>
        <v>104</v>
      </c>
      <c r="K61" s="164">
        <v>2689</v>
      </c>
      <c r="L61" s="160">
        <v>2574</v>
      </c>
      <c r="M61" s="141">
        <v>2508</v>
      </c>
      <c r="N61" s="45">
        <f t="shared" si="1"/>
        <v>181</v>
      </c>
      <c r="O61" s="198">
        <f t="shared" si="2"/>
        <v>7.2169059011164272E-2</v>
      </c>
      <c r="P61" s="137">
        <v>2576.6999999999998</v>
      </c>
      <c r="Q61" s="160">
        <v>1327</v>
      </c>
      <c r="R61" s="141">
        <v>1303</v>
      </c>
      <c r="S61" s="45">
        <f t="shared" si="3"/>
        <v>24</v>
      </c>
      <c r="T61" s="198">
        <f t="shared" si="4"/>
        <v>1.841903300076746E-2</v>
      </c>
      <c r="U61" s="164">
        <v>1261</v>
      </c>
      <c r="V61" s="141">
        <v>1277</v>
      </c>
      <c r="W61" s="45">
        <f t="shared" si="5"/>
        <v>-16</v>
      </c>
      <c r="X61" s="191">
        <f t="shared" si="6"/>
        <v>-1.2529365700861394E-2</v>
      </c>
      <c r="Y61" s="138">
        <f t="shared" si="7"/>
        <v>12.125</v>
      </c>
      <c r="Z61" s="169">
        <v>1535</v>
      </c>
      <c r="AA61" s="160">
        <v>995</v>
      </c>
      <c r="AB61" s="160">
        <v>45</v>
      </c>
      <c r="AC61" s="45">
        <f t="shared" si="8"/>
        <v>1040</v>
      </c>
      <c r="AD61" s="185">
        <f t="shared" si="9"/>
        <v>0.67752442996742668</v>
      </c>
      <c r="AE61" s="139">
        <f t="shared" si="10"/>
        <v>0.87182221640411284</v>
      </c>
      <c r="AF61" s="175">
        <v>405</v>
      </c>
      <c r="AG61" s="185">
        <f t="shared" si="11"/>
        <v>0.26384364820846906</v>
      </c>
      <c r="AH61" s="46">
        <f t="shared" si="12"/>
        <v>1.8322475570032575</v>
      </c>
      <c r="AI61" s="160">
        <v>55</v>
      </c>
      <c r="AJ61" s="160">
        <v>15</v>
      </c>
      <c r="AK61" s="45">
        <f t="shared" si="13"/>
        <v>70</v>
      </c>
      <c r="AL61" s="185">
        <f t="shared" si="14"/>
        <v>4.5602605863192182E-2</v>
      </c>
      <c r="AM61" s="140">
        <f t="shared" si="15"/>
        <v>0.73552590101922877</v>
      </c>
      <c r="AN61" s="180">
        <v>20</v>
      </c>
      <c r="AO61" s="136" t="s">
        <v>6</v>
      </c>
      <c r="AP61" s="242" t="s">
        <v>6</v>
      </c>
    </row>
    <row r="62" spans="1:43" x14ac:dyDescent="0.2">
      <c r="A62" s="135"/>
      <c r="B62" s="150">
        <v>8250010</v>
      </c>
      <c r="C62" s="50"/>
      <c r="D62" s="50"/>
      <c r="E62" s="160"/>
      <c r="F62" s="160"/>
      <c r="G62" s="160"/>
      <c r="H62" s="155" t="s">
        <v>74</v>
      </c>
      <c r="I62" s="136">
        <v>1.86</v>
      </c>
      <c r="J62" s="45">
        <f t="shared" si="0"/>
        <v>186</v>
      </c>
      <c r="K62" s="164">
        <v>7451</v>
      </c>
      <c r="L62" s="160">
        <v>7164</v>
      </c>
      <c r="M62" s="141">
        <v>6224</v>
      </c>
      <c r="N62" s="45">
        <f t="shared" si="1"/>
        <v>1227</v>
      </c>
      <c r="O62" s="198">
        <f t="shared" si="2"/>
        <v>0.19714010282776351</v>
      </c>
      <c r="P62" s="137">
        <v>4014.1</v>
      </c>
      <c r="Q62" s="160">
        <v>4095</v>
      </c>
      <c r="R62" s="141">
        <v>3376</v>
      </c>
      <c r="S62" s="45">
        <f t="shared" si="3"/>
        <v>719</v>
      </c>
      <c r="T62" s="198">
        <f t="shared" si="4"/>
        <v>0.2129739336492891</v>
      </c>
      <c r="U62" s="164">
        <v>3758</v>
      </c>
      <c r="V62" s="141">
        <v>3223</v>
      </c>
      <c r="W62" s="45">
        <f t="shared" si="5"/>
        <v>535</v>
      </c>
      <c r="X62" s="191">
        <f t="shared" si="6"/>
        <v>0.16599441514117283</v>
      </c>
      <c r="Y62" s="138">
        <f t="shared" si="7"/>
        <v>20.204301075268816</v>
      </c>
      <c r="Z62" s="169">
        <v>3790</v>
      </c>
      <c r="AA62" s="160">
        <v>2315</v>
      </c>
      <c r="AB62" s="160">
        <v>175</v>
      </c>
      <c r="AC62" s="45">
        <f t="shared" si="8"/>
        <v>2490</v>
      </c>
      <c r="AD62" s="185">
        <f t="shared" si="9"/>
        <v>0.65699208443271773</v>
      </c>
      <c r="AE62" s="139">
        <f t="shared" si="10"/>
        <v>0.84540168571873864</v>
      </c>
      <c r="AF62" s="175">
        <v>820</v>
      </c>
      <c r="AG62" s="185">
        <f t="shared" si="11"/>
        <v>0.21635883905013192</v>
      </c>
      <c r="AH62" s="46">
        <f t="shared" si="12"/>
        <v>1.5024919378481385</v>
      </c>
      <c r="AI62" s="160">
        <v>350</v>
      </c>
      <c r="AJ62" s="160">
        <v>25</v>
      </c>
      <c r="AK62" s="45">
        <f t="shared" si="13"/>
        <v>375</v>
      </c>
      <c r="AL62" s="185">
        <f t="shared" si="14"/>
        <v>9.894459102902374E-2</v>
      </c>
      <c r="AM62" s="140">
        <f t="shared" si="15"/>
        <v>1.5958805004681249</v>
      </c>
      <c r="AN62" s="180">
        <v>100</v>
      </c>
      <c r="AO62" s="136" t="s">
        <v>6</v>
      </c>
      <c r="AP62" s="234" t="s">
        <v>5</v>
      </c>
    </row>
    <row r="63" spans="1:43" x14ac:dyDescent="0.2">
      <c r="A63" s="115"/>
      <c r="B63" s="122">
        <v>8250011</v>
      </c>
      <c r="C63" s="48"/>
      <c r="D63" s="48"/>
      <c r="E63" s="159"/>
      <c r="F63" s="159"/>
      <c r="G63" s="159"/>
      <c r="H63" s="154" t="s">
        <v>75</v>
      </c>
      <c r="I63" s="116">
        <v>1.34</v>
      </c>
      <c r="J63" s="41">
        <f t="shared" si="0"/>
        <v>134</v>
      </c>
      <c r="K63" s="163">
        <v>3404</v>
      </c>
      <c r="L63" s="159">
        <v>3279</v>
      </c>
      <c r="M63" s="117">
        <v>3284</v>
      </c>
      <c r="N63" s="41">
        <f t="shared" si="1"/>
        <v>120</v>
      </c>
      <c r="O63" s="197">
        <f t="shared" si="2"/>
        <v>3.6540803897685749E-2</v>
      </c>
      <c r="P63" s="118">
        <v>2532.5</v>
      </c>
      <c r="Q63" s="159">
        <v>1400</v>
      </c>
      <c r="R63" s="117">
        <v>1376</v>
      </c>
      <c r="S63" s="41">
        <f t="shared" si="3"/>
        <v>24</v>
      </c>
      <c r="T63" s="197">
        <f t="shared" si="4"/>
        <v>1.7441860465116279E-2</v>
      </c>
      <c r="U63" s="163">
        <v>1378</v>
      </c>
      <c r="V63" s="117">
        <v>1345</v>
      </c>
      <c r="W63" s="41">
        <f t="shared" si="5"/>
        <v>33</v>
      </c>
      <c r="X63" s="190">
        <f t="shared" si="6"/>
        <v>2.4535315985130111E-2</v>
      </c>
      <c r="Y63" s="119">
        <f t="shared" si="7"/>
        <v>10.283582089552239</v>
      </c>
      <c r="Z63" s="168">
        <v>1745</v>
      </c>
      <c r="AA63" s="159">
        <v>1360</v>
      </c>
      <c r="AB63" s="159">
        <v>75</v>
      </c>
      <c r="AC63" s="41">
        <f t="shared" si="8"/>
        <v>1435</v>
      </c>
      <c r="AD63" s="184">
        <f t="shared" si="9"/>
        <v>0.82234957020057309</v>
      </c>
      <c r="AE63" s="120">
        <f t="shared" si="10"/>
        <v>1.0581797397116759</v>
      </c>
      <c r="AF63" s="174">
        <v>190</v>
      </c>
      <c r="AG63" s="184">
        <f t="shared" si="11"/>
        <v>0.10888252148997135</v>
      </c>
      <c r="AH63" s="42">
        <f t="shared" si="12"/>
        <v>0.75612862145813442</v>
      </c>
      <c r="AI63" s="159">
        <v>55</v>
      </c>
      <c r="AJ63" s="159">
        <v>35</v>
      </c>
      <c r="AK63" s="41">
        <f t="shared" si="13"/>
        <v>90</v>
      </c>
      <c r="AL63" s="184">
        <f t="shared" si="14"/>
        <v>5.1575931232091692E-2</v>
      </c>
      <c r="AM63" s="121">
        <f t="shared" si="15"/>
        <v>0.83186985858212403</v>
      </c>
      <c r="AN63" s="179">
        <v>30</v>
      </c>
      <c r="AO63" s="116" t="s">
        <v>7</v>
      </c>
      <c r="AP63" s="202" t="s">
        <v>7</v>
      </c>
    </row>
    <row r="64" spans="1:43" x14ac:dyDescent="0.2">
      <c r="A64" s="115"/>
      <c r="B64" s="122">
        <v>8250012</v>
      </c>
      <c r="C64" s="48"/>
      <c r="D64" s="48"/>
      <c r="E64" s="159"/>
      <c r="F64" s="159"/>
      <c r="G64" s="159"/>
      <c r="H64" s="154" t="s">
        <v>76</v>
      </c>
      <c r="I64" s="116">
        <v>2.15</v>
      </c>
      <c r="J64" s="41">
        <f t="shared" si="0"/>
        <v>215</v>
      </c>
      <c r="K64" s="163">
        <v>3905</v>
      </c>
      <c r="L64" s="159">
        <v>3640</v>
      </c>
      <c r="M64" s="117">
        <v>3591</v>
      </c>
      <c r="N64" s="41">
        <f t="shared" si="1"/>
        <v>314</v>
      </c>
      <c r="O64" s="197">
        <f t="shared" si="2"/>
        <v>8.7440824282929541E-2</v>
      </c>
      <c r="P64" s="118">
        <v>1813.7</v>
      </c>
      <c r="Q64" s="159">
        <v>1625</v>
      </c>
      <c r="R64" s="117">
        <v>1587</v>
      </c>
      <c r="S64" s="41">
        <f t="shared" si="3"/>
        <v>38</v>
      </c>
      <c r="T64" s="197">
        <f t="shared" si="4"/>
        <v>2.3944549464398234E-2</v>
      </c>
      <c r="U64" s="163">
        <v>1587</v>
      </c>
      <c r="V64" s="117">
        <v>1546</v>
      </c>
      <c r="W64" s="41">
        <f t="shared" si="5"/>
        <v>41</v>
      </c>
      <c r="X64" s="190">
        <f t="shared" si="6"/>
        <v>2.6520051746442432E-2</v>
      </c>
      <c r="Y64" s="119">
        <f t="shared" si="7"/>
        <v>7.3813953488372093</v>
      </c>
      <c r="Z64" s="168">
        <v>2015</v>
      </c>
      <c r="AA64" s="159">
        <v>1445</v>
      </c>
      <c r="AB64" s="159">
        <v>90</v>
      </c>
      <c r="AC64" s="41">
        <f t="shared" si="8"/>
        <v>1535</v>
      </c>
      <c r="AD64" s="184">
        <f t="shared" si="9"/>
        <v>0.76178660049627789</v>
      </c>
      <c r="AE64" s="120">
        <f t="shared" si="10"/>
        <v>0.98024876018647678</v>
      </c>
      <c r="AF64" s="174">
        <v>335</v>
      </c>
      <c r="AG64" s="184">
        <f t="shared" si="11"/>
        <v>0.16625310173697269</v>
      </c>
      <c r="AH64" s="42">
        <f t="shared" si="12"/>
        <v>1.1545354287289771</v>
      </c>
      <c r="AI64" s="159">
        <v>70</v>
      </c>
      <c r="AJ64" s="159">
        <v>45</v>
      </c>
      <c r="AK64" s="41">
        <f t="shared" si="13"/>
        <v>115</v>
      </c>
      <c r="AL64" s="184">
        <f t="shared" si="14"/>
        <v>5.7071960297766747E-2</v>
      </c>
      <c r="AM64" s="121">
        <f t="shared" si="15"/>
        <v>0.92051548867365718</v>
      </c>
      <c r="AN64" s="179">
        <v>35</v>
      </c>
      <c r="AO64" s="116" t="s">
        <v>7</v>
      </c>
      <c r="AP64" s="202" t="s">
        <v>7</v>
      </c>
    </row>
    <row r="65" spans="1:43" x14ac:dyDescent="0.2">
      <c r="A65" s="108" t="s">
        <v>309</v>
      </c>
      <c r="B65" s="149">
        <v>8250013</v>
      </c>
      <c r="C65" s="47"/>
      <c r="D65" s="47"/>
      <c r="E65" s="158"/>
      <c r="F65" s="158"/>
      <c r="G65" s="158"/>
      <c r="H65" s="153" t="s">
        <v>77</v>
      </c>
      <c r="I65" s="109">
        <v>1.33</v>
      </c>
      <c r="J65" s="43">
        <f t="shared" si="0"/>
        <v>133</v>
      </c>
      <c r="K65" s="162">
        <v>4683</v>
      </c>
      <c r="L65" s="158">
        <v>4533</v>
      </c>
      <c r="M65" s="110">
        <v>4382</v>
      </c>
      <c r="N65" s="43">
        <f t="shared" si="1"/>
        <v>301</v>
      </c>
      <c r="O65" s="196">
        <f t="shared" si="2"/>
        <v>6.8690095846645371E-2</v>
      </c>
      <c r="P65" s="111">
        <v>3515</v>
      </c>
      <c r="Q65" s="158">
        <v>2373</v>
      </c>
      <c r="R65" s="110">
        <v>2347</v>
      </c>
      <c r="S65" s="43">
        <f t="shared" si="3"/>
        <v>26</v>
      </c>
      <c r="T65" s="196">
        <f t="shared" si="4"/>
        <v>1.1077971878994461E-2</v>
      </c>
      <c r="U65" s="162">
        <v>2235</v>
      </c>
      <c r="V65" s="110">
        <v>2244</v>
      </c>
      <c r="W65" s="43">
        <f t="shared" si="5"/>
        <v>-9</v>
      </c>
      <c r="X65" s="189">
        <f t="shared" si="6"/>
        <v>-4.0106951871657758E-3</v>
      </c>
      <c r="Y65" s="112">
        <f t="shared" si="7"/>
        <v>16.804511278195488</v>
      </c>
      <c r="Z65" s="167">
        <v>2540</v>
      </c>
      <c r="AA65" s="158">
        <v>1625</v>
      </c>
      <c r="AB65" s="158">
        <v>110</v>
      </c>
      <c r="AC65" s="43">
        <f t="shared" si="8"/>
        <v>1735</v>
      </c>
      <c r="AD65" s="183">
        <f t="shared" si="9"/>
        <v>0.68307086614173229</v>
      </c>
      <c r="AE65" s="113">
        <f t="shared" si="10"/>
        <v>0.87895923769035567</v>
      </c>
      <c r="AF65" s="173">
        <v>480</v>
      </c>
      <c r="AG65" s="183">
        <f t="shared" si="11"/>
        <v>0.1889763779527559</v>
      </c>
      <c r="AH65" s="44">
        <f t="shared" si="12"/>
        <v>1.3123359580052494</v>
      </c>
      <c r="AI65" s="158">
        <v>260</v>
      </c>
      <c r="AJ65" s="158">
        <v>55</v>
      </c>
      <c r="AK65" s="43">
        <f t="shared" si="13"/>
        <v>315</v>
      </c>
      <c r="AL65" s="183">
        <f t="shared" si="14"/>
        <v>0.12401574803149606</v>
      </c>
      <c r="AM65" s="114">
        <f t="shared" si="15"/>
        <v>2.0002540005080012</v>
      </c>
      <c r="AN65" s="178">
        <v>15</v>
      </c>
      <c r="AO65" s="109" t="s">
        <v>5</v>
      </c>
      <c r="AP65" s="202" t="s">
        <v>7</v>
      </c>
    </row>
    <row r="66" spans="1:43" x14ac:dyDescent="0.2">
      <c r="A66" s="115"/>
      <c r="B66" s="122">
        <v>8250014</v>
      </c>
      <c r="C66" s="48"/>
      <c r="D66" s="48"/>
      <c r="E66" s="159"/>
      <c r="F66" s="159"/>
      <c r="G66" s="159"/>
      <c r="H66" s="154" t="s">
        <v>78</v>
      </c>
      <c r="I66" s="116">
        <v>3.7</v>
      </c>
      <c r="J66" s="41">
        <f t="shared" ref="J66:J129" si="22">I66*100</f>
        <v>370</v>
      </c>
      <c r="K66" s="163">
        <v>5463</v>
      </c>
      <c r="L66" s="159">
        <v>5540</v>
      </c>
      <c r="M66" s="117">
        <v>5386</v>
      </c>
      <c r="N66" s="41">
        <f t="shared" ref="N66:N129" si="23">K66-M66</f>
        <v>77</v>
      </c>
      <c r="O66" s="197">
        <f t="shared" ref="O66:O129" si="24">N66/M66</f>
        <v>1.4296323802450798E-2</v>
      </c>
      <c r="P66" s="118">
        <v>1476.7</v>
      </c>
      <c r="Q66" s="159">
        <v>2008</v>
      </c>
      <c r="R66" s="117">
        <v>2146</v>
      </c>
      <c r="S66" s="41">
        <f t="shared" ref="S66:S129" si="25">Q66-R66</f>
        <v>-138</v>
      </c>
      <c r="T66" s="197">
        <f t="shared" ref="T66:T129" si="26">S66/R66</f>
        <v>-6.4305684995340173E-2</v>
      </c>
      <c r="U66" s="163">
        <v>1918</v>
      </c>
      <c r="V66" s="117">
        <v>2088</v>
      </c>
      <c r="W66" s="41">
        <f t="shared" ref="W66:W129" si="27">U66-V66</f>
        <v>-170</v>
      </c>
      <c r="X66" s="190">
        <f t="shared" ref="X66:X129" si="28">W66/V66</f>
        <v>-8.141762452107279E-2</v>
      </c>
      <c r="Y66" s="119">
        <f t="shared" ref="Y66:Y129" si="29">U66/J66</f>
        <v>5.1837837837837837</v>
      </c>
      <c r="Z66" s="168">
        <v>2130</v>
      </c>
      <c r="AA66" s="159">
        <v>1570</v>
      </c>
      <c r="AB66" s="159">
        <v>95</v>
      </c>
      <c r="AC66" s="41">
        <f t="shared" ref="AC66:AC129" si="30">AA66+AB66</f>
        <v>1665</v>
      </c>
      <c r="AD66" s="184">
        <f t="shared" ref="AD66:AD129" si="31">AC66/Z66</f>
        <v>0.78169014084507038</v>
      </c>
      <c r="AE66" s="120">
        <f t="shared" ref="AE66:AE129" si="32">AD66/0.777136</f>
        <v>1.0058601594123426</v>
      </c>
      <c r="AF66" s="174">
        <v>265</v>
      </c>
      <c r="AG66" s="184">
        <f t="shared" ref="AG66:AG129" si="33">AF66/Z66</f>
        <v>0.12441314553990611</v>
      </c>
      <c r="AH66" s="42">
        <f t="shared" ref="AH66:AH129" si="34">AG66/0.144</f>
        <v>0.86398017736045918</v>
      </c>
      <c r="AI66" s="159">
        <v>100</v>
      </c>
      <c r="AJ66" s="159">
        <v>70</v>
      </c>
      <c r="AK66" s="41">
        <f t="shared" ref="AK66:AK129" si="35">AI66+AJ66</f>
        <v>170</v>
      </c>
      <c r="AL66" s="184">
        <f t="shared" ref="AL66:AL129" si="36">AK66/Z66</f>
        <v>7.9812206572769953E-2</v>
      </c>
      <c r="AM66" s="121">
        <f t="shared" ref="AM66:AM129" si="37">AL66/0.062</f>
        <v>1.2872936543995155</v>
      </c>
      <c r="AN66" s="179">
        <v>20</v>
      </c>
      <c r="AO66" s="116" t="s">
        <v>7</v>
      </c>
      <c r="AP66" s="202" t="s">
        <v>7</v>
      </c>
    </row>
    <row r="67" spans="1:43" x14ac:dyDescent="0.2">
      <c r="A67" s="115"/>
      <c r="B67" s="122">
        <v>8250015</v>
      </c>
      <c r="C67" s="48"/>
      <c r="D67" s="116"/>
      <c r="E67" s="159"/>
      <c r="F67" s="159"/>
      <c r="G67" s="159"/>
      <c r="H67" s="154" t="s">
        <v>79</v>
      </c>
      <c r="I67" s="116">
        <v>3.99</v>
      </c>
      <c r="J67" s="41">
        <f t="shared" si="22"/>
        <v>399</v>
      </c>
      <c r="K67" s="163">
        <v>3532</v>
      </c>
      <c r="L67" s="159">
        <v>3439</v>
      </c>
      <c r="M67" s="117">
        <v>3456</v>
      </c>
      <c r="N67" s="41">
        <f t="shared" si="23"/>
        <v>76</v>
      </c>
      <c r="O67" s="197">
        <f t="shared" si="24"/>
        <v>2.1990740740740741E-2</v>
      </c>
      <c r="P67" s="118">
        <v>884.5</v>
      </c>
      <c r="Q67" s="159">
        <v>1379</v>
      </c>
      <c r="R67" s="117">
        <v>1347</v>
      </c>
      <c r="S67" s="41">
        <f t="shared" si="25"/>
        <v>32</v>
      </c>
      <c r="T67" s="197">
        <f t="shared" si="26"/>
        <v>2.3756495916852263E-2</v>
      </c>
      <c r="U67" s="163">
        <v>1332</v>
      </c>
      <c r="V67" s="117">
        <v>1319</v>
      </c>
      <c r="W67" s="41">
        <f t="shared" si="27"/>
        <v>13</v>
      </c>
      <c r="X67" s="190">
        <f t="shared" si="28"/>
        <v>9.8559514783927212E-3</v>
      </c>
      <c r="Y67" s="119">
        <f t="shared" si="29"/>
        <v>3.3383458646616542</v>
      </c>
      <c r="Z67" s="168">
        <v>1630</v>
      </c>
      <c r="AA67" s="159">
        <v>1290</v>
      </c>
      <c r="AB67" s="159">
        <v>70</v>
      </c>
      <c r="AC67" s="41">
        <f t="shared" si="30"/>
        <v>1360</v>
      </c>
      <c r="AD67" s="184">
        <f t="shared" si="31"/>
        <v>0.83435582822085885</v>
      </c>
      <c r="AE67" s="120">
        <f t="shared" si="32"/>
        <v>1.0736291050998266</v>
      </c>
      <c r="AF67" s="174">
        <v>130</v>
      </c>
      <c r="AG67" s="184">
        <f t="shared" si="33"/>
        <v>7.9754601226993863E-2</v>
      </c>
      <c r="AH67" s="42">
        <f t="shared" si="34"/>
        <v>0.55385139740967959</v>
      </c>
      <c r="AI67" s="159">
        <v>65</v>
      </c>
      <c r="AJ67" s="159">
        <v>50</v>
      </c>
      <c r="AK67" s="41">
        <f t="shared" si="35"/>
        <v>115</v>
      </c>
      <c r="AL67" s="184">
        <f t="shared" si="36"/>
        <v>7.0552147239263799E-2</v>
      </c>
      <c r="AM67" s="121">
        <f t="shared" si="37"/>
        <v>1.1379378586978033</v>
      </c>
      <c r="AN67" s="179">
        <v>20</v>
      </c>
      <c r="AO67" s="116" t="s">
        <v>7</v>
      </c>
      <c r="AP67" s="202" t="s">
        <v>7</v>
      </c>
    </row>
    <row r="68" spans="1:43" x14ac:dyDescent="0.2">
      <c r="A68" s="115"/>
      <c r="B68" s="122">
        <v>8250016</v>
      </c>
      <c r="C68" s="48"/>
      <c r="D68" s="116"/>
      <c r="E68" s="159"/>
      <c r="F68" s="159"/>
      <c r="G68" s="159"/>
      <c r="H68" s="154" t="s">
        <v>80</v>
      </c>
      <c r="I68" s="116">
        <v>1.64</v>
      </c>
      <c r="J68" s="41">
        <f t="shared" si="22"/>
        <v>164</v>
      </c>
      <c r="K68" s="163">
        <v>4523</v>
      </c>
      <c r="L68" s="159">
        <v>4535</v>
      </c>
      <c r="M68" s="117">
        <v>4618</v>
      </c>
      <c r="N68" s="41">
        <f t="shared" si="23"/>
        <v>-95</v>
      </c>
      <c r="O68" s="197">
        <f t="shared" si="24"/>
        <v>-2.05716760502382E-2</v>
      </c>
      <c r="P68" s="118">
        <v>2758.1</v>
      </c>
      <c r="Q68" s="159">
        <v>2010</v>
      </c>
      <c r="R68" s="117">
        <v>1991</v>
      </c>
      <c r="S68" s="41">
        <f t="shared" si="25"/>
        <v>19</v>
      </c>
      <c r="T68" s="197">
        <f t="shared" si="26"/>
        <v>9.5429432446007025E-3</v>
      </c>
      <c r="U68" s="163">
        <v>1959</v>
      </c>
      <c r="V68" s="117">
        <v>1953</v>
      </c>
      <c r="W68" s="41">
        <f t="shared" si="27"/>
        <v>6</v>
      </c>
      <c r="X68" s="190">
        <f t="shared" si="28"/>
        <v>3.0721966205837174E-3</v>
      </c>
      <c r="Y68" s="119">
        <f t="shared" si="29"/>
        <v>11.945121951219512</v>
      </c>
      <c r="Z68" s="168">
        <v>2020</v>
      </c>
      <c r="AA68" s="159">
        <v>1465</v>
      </c>
      <c r="AB68" s="159">
        <v>85</v>
      </c>
      <c r="AC68" s="41">
        <f t="shared" si="30"/>
        <v>1550</v>
      </c>
      <c r="AD68" s="184">
        <f t="shared" si="31"/>
        <v>0.76732673267326734</v>
      </c>
      <c r="AE68" s="120">
        <f t="shared" si="32"/>
        <v>0.98737766963989226</v>
      </c>
      <c r="AF68" s="174">
        <v>240</v>
      </c>
      <c r="AG68" s="184">
        <f t="shared" si="33"/>
        <v>0.11881188118811881</v>
      </c>
      <c r="AH68" s="42">
        <f t="shared" si="34"/>
        <v>0.82508250825082508</v>
      </c>
      <c r="AI68" s="159">
        <v>95</v>
      </c>
      <c r="AJ68" s="159">
        <v>90</v>
      </c>
      <c r="AK68" s="41">
        <f t="shared" si="35"/>
        <v>185</v>
      </c>
      <c r="AL68" s="184">
        <f t="shared" si="36"/>
        <v>9.1584158415841582E-2</v>
      </c>
      <c r="AM68" s="121">
        <f t="shared" si="37"/>
        <v>1.4771638454167997</v>
      </c>
      <c r="AN68" s="179">
        <v>40</v>
      </c>
      <c r="AO68" s="116" t="s">
        <v>7</v>
      </c>
      <c r="AP68" s="202" t="s">
        <v>7</v>
      </c>
    </row>
    <row r="69" spans="1:43" x14ac:dyDescent="0.2">
      <c r="A69" s="115"/>
      <c r="B69" s="122">
        <v>8250017.0099999998</v>
      </c>
      <c r="C69" s="48"/>
      <c r="D69" s="116"/>
      <c r="E69" s="159"/>
      <c r="F69" s="159"/>
      <c r="G69" s="159"/>
      <c r="H69" s="154" t="s">
        <v>81</v>
      </c>
      <c r="I69" s="116">
        <v>1.74</v>
      </c>
      <c r="J69" s="41">
        <f t="shared" si="22"/>
        <v>174</v>
      </c>
      <c r="K69" s="163">
        <v>5272</v>
      </c>
      <c r="L69" s="159">
        <v>5048</v>
      </c>
      <c r="M69" s="117">
        <v>4919</v>
      </c>
      <c r="N69" s="41">
        <f t="shared" si="23"/>
        <v>353</v>
      </c>
      <c r="O69" s="197">
        <f t="shared" si="24"/>
        <v>7.1762553364504975E-2</v>
      </c>
      <c r="P69" s="118">
        <v>3021.5</v>
      </c>
      <c r="Q69" s="159">
        <v>2227</v>
      </c>
      <c r="R69" s="117">
        <v>2159</v>
      </c>
      <c r="S69" s="41">
        <f t="shared" si="25"/>
        <v>68</v>
      </c>
      <c r="T69" s="197">
        <f t="shared" si="26"/>
        <v>3.1496062992125984E-2</v>
      </c>
      <c r="U69" s="163">
        <v>2177</v>
      </c>
      <c r="V69" s="117">
        <v>2106</v>
      </c>
      <c r="W69" s="41">
        <f t="shared" si="27"/>
        <v>71</v>
      </c>
      <c r="X69" s="190">
        <f t="shared" si="28"/>
        <v>3.3713200379867046E-2</v>
      </c>
      <c r="Y69" s="119">
        <f t="shared" si="29"/>
        <v>12.511494252873563</v>
      </c>
      <c r="Z69" s="168">
        <v>2465</v>
      </c>
      <c r="AA69" s="159">
        <v>1635</v>
      </c>
      <c r="AB69" s="159">
        <v>50</v>
      </c>
      <c r="AC69" s="41">
        <f t="shared" si="30"/>
        <v>1685</v>
      </c>
      <c r="AD69" s="184">
        <f t="shared" si="31"/>
        <v>0.68356997971602429</v>
      </c>
      <c r="AE69" s="120">
        <f t="shared" si="32"/>
        <v>0.87960148508887026</v>
      </c>
      <c r="AF69" s="174">
        <v>500</v>
      </c>
      <c r="AG69" s="184">
        <f t="shared" si="33"/>
        <v>0.20283975659229209</v>
      </c>
      <c r="AH69" s="42">
        <f t="shared" si="34"/>
        <v>1.4086094207798063</v>
      </c>
      <c r="AI69" s="159">
        <v>185</v>
      </c>
      <c r="AJ69" s="159">
        <v>35</v>
      </c>
      <c r="AK69" s="41">
        <f t="shared" si="35"/>
        <v>220</v>
      </c>
      <c r="AL69" s="184">
        <f t="shared" si="36"/>
        <v>8.9249492900608518E-2</v>
      </c>
      <c r="AM69" s="121">
        <f t="shared" si="37"/>
        <v>1.4395079500098149</v>
      </c>
      <c r="AN69" s="179">
        <v>55</v>
      </c>
      <c r="AO69" s="116" t="s">
        <v>7</v>
      </c>
      <c r="AP69" s="202" t="s">
        <v>7</v>
      </c>
    </row>
    <row r="70" spans="1:43" x14ac:dyDescent="0.2">
      <c r="A70" s="115"/>
      <c r="B70" s="122">
        <v>8250017.0300000003</v>
      </c>
      <c r="C70" s="48"/>
      <c r="D70" s="116"/>
      <c r="E70" s="159"/>
      <c r="F70" s="159"/>
      <c r="G70" s="159"/>
      <c r="H70" s="154" t="s">
        <v>82</v>
      </c>
      <c r="I70" s="116">
        <v>0.82</v>
      </c>
      <c r="J70" s="41">
        <f t="shared" si="22"/>
        <v>82</v>
      </c>
      <c r="K70" s="163">
        <v>3298</v>
      </c>
      <c r="L70" s="159">
        <v>3361</v>
      </c>
      <c r="M70" s="117">
        <v>3222</v>
      </c>
      <c r="N70" s="41">
        <f t="shared" si="23"/>
        <v>76</v>
      </c>
      <c r="O70" s="197">
        <f t="shared" si="24"/>
        <v>2.3587833643699565E-2</v>
      </c>
      <c r="P70" s="118">
        <v>4022.4</v>
      </c>
      <c r="Q70" s="159">
        <v>1622</v>
      </c>
      <c r="R70" s="117">
        <v>1678</v>
      </c>
      <c r="S70" s="41">
        <f t="shared" si="25"/>
        <v>-56</v>
      </c>
      <c r="T70" s="197">
        <f t="shared" si="26"/>
        <v>-3.3373063170441003E-2</v>
      </c>
      <c r="U70" s="163">
        <v>1593</v>
      </c>
      <c r="V70" s="117">
        <v>1555</v>
      </c>
      <c r="W70" s="41">
        <f t="shared" si="27"/>
        <v>38</v>
      </c>
      <c r="X70" s="190">
        <f t="shared" si="28"/>
        <v>2.4437299035369776E-2</v>
      </c>
      <c r="Y70" s="119">
        <f t="shared" si="29"/>
        <v>19.426829268292682</v>
      </c>
      <c r="Z70" s="168">
        <v>1785</v>
      </c>
      <c r="AA70" s="159">
        <v>1275</v>
      </c>
      <c r="AB70" s="159">
        <v>95</v>
      </c>
      <c r="AC70" s="41">
        <f t="shared" si="30"/>
        <v>1370</v>
      </c>
      <c r="AD70" s="184">
        <f t="shared" si="31"/>
        <v>0.7675070028011205</v>
      </c>
      <c r="AE70" s="120">
        <f t="shared" si="32"/>
        <v>0.98760963692470871</v>
      </c>
      <c r="AF70" s="174">
        <v>255</v>
      </c>
      <c r="AG70" s="184">
        <f t="shared" si="33"/>
        <v>0.14285714285714285</v>
      </c>
      <c r="AH70" s="42">
        <f t="shared" si="34"/>
        <v>0.99206349206349209</v>
      </c>
      <c r="AI70" s="159">
        <v>140</v>
      </c>
      <c r="AJ70" s="159">
        <v>10</v>
      </c>
      <c r="AK70" s="41">
        <f t="shared" si="35"/>
        <v>150</v>
      </c>
      <c r="AL70" s="184">
        <f t="shared" si="36"/>
        <v>8.4033613445378158E-2</v>
      </c>
      <c r="AM70" s="121">
        <f t="shared" si="37"/>
        <v>1.3553808620222283</v>
      </c>
      <c r="AN70" s="179">
        <v>20</v>
      </c>
      <c r="AO70" s="116" t="s">
        <v>7</v>
      </c>
      <c r="AP70" s="202" t="s">
        <v>7</v>
      </c>
    </row>
    <row r="71" spans="1:43" x14ac:dyDescent="0.2">
      <c r="A71" s="115"/>
      <c r="B71" s="122">
        <v>8250017.04</v>
      </c>
      <c r="C71" s="48"/>
      <c r="D71" s="48"/>
      <c r="E71" s="159"/>
      <c r="F71" s="159"/>
      <c r="G71" s="159"/>
      <c r="H71" s="154" t="s">
        <v>83</v>
      </c>
      <c r="I71" s="116">
        <v>2.09</v>
      </c>
      <c r="J71" s="41">
        <f t="shared" si="22"/>
        <v>209</v>
      </c>
      <c r="K71" s="163">
        <v>4681</v>
      </c>
      <c r="L71" s="159">
        <v>4634</v>
      </c>
      <c r="M71" s="117">
        <v>4212</v>
      </c>
      <c r="N71" s="41">
        <f t="shared" si="23"/>
        <v>469</v>
      </c>
      <c r="O71" s="197">
        <f t="shared" si="24"/>
        <v>0.11134852801519468</v>
      </c>
      <c r="P71" s="118">
        <v>2240.9</v>
      </c>
      <c r="Q71" s="159">
        <v>1968</v>
      </c>
      <c r="R71" s="117">
        <v>1742</v>
      </c>
      <c r="S71" s="41">
        <f t="shared" si="25"/>
        <v>226</v>
      </c>
      <c r="T71" s="197">
        <f t="shared" si="26"/>
        <v>0.12973593570608496</v>
      </c>
      <c r="U71" s="163">
        <v>1952</v>
      </c>
      <c r="V71" s="117">
        <v>1721</v>
      </c>
      <c r="W71" s="41">
        <f t="shared" si="27"/>
        <v>231</v>
      </c>
      <c r="X71" s="190">
        <f t="shared" si="28"/>
        <v>0.13422428820453225</v>
      </c>
      <c r="Y71" s="119">
        <f t="shared" si="29"/>
        <v>9.3397129186602879</v>
      </c>
      <c r="Z71" s="168">
        <v>2115</v>
      </c>
      <c r="AA71" s="159">
        <v>1515</v>
      </c>
      <c r="AB71" s="159">
        <v>90</v>
      </c>
      <c r="AC71" s="41">
        <f t="shared" si="30"/>
        <v>1605</v>
      </c>
      <c r="AD71" s="184">
        <f t="shared" si="31"/>
        <v>0.75886524822695034</v>
      </c>
      <c r="AE71" s="120">
        <f t="shared" si="32"/>
        <v>0.9764896340240965</v>
      </c>
      <c r="AF71" s="174">
        <v>370</v>
      </c>
      <c r="AG71" s="184">
        <f t="shared" si="33"/>
        <v>0.17494089834515367</v>
      </c>
      <c r="AH71" s="42">
        <f t="shared" si="34"/>
        <v>1.2148673496191227</v>
      </c>
      <c r="AI71" s="159">
        <v>70</v>
      </c>
      <c r="AJ71" s="159">
        <v>35</v>
      </c>
      <c r="AK71" s="41">
        <f t="shared" si="35"/>
        <v>105</v>
      </c>
      <c r="AL71" s="184">
        <f t="shared" si="36"/>
        <v>4.9645390070921988E-2</v>
      </c>
      <c r="AM71" s="121">
        <f t="shared" si="37"/>
        <v>0.80073209791809663</v>
      </c>
      <c r="AN71" s="179">
        <v>30</v>
      </c>
      <c r="AO71" s="116" t="s">
        <v>7</v>
      </c>
      <c r="AP71" s="202" t="s">
        <v>7</v>
      </c>
    </row>
    <row r="72" spans="1:43" x14ac:dyDescent="0.2">
      <c r="A72" s="135" t="s">
        <v>318</v>
      </c>
      <c r="B72" s="150">
        <v>8250017.0499999998</v>
      </c>
      <c r="C72" s="50"/>
      <c r="D72" s="50"/>
      <c r="E72" s="160"/>
      <c r="F72" s="160"/>
      <c r="G72" s="160"/>
      <c r="H72" s="155" t="s">
        <v>84</v>
      </c>
      <c r="I72" s="136">
        <v>1.72</v>
      </c>
      <c r="J72" s="45">
        <f t="shared" si="22"/>
        <v>172</v>
      </c>
      <c r="K72" s="164">
        <v>3747</v>
      </c>
      <c r="L72" s="160">
        <v>3675</v>
      </c>
      <c r="M72" s="141">
        <v>3743</v>
      </c>
      <c r="N72" s="45">
        <f t="shared" si="23"/>
        <v>4</v>
      </c>
      <c r="O72" s="198">
        <f t="shared" si="24"/>
        <v>1.0686615014694097E-3</v>
      </c>
      <c r="P72" s="137">
        <v>2176.6999999999998</v>
      </c>
      <c r="Q72" s="160">
        <v>1399</v>
      </c>
      <c r="R72" s="141">
        <v>1365</v>
      </c>
      <c r="S72" s="45">
        <f t="shared" si="25"/>
        <v>34</v>
      </c>
      <c r="T72" s="198">
        <f t="shared" si="26"/>
        <v>2.490842490842491E-2</v>
      </c>
      <c r="U72" s="164">
        <v>1390</v>
      </c>
      <c r="V72" s="141">
        <v>1346</v>
      </c>
      <c r="W72" s="45">
        <f t="shared" si="27"/>
        <v>44</v>
      </c>
      <c r="X72" s="191">
        <f t="shared" si="28"/>
        <v>3.2689450222882617E-2</v>
      </c>
      <c r="Y72" s="138">
        <f t="shared" si="29"/>
        <v>8.0813953488372086</v>
      </c>
      <c r="Z72" s="169">
        <v>1605</v>
      </c>
      <c r="AA72" s="160">
        <v>1090</v>
      </c>
      <c r="AB72" s="160">
        <v>105</v>
      </c>
      <c r="AC72" s="45">
        <f t="shared" si="30"/>
        <v>1195</v>
      </c>
      <c r="AD72" s="185">
        <f t="shared" si="31"/>
        <v>0.74454828660436134</v>
      </c>
      <c r="AE72" s="139">
        <f t="shared" si="32"/>
        <v>0.95806691055923454</v>
      </c>
      <c r="AF72" s="175">
        <v>355</v>
      </c>
      <c r="AG72" s="185">
        <f t="shared" si="33"/>
        <v>0.22118380062305296</v>
      </c>
      <c r="AH72" s="46">
        <f t="shared" si="34"/>
        <v>1.535998615437868</v>
      </c>
      <c r="AI72" s="160">
        <v>25</v>
      </c>
      <c r="AJ72" s="160">
        <v>15</v>
      </c>
      <c r="AK72" s="45">
        <f t="shared" si="35"/>
        <v>40</v>
      </c>
      <c r="AL72" s="185">
        <f t="shared" si="36"/>
        <v>2.4922118380062305E-2</v>
      </c>
      <c r="AM72" s="140">
        <f t="shared" si="37"/>
        <v>0.4019696512913275</v>
      </c>
      <c r="AN72" s="180">
        <v>20</v>
      </c>
      <c r="AO72" s="136" t="s">
        <v>6</v>
      </c>
      <c r="AP72" s="202" t="s">
        <v>7</v>
      </c>
      <c r="AQ72" s="83" t="s">
        <v>319</v>
      </c>
    </row>
    <row r="73" spans="1:43" x14ac:dyDescent="0.2">
      <c r="A73" s="115"/>
      <c r="B73" s="122">
        <v>8250017.0599999996</v>
      </c>
      <c r="C73" s="48"/>
      <c r="D73" s="48"/>
      <c r="E73" s="159"/>
      <c r="F73" s="159"/>
      <c r="G73" s="159"/>
      <c r="H73" s="154" t="s">
        <v>85</v>
      </c>
      <c r="I73" s="116">
        <v>1.66</v>
      </c>
      <c r="J73" s="41">
        <f t="shared" si="22"/>
        <v>166</v>
      </c>
      <c r="K73" s="163">
        <v>5487</v>
      </c>
      <c r="L73" s="159">
        <v>5868</v>
      </c>
      <c r="M73" s="117">
        <v>5622</v>
      </c>
      <c r="N73" s="41">
        <f t="shared" si="23"/>
        <v>-135</v>
      </c>
      <c r="O73" s="197">
        <f t="shared" si="24"/>
        <v>-2.4012806830309499E-2</v>
      </c>
      <c r="P73" s="118">
        <v>3306.2</v>
      </c>
      <c r="Q73" s="159">
        <v>1848</v>
      </c>
      <c r="R73" s="117">
        <v>1945</v>
      </c>
      <c r="S73" s="41">
        <f t="shared" si="25"/>
        <v>-97</v>
      </c>
      <c r="T73" s="197">
        <f t="shared" si="26"/>
        <v>-4.9871465295629823E-2</v>
      </c>
      <c r="U73" s="163">
        <v>1830</v>
      </c>
      <c r="V73" s="117">
        <v>1907</v>
      </c>
      <c r="W73" s="41">
        <f t="shared" si="27"/>
        <v>-77</v>
      </c>
      <c r="X73" s="190">
        <f t="shared" si="28"/>
        <v>-4.0377556371263765E-2</v>
      </c>
      <c r="Y73" s="119">
        <f t="shared" si="29"/>
        <v>11.024096385542169</v>
      </c>
      <c r="Z73" s="168">
        <v>2160</v>
      </c>
      <c r="AA73" s="159">
        <v>1530</v>
      </c>
      <c r="AB73" s="159">
        <v>145</v>
      </c>
      <c r="AC73" s="41">
        <f t="shared" si="30"/>
        <v>1675</v>
      </c>
      <c r="AD73" s="184">
        <f t="shared" si="31"/>
        <v>0.77546296296296291</v>
      </c>
      <c r="AE73" s="120">
        <f t="shared" si="32"/>
        <v>0.99784717599360073</v>
      </c>
      <c r="AF73" s="174">
        <v>380</v>
      </c>
      <c r="AG73" s="184">
        <f t="shared" si="33"/>
        <v>0.17592592592592593</v>
      </c>
      <c r="AH73" s="42">
        <f t="shared" si="34"/>
        <v>1.2217078189300412</v>
      </c>
      <c r="AI73" s="159">
        <v>35</v>
      </c>
      <c r="AJ73" s="159">
        <v>35</v>
      </c>
      <c r="AK73" s="41">
        <f t="shared" si="35"/>
        <v>70</v>
      </c>
      <c r="AL73" s="184">
        <f t="shared" si="36"/>
        <v>3.2407407407407406E-2</v>
      </c>
      <c r="AM73" s="121">
        <f t="shared" si="37"/>
        <v>0.52270011947431305</v>
      </c>
      <c r="AN73" s="179">
        <v>30</v>
      </c>
      <c r="AO73" s="116" t="s">
        <v>7</v>
      </c>
      <c r="AP73" s="202" t="s">
        <v>7</v>
      </c>
    </row>
    <row r="74" spans="1:43" x14ac:dyDescent="0.2">
      <c r="A74" s="115"/>
      <c r="B74" s="122">
        <v>8250018</v>
      </c>
      <c r="C74" s="48"/>
      <c r="D74" s="48"/>
      <c r="E74" s="159"/>
      <c r="F74" s="159"/>
      <c r="G74" s="159"/>
      <c r="H74" s="154" t="s">
        <v>86</v>
      </c>
      <c r="I74" s="116">
        <v>1.73</v>
      </c>
      <c r="J74" s="41">
        <f t="shared" si="22"/>
        <v>173</v>
      </c>
      <c r="K74" s="163">
        <v>5254</v>
      </c>
      <c r="L74" s="159">
        <v>5091</v>
      </c>
      <c r="M74" s="117">
        <v>4996</v>
      </c>
      <c r="N74" s="41">
        <f t="shared" si="23"/>
        <v>258</v>
      </c>
      <c r="O74" s="197">
        <f t="shared" si="24"/>
        <v>5.1641313050440354E-2</v>
      </c>
      <c r="P74" s="118">
        <v>3035.9</v>
      </c>
      <c r="Q74" s="159">
        <v>2217</v>
      </c>
      <c r="R74" s="117">
        <v>2138</v>
      </c>
      <c r="S74" s="41">
        <f t="shared" si="25"/>
        <v>79</v>
      </c>
      <c r="T74" s="197">
        <f t="shared" si="26"/>
        <v>3.6950420954162767E-2</v>
      </c>
      <c r="U74" s="163">
        <v>2156</v>
      </c>
      <c r="V74" s="117">
        <v>2085</v>
      </c>
      <c r="W74" s="41">
        <f t="shared" si="27"/>
        <v>71</v>
      </c>
      <c r="X74" s="190">
        <f t="shared" si="28"/>
        <v>3.4052757793764987E-2</v>
      </c>
      <c r="Y74" s="119">
        <f t="shared" si="29"/>
        <v>12.462427745664741</v>
      </c>
      <c r="Z74" s="168">
        <v>2560</v>
      </c>
      <c r="AA74" s="159">
        <v>1845</v>
      </c>
      <c r="AB74" s="159">
        <v>135</v>
      </c>
      <c r="AC74" s="41">
        <f t="shared" si="30"/>
        <v>1980</v>
      </c>
      <c r="AD74" s="184">
        <f t="shared" si="31"/>
        <v>0.7734375</v>
      </c>
      <c r="AE74" s="120">
        <f t="shared" si="32"/>
        <v>0.99524085874287116</v>
      </c>
      <c r="AF74" s="174">
        <v>355</v>
      </c>
      <c r="AG74" s="184">
        <f t="shared" si="33"/>
        <v>0.138671875</v>
      </c>
      <c r="AH74" s="42">
        <f t="shared" si="34"/>
        <v>0.96299913194444453</v>
      </c>
      <c r="AI74" s="159">
        <v>140</v>
      </c>
      <c r="AJ74" s="159">
        <v>40</v>
      </c>
      <c r="AK74" s="41">
        <f t="shared" si="35"/>
        <v>180</v>
      </c>
      <c r="AL74" s="184">
        <f t="shared" si="36"/>
        <v>7.03125E-2</v>
      </c>
      <c r="AM74" s="121">
        <f t="shared" si="37"/>
        <v>1.1340725806451613</v>
      </c>
      <c r="AN74" s="179">
        <v>45</v>
      </c>
      <c r="AO74" s="116" t="s">
        <v>7</v>
      </c>
      <c r="AP74" s="202" t="s">
        <v>7</v>
      </c>
    </row>
    <row r="75" spans="1:43" x14ac:dyDescent="0.2">
      <c r="A75" s="115"/>
      <c r="B75" s="122">
        <v>8250019</v>
      </c>
      <c r="C75" s="48"/>
      <c r="D75" s="48"/>
      <c r="E75" s="159"/>
      <c r="F75" s="159"/>
      <c r="G75" s="159"/>
      <c r="H75" s="154" t="s">
        <v>87</v>
      </c>
      <c r="I75" s="116">
        <v>1.54</v>
      </c>
      <c r="J75" s="41">
        <f t="shared" si="22"/>
        <v>154</v>
      </c>
      <c r="K75" s="163">
        <v>4930</v>
      </c>
      <c r="L75" s="159">
        <v>4769</v>
      </c>
      <c r="M75" s="117">
        <v>4731</v>
      </c>
      <c r="N75" s="41">
        <f t="shared" si="23"/>
        <v>199</v>
      </c>
      <c r="O75" s="197">
        <f t="shared" si="24"/>
        <v>4.2062988797294441E-2</v>
      </c>
      <c r="P75" s="118">
        <v>3204.8</v>
      </c>
      <c r="Q75" s="159">
        <v>2228</v>
      </c>
      <c r="R75" s="117">
        <v>2113</v>
      </c>
      <c r="S75" s="41">
        <f t="shared" si="25"/>
        <v>115</v>
      </c>
      <c r="T75" s="197">
        <f t="shared" si="26"/>
        <v>5.4424988168480834E-2</v>
      </c>
      <c r="U75" s="163">
        <v>2108</v>
      </c>
      <c r="V75" s="117">
        <v>2051</v>
      </c>
      <c r="W75" s="41">
        <f t="shared" si="27"/>
        <v>57</v>
      </c>
      <c r="X75" s="190">
        <f t="shared" si="28"/>
        <v>2.7791321306679669E-2</v>
      </c>
      <c r="Y75" s="119">
        <f t="shared" si="29"/>
        <v>13.688311688311689</v>
      </c>
      <c r="Z75" s="168">
        <v>2635</v>
      </c>
      <c r="AA75" s="159">
        <v>1755</v>
      </c>
      <c r="AB75" s="159">
        <v>130</v>
      </c>
      <c r="AC75" s="41">
        <f t="shared" si="30"/>
        <v>1885</v>
      </c>
      <c r="AD75" s="184">
        <f t="shared" si="31"/>
        <v>0.71537001897533203</v>
      </c>
      <c r="AE75" s="120">
        <f t="shared" si="32"/>
        <v>0.92052101430809019</v>
      </c>
      <c r="AF75" s="174">
        <v>520</v>
      </c>
      <c r="AG75" s="184">
        <f t="shared" si="33"/>
        <v>0.19734345351043645</v>
      </c>
      <c r="AH75" s="42">
        <f t="shared" si="34"/>
        <v>1.370440649378031</v>
      </c>
      <c r="AI75" s="159">
        <v>90</v>
      </c>
      <c r="AJ75" s="159">
        <v>80</v>
      </c>
      <c r="AK75" s="41">
        <f t="shared" si="35"/>
        <v>170</v>
      </c>
      <c r="AL75" s="184">
        <f t="shared" si="36"/>
        <v>6.4516129032258063E-2</v>
      </c>
      <c r="AM75" s="121">
        <f t="shared" si="37"/>
        <v>1.0405827263267429</v>
      </c>
      <c r="AN75" s="179">
        <v>65</v>
      </c>
      <c r="AO75" s="116" t="s">
        <v>7</v>
      </c>
      <c r="AP75" s="202" t="s">
        <v>7</v>
      </c>
    </row>
    <row r="76" spans="1:43" x14ac:dyDescent="0.2">
      <c r="A76" s="135"/>
      <c r="B76" s="150">
        <v>8250020</v>
      </c>
      <c r="C76" s="50"/>
      <c r="D76" s="50"/>
      <c r="E76" s="160"/>
      <c r="F76" s="160"/>
      <c r="G76" s="160"/>
      <c r="H76" s="155" t="s">
        <v>88</v>
      </c>
      <c r="I76" s="136">
        <v>1.23</v>
      </c>
      <c r="J76" s="45">
        <f t="shared" si="22"/>
        <v>123</v>
      </c>
      <c r="K76" s="164">
        <v>4898</v>
      </c>
      <c r="L76" s="160">
        <v>4290</v>
      </c>
      <c r="M76" s="141">
        <v>4194</v>
      </c>
      <c r="N76" s="45">
        <f t="shared" si="23"/>
        <v>704</v>
      </c>
      <c r="O76" s="198">
        <f t="shared" si="24"/>
        <v>0.16785884597043396</v>
      </c>
      <c r="P76" s="137">
        <v>3972.1</v>
      </c>
      <c r="Q76" s="160">
        <v>2465</v>
      </c>
      <c r="R76" s="141">
        <v>2239</v>
      </c>
      <c r="S76" s="45">
        <f t="shared" si="25"/>
        <v>226</v>
      </c>
      <c r="T76" s="198">
        <f t="shared" si="26"/>
        <v>0.10093791871371148</v>
      </c>
      <c r="U76" s="164">
        <v>2280</v>
      </c>
      <c r="V76" s="141">
        <v>2103</v>
      </c>
      <c r="W76" s="45">
        <f t="shared" si="27"/>
        <v>177</v>
      </c>
      <c r="X76" s="191">
        <f t="shared" si="28"/>
        <v>8.4165477888730383E-2</v>
      </c>
      <c r="Y76" s="138">
        <f t="shared" si="29"/>
        <v>18.536585365853657</v>
      </c>
      <c r="Z76" s="169">
        <v>3020</v>
      </c>
      <c r="AA76" s="160">
        <v>1935</v>
      </c>
      <c r="AB76" s="160">
        <v>110</v>
      </c>
      <c r="AC76" s="45">
        <f t="shared" si="30"/>
        <v>2045</v>
      </c>
      <c r="AD76" s="185">
        <f t="shared" si="31"/>
        <v>0.67715231788079466</v>
      </c>
      <c r="AE76" s="139">
        <f t="shared" si="32"/>
        <v>0.8713433914794767</v>
      </c>
      <c r="AF76" s="175">
        <v>690</v>
      </c>
      <c r="AG76" s="185">
        <f t="shared" si="33"/>
        <v>0.22847682119205298</v>
      </c>
      <c r="AH76" s="46">
        <f t="shared" si="34"/>
        <v>1.5866445916114791</v>
      </c>
      <c r="AI76" s="160">
        <v>150</v>
      </c>
      <c r="AJ76" s="160">
        <v>75</v>
      </c>
      <c r="AK76" s="45">
        <f t="shared" si="35"/>
        <v>225</v>
      </c>
      <c r="AL76" s="185">
        <f t="shared" si="36"/>
        <v>7.4503311258278151E-2</v>
      </c>
      <c r="AM76" s="140">
        <f t="shared" si="37"/>
        <v>1.2016663106173895</v>
      </c>
      <c r="AN76" s="180">
        <v>65</v>
      </c>
      <c r="AO76" s="136" t="s">
        <v>6</v>
      </c>
      <c r="AP76" s="242" t="s">
        <v>6</v>
      </c>
    </row>
    <row r="77" spans="1:43" x14ac:dyDescent="0.2">
      <c r="A77" s="115"/>
      <c r="B77" s="122">
        <v>8250021</v>
      </c>
      <c r="C77" s="48"/>
      <c r="D77" s="48"/>
      <c r="E77" s="159"/>
      <c r="F77" s="159"/>
      <c r="G77" s="159"/>
      <c r="H77" s="154" t="s">
        <v>89</v>
      </c>
      <c r="I77" s="116">
        <v>1.21</v>
      </c>
      <c r="J77" s="41">
        <f t="shared" si="22"/>
        <v>121</v>
      </c>
      <c r="K77" s="163">
        <v>4519</v>
      </c>
      <c r="L77" s="159">
        <v>3946</v>
      </c>
      <c r="M77" s="117">
        <v>3751</v>
      </c>
      <c r="N77" s="41">
        <f t="shared" si="23"/>
        <v>768</v>
      </c>
      <c r="O77" s="197">
        <f t="shared" si="24"/>
        <v>0.20474540122633964</v>
      </c>
      <c r="P77" s="118">
        <v>3719.6</v>
      </c>
      <c r="Q77" s="159">
        <v>2240</v>
      </c>
      <c r="R77" s="117">
        <v>1977</v>
      </c>
      <c r="S77" s="41">
        <f t="shared" si="25"/>
        <v>263</v>
      </c>
      <c r="T77" s="197">
        <f t="shared" si="26"/>
        <v>0.13302984319676278</v>
      </c>
      <c r="U77" s="163">
        <v>2076</v>
      </c>
      <c r="V77" s="117">
        <v>1875</v>
      </c>
      <c r="W77" s="41">
        <f t="shared" si="27"/>
        <v>201</v>
      </c>
      <c r="X77" s="190">
        <f t="shared" si="28"/>
        <v>0.1072</v>
      </c>
      <c r="Y77" s="119">
        <f t="shared" si="29"/>
        <v>17.15702479338843</v>
      </c>
      <c r="Z77" s="168">
        <v>2415</v>
      </c>
      <c r="AA77" s="159">
        <v>1615</v>
      </c>
      <c r="AB77" s="159">
        <v>115</v>
      </c>
      <c r="AC77" s="41">
        <f t="shared" si="30"/>
        <v>1730</v>
      </c>
      <c r="AD77" s="184">
        <f t="shared" si="31"/>
        <v>0.71635610766045543</v>
      </c>
      <c r="AE77" s="120">
        <f t="shared" si="32"/>
        <v>0.92178988962093555</v>
      </c>
      <c r="AF77" s="174">
        <v>440</v>
      </c>
      <c r="AG77" s="184">
        <f t="shared" si="33"/>
        <v>0.18219461697722567</v>
      </c>
      <c r="AH77" s="42">
        <f t="shared" si="34"/>
        <v>1.2652403956751783</v>
      </c>
      <c r="AI77" s="159">
        <v>75</v>
      </c>
      <c r="AJ77" s="159">
        <v>120</v>
      </c>
      <c r="AK77" s="41">
        <f t="shared" si="35"/>
        <v>195</v>
      </c>
      <c r="AL77" s="184">
        <f t="shared" si="36"/>
        <v>8.0745341614906832E-2</v>
      </c>
      <c r="AM77" s="121">
        <f t="shared" si="37"/>
        <v>1.3023442195952715</v>
      </c>
      <c r="AN77" s="179">
        <v>45</v>
      </c>
      <c r="AO77" s="116" t="s">
        <v>7</v>
      </c>
      <c r="AP77" s="202" t="s">
        <v>7</v>
      </c>
    </row>
    <row r="78" spans="1:43" x14ac:dyDescent="0.2">
      <c r="A78" s="115"/>
      <c r="B78" s="122">
        <v>8250022</v>
      </c>
      <c r="C78" s="48"/>
      <c r="D78" s="48"/>
      <c r="E78" s="159"/>
      <c r="F78" s="159"/>
      <c r="G78" s="159"/>
      <c r="H78" s="154" t="s">
        <v>90</v>
      </c>
      <c r="I78" s="116">
        <v>3.97</v>
      </c>
      <c r="J78" s="41">
        <f t="shared" si="22"/>
        <v>397</v>
      </c>
      <c r="K78" s="163">
        <v>8193</v>
      </c>
      <c r="L78" s="159">
        <v>7375</v>
      </c>
      <c r="M78" s="117">
        <v>5694</v>
      </c>
      <c r="N78" s="41">
        <f t="shared" si="23"/>
        <v>2499</v>
      </c>
      <c r="O78" s="197">
        <f t="shared" si="24"/>
        <v>0.43888303477344576</v>
      </c>
      <c r="P78" s="118">
        <v>2066.1</v>
      </c>
      <c r="Q78" s="159">
        <v>3590</v>
      </c>
      <c r="R78" s="117">
        <v>3249</v>
      </c>
      <c r="S78" s="41">
        <f t="shared" si="25"/>
        <v>341</v>
      </c>
      <c r="T78" s="197">
        <f t="shared" si="26"/>
        <v>0.10495537088334872</v>
      </c>
      <c r="U78" s="163">
        <v>3359</v>
      </c>
      <c r="V78" s="117">
        <v>2962</v>
      </c>
      <c r="W78" s="41">
        <f t="shared" si="27"/>
        <v>397</v>
      </c>
      <c r="X78" s="190">
        <f t="shared" si="28"/>
        <v>0.13403106009453072</v>
      </c>
      <c r="Y78" s="119">
        <f t="shared" si="29"/>
        <v>8.4609571788413103</v>
      </c>
      <c r="Z78" s="168">
        <v>3555</v>
      </c>
      <c r="AA78" s="159">
        <v>2615</v>
      </c>
      <c r="AB78" s="159">
        <v>180</v>
      </c>
      <c r="AC78" s="41">
        <f t="shared" si="30"/>
        <v>2795</v>
      </c>
      <c r="AD78" s="184">
        <f t="shared" si="31"/>
        <v>0.78621659634317864</v>
      </c>
      <c r="AE78" s="120">
        <f t="shared" si="32"/>
        <v>1.0116846939830075</v>
      </c>
      <c r="AF78" s="174">
        <v>425</v>
      </c>
      <c r="AG78" s="184">
        <f t="shared" si="33"/>
        <v>0.11954992967651196</v>
      </c>
      <c r="AH78" s="42">
        <f t="shared" si="34"/>
        <v>0.83020784497577749</v>
      </c>
      <c r="AI78" s="159">
        <v>155</v>
      </c>
      <c r="AJ78" s="159">
        <v>145</v>
      </c>
      <c r="AK78" s="41">
        <f t="shared" si="35"/>
        <v>300</v>
      </c>
      <c r="AL78" s="184">
        <f t="shared" si="36"/>
        <v>8.4388185654008435E-2</v>
      </c>
      <c r="AM78" s="121">
        <f t="shared" si="37"/>
        <v>1.3610997686130393</v>
      </c>
      <c r="AN78" s="179">
        <v>30</v>
      </c>
      <c r="AO78" s="116" t="s">
        <v>7</v>
      </c>
      <c r="AP78" s="202" t="s">
        <v>7</v>
      </c>
    </row>
    <row r="79" spans="1:43" x14ac:dyDescent="0.2">
      <c r="A79" s="115"/>
      <c r="B79" s="122">
        <v>8250023</v>
      </c>
      <c r="C79" s="48"/>
      <c r="D79" s="116"/>
      <c r="E79" s="159"/>
      <c r="F79" s="159"/>
      <c r="G79" s="159"/>
      <c r="H79" s="154" t="s">
        <v>91</v>
      </c>
      <c r="I79" s="116">
        <v>1.88</v>
      </c>
      <c r="J79" s="41">
        <f t="shared" si="22"/>
        <v>188</v>
      </c>
      <c r="K79" s="163">
        <v>4842</v>
      </c>
      <c r="L79" s="159">
        <v>4091</v>
      </c>
      <c r="M79" s="117">
        <v>3823</v>
      </c>
      <c r="N79" s="41">
        <f t="shared" si="23"/>
        <v>1019</v>
      </c>
      <c r="O79" s="197">
        <f t="shared" si="24"/>
        <v>0.26654459848286688</v>
      </c>
      <c r="P79" s="118">
        <v>2578.1</v>
      </c>
      <c r="Q79" s="159">
        <v>1948</v>
      </c>
      <c r="R79" s="117">
        <v>1706</v>
      </c>
      <c r="S79" s="41">
        <f t="shared" si="25"/>
        <v>242</v>
      </c>
      <c r="T79" s="197">
        <f t="shared" si="26"/>
        <v>0.141852286049238</v>
      </c>
      <c r="U79" s="163">
        <v>1800</v>
      </c>
      <c r="V79" s="117">
        <v>1613</v>
      </c>
      <c r="W79" s="41">
        <f t="shared" si="27"/>
        <v>187</v>
      </c>
      <c r="X79" s="190">
        <f t="shared" si="28"/>
        <v>0.11593304401735896</v>
      </c>
      <c r="Y79" s="119">
        <f t="shared" si="29"/>
        <v>9.5744680851063837</v>
      </c>
      <c r="Z79" s="168">
        <v>2305</v>
      </c>
      <c r="AA79" s="159">
        <v>1785</v>
      </c>
      <c r="AB79" s="159">
        <v>125</v>
      </c>
      <c r="AC79" s="41">
        <f t="shared" si="30"/>
        <v>1910</v>
      </c>
      <c r="AD79" s="184">
        <f t="shared" si="31"/>
        <v>0.82863340563991328</v>
      </c>
      <c r="AE79" s="120">
        <f t="shared" si="32"/>
        <v>1.0662656287186711</v>
      </c>
      <c r="AF79" s="174">
        <v>180</v>
      </c>
      <c r="AG79" s="184">
        <f t="shared" si="33"/>
        <v>7.8091106290672452E-2</v>
      </c>
      <c r="AH79" s="42">
        <f t="shared" si="34"/>
        <v>0.54229934924078094</v>
      </c>
      <c r="AI79" s="159">
        <v>100</v>
      </c>
      <c r="AJ79" s="159">
        <v>80</v>
      </c>
      <c r="AK79" s="41">
        <f t="shared" si="35"/>
        <v>180</v>
      </c>
      <c r="AL79" s="184">
        <f t="shared" si="36"/>
        <v>7.8091106290672452E-2</v>
      </c>
      <c r="AM79" s="121">
        <f t="shared" si="37"/>
        <v>1.2595339724302008</v>
      </c>
      <c r="AN79" s="179">
        <v>35</v>
      </c>
      <c r="AO79" s="116" t="s">
        <v>7</v>
      </c>
      <c r="AP79" s="202" t="s">
        <v>7</v>
      </c>
    </row>
    <row r="80" spans="1:43" x14ac:dyDescent="0.2">
      <c r="A80" s="115"/>
      <c r="B80" s="122">
        <v>8250024</v>
      </c>
      <c r="C80" s="48"/>
      <c r="D80" s="116"/>
      <c r="E80" s="159"/>
      <c r="F80" s="159"/>
      <c r="G80" s="159"/>
      <c r="H80" s="154" t="s">
        <v>92</v>
      </c>
      <c r="I80" s="116">
        <v>1.5</v>
      </c>
      <c r="J80" s="41">
        <f t="shared" si="22"/>
        <v>150</v>
      </c>
      <c r="K80" s="163">
        <v>6340</v>
      </c>
      <c r="L80" s="159">
        <v>5826</v>
      </c>
      <c r="M80" s="117">
        <v>5539</v>
      </c>
      <c r="N80" s="41">
        <f t="shared" si="23"/>
        <v>801</v>
      </c>
      <c r="O80" s="197">
        <f t="shared" si="24"/>
        <v>0.14461094060299692</v>
      </c>
      <c r="P80" s="118">
        <v>4216</v>
      </c>
      <c r="Q80" s="159">
        <v>3517</v>
      </c>
      <c r="R80" s="117">
        <v>3071</v>
      </c>
      <c r="S80" s="41">
        <f t="shared" si="25"/>
        <v>446</v>
      </c>
      <c r="T80" s="197">
        <f t="shared" si="26"/>
        <v>0.14522956691631392</v>
      </c>
      <c r="U80" s="163">
        <v>3229</v>
      </c>
      <c r="V80" s="117">
        <v>2860</v>
      </c>
      <c r="W80" s="41">
        <f t="shared" si="27"/>
        <v>369</v>
      </c>
      <c r="X80" s="190">
        <f t="shared" si="28"/>
        <v>0.12902097902097903</v>
      </c>
      <c r="Y80" s="119">
        <f t="shared" si="29"/>
        <v>21.526666666666667</v>
      </c>
      <c r="Z80" s="168">
        <v>3900</v>
      </c>
      <c r="AA80" s="159">
        <v>2610</v>
      </c>
      <c r="AB80" s="159">
        <v>190</v>
      </c>
      <c r="AC80" s="41">
        <f t="shared" si="30"/>
        <v>2800</v>
      </c>
      <c r="AD80" s="184">
        <f t="shared" si="31"/>
        <v>0.71794871794871795</v>
      </c>
      <c r="AE80" s="120">
        <f t="shared" si="32"/>
        <v>0.92383922241244509</v>
      </c>
      <c r="AF80" s="174">
        <v>685</v>
      </c>
      <c r="AG80" s="184">
        <f t="shared" si="33"/>
        <v>0.17564102564102563</v>
      </c>
      <c r="AH80" s="42">
        <f t="shared" si="34"/>
        <v>1.2197293447293447</v>
      </c>
      <c r="AI80" s="159">
        <v>140</v>
      </c>
      <c r="AJ80" s="159">
        <v>180</v>
      </c>
      <c r="AK80" s="41">
        <f t="shared" si="35"/>
        <v>320</v>
      </c>
      <c r="AL80" s="184">
        <f t="shared" si="36"/>
        <v>8.2051282051282051E-2</v>
      </c>
      <c r="AM80" s="121">
        <f t="shared" si="37"/>
        <v>1.3234077750206783</v>
      </c>
      <c r="AN80" s="179">
        <v>100</v>
      </c>
      <c r="AO80" s="116" t="s">
        <v>7</v>
      </c>
      <c r="AP80" s="202" t="s">
        <v>7</v>
      </c>
    </row>
    <row r="81" spans="1:42" x14ac:dyDescent="0.2">
      <c r="A81" s="115"/>
      <c r="B81" s="122">
        <v>8250025</v>
      </c>
      <c r="C81" s="48"/>
      <c r="D81" s="116"/>
      <c r="E81" s="159"/>
      <c r="F81" s="159"/>
      <c r="G81" s="159"/>
      <c r="H81" s="154" t="s">
        <v>93</v>
      </c>
      <c r="I81" s="116">
        <v>1.33</v>
      </c>
      <c r="J81" s="41">
        <f t="shared" si="22"/>
        <v>133</v>
      </c>
      <c r="K81" s="163">
        <v>5270</v>
      </c>
      <c r="L81" s="159">
        <v>4700</v>
      </c>
      <c r="M81" s="117">
        <v>4607</v>
      </c>
      <c r="N81" s="41">
        <f t="shared" si="23"/>
        <v>663</v>
      </c>
      <c r="O81" s="197">
        <f t="shared" si="24"/>
        <v>0.14391143911439114</v>
      </c>
      <c r="P81" s="118">
        <v>3952.9</v>
      </c>
      <c r="Q81" s="159">
        <v>2947</v>
      </c>
      <c r="R81" s="117">
        <v>2696</v>
      </c>
      <c r="S81" s="41">
        <f t="shared" si="25"/>
        <v>251</v>
      </c>
      <c r="T81" s="197">
        <f t="shared" si="26"/>
        <v>9.3100890207715128E-2</v>
      </c>
      <c r="U81" s="163">
        <v>2693</v>
      </c>
      <c r="V81" s="117">
        <v>2478</v>
      </c>
      <c r="W81" s="41">
        <f t="shared" si="27"/>
        <v>215</v>
      </c>
      <c r="X81" s="190">
        <f t="shared" si="28"/>
        <v>8.6763518966908801E-2</v>
      </c>
      <c r="Y81" s="119">
        <f t="shared" si="29"/>
        <v>20.248120300751879</v>
      </c>
      <c r="Z81" s="168">
        <v>3260</v>
      </c>
      <c r="AA81" s="159">
        <v>2215</v>
      </c>
      <c r="AB81" s="159">
        <v>130</v>
      </c>
      <c r="AC81" s="41">
        <f t="shared" si="30"/>
        <v>2345</v>
      </c>
      <c r="AD81" s="184">
        <f t="shared" si="31"/>
        <v>0.71932515337423308</v>
      </c>
      <c r="AE81" s="120">
        <f t="shared" si="32"/>
        <v>0.92561038656584305</v>
      </c>
      <c r="AF81" s="174">
        <v>550</v>
      </c>
      <c r="AG81" s="184">
        <f t="shared" si="33"/>
        <v>0.16871165644171779</v>
      </c>
      <c r="AH81" s="42">
        <f t="shared" si="34"/>
        <v>1.1716087252897069</v>
      </c>
      <c r="AI81" s="159">
        <v>170</v>
      </c>
      <c r="AJ81" s="159">
        <v>150</v>
      </c>
      <c r="AK81" s="41">
        <f t="shared" si="35"/>
        <v>320</v>
      </c>
      <c r="AL81" s="184">
        <f t="shared" si="36"/>
        <v>9.815950920245399E-2</v>
      </c>
      <c r="AM81" s="121">
        <f t="shared" si="37"/>
        <v>1.5832178903621612</v>
      </c>
      <c r="AN81" s="179">
        <v>45</v>
      </c>
      <c r="AO81" s="116" t="s">
        <v>7</v>
      </c>
      <c r="AP81" s="237" t="s">
        <v>5</v>
      </c>
    </row>
    <row r="82" spans="1:42" x14ac:dyDescent="0.2">
      <c r="A82" s="108"/>
      <c r="B82" s="149">
        <v>8250026</v>
      </c>
      <c r="C82" s="47"/>
      <c r="D82" s="47"/>
      <c r="E82" s="158"/>
      <c r="F82" s="158"/>
      <c r="G82" s="158"/>
      <c r="H82" s="153" t="s">
        <v>94</v>
      </c>
      <c r="I82" s="109">
        <v>0.4</v>
      </c>
      <c r="J82" s="43">
        <f t="shared" si="22"/>
        <v>40</v>
      </c>
      <c r="K82" s="162">
        <v>3365</v>
      </c>
      <c r="L82" s="158">
        <v>3063</v>
      </c>
      <c r="M82" s="110">
        <v>3289</v>
      </c>
      <c r="N82" s="43">
        <f t="shared" si="23"/>
        <v>76</v>
      </c>
      <c r="O82" s="196">
        <f t="shared" si="24"/>
        <v>2.3107327455153544E-2</v>
      </c>
      <c r="P82" s="111">
        <v>8463.2999999999993</v>
      </c>
      <c r="Q82" s="158">
        <v>2341</v>
      </c>
      <c r="R82" s="110">
        <v>2273</v>
      </c>
      <c r="S82" s="43">
        <f t="shared" si="25"/>
        <v>68</v>
      </c>
      <c r="T82" s="196">
        <f t="shared" si="26"/>
        <v>2.9916410030796304E-2</v>
      </c>
      <c r="U82" s="162">
        <v>2062</v>
      </c>
      <c r="V82" s="110">
        <v>1995</v>
      </c>
      <c r="W82" s="43">
        <f t="shared" si="27"/>
        <v>67</v>
      </c>
      <c r="X82" s="189">
        <f t="shared" si="28"/>
        <v>3.3583959899749376E-2</v>
      </c>
      <c r="Y82" s="112">
        <f t="shared" si="29"/>
        <v>51.55</v>
      </c>
      <c r="Z82" s="167">
        <v>2170</v>
      </c>
      <c r="AA82" s="158">
        <v>1355</v>
      </c>
      <c r="AB82" s="158">
        <v>55</v>
      </c>
      <c r="AC82" s="43">
        <f t="shared" si="30"/>
        <v>1410</v>
      </c>
      <c r="AD82" s="183">
        <f t="shared" si="31"/>
        <v>0.64976958525345618</v>
      </c>
      <c r="AE82" s="113">
        <f t="shared" si="32"/>
        <v>0.83610794668302091</v>
      </c>
      <c r="AF82" s="173">
        <v>365</v>
      </c>
      <c r="AG82" s="183">
        <f t="shared" si="33"/>
        <v>0.16820276497695852</v>
      </c>
      <c r="AH82" s="44">
        <f t="shared" si="34"/>
        <v>1.1680747567844343</v>
      </c>
      <c r="AI82" s="158">
        <v>245</v>
      </c>
      <c r="AJ82" s="158">
        <v>115</v>
      </c>
      <c r="AK82" s="43">
        <f t="shared" si="35"/>
        <v>360</v>
      </c>
      <c r="AL82" s="183">
        <f t="shared" si="36"/>
        <v>0.16589861751152074</v>
      </c>
      <c r="AM82" s="114">
        <f t="shared" si="37"/>
        <v>2.6757841534116249</v>
      </c>
      <c r="AN82" s="178">
        <v>30</v>
      </c>
      <c r="AO82" s="109" t="s">
        <v>5</v>
      </c>
      <c r="AP82" s="237" t="s">
        <v>5</v>
      </c>
    </row>
    <row r="83" spans="1:42" x14ac:dyDescent="0.2">
      <c r="A83" s="108"/>
      <c r="B83" s="149">
        <v>8250027</v>
      </c>
      <c r="C83" s="47"/>
      <c r="D83" s="47"/>
      <c r="E83" s="158"/>
      <c r="F83" s="158"/>
      <c r="G83" s="158"/>
      <c r="H83" s="153" t="s">
        <v>95</v>
      </c>
      <c r="I83" s="109">
        <v>1.33</v>
      </c>
      <c r="J83" s="43">
        <f t="shared" si="22"/>
        <v>133</v>
      </c>
      <c r="K83" s="162">
        <v>6792</v>
      </c>
      <c r="L83" s="158">
        <v>6415</v>
      </c>
      <c r="M83" s="110">
        <v>6999</v>
      </c>
      <c r="N83" s="43">
        <f t="shared" si="23"/>
        <v>-207</v>
      </c>
      <c r="O83" s="196">
        <f t="shared" si="24"/>
        <v>-2.957565366480926E-2</v>
      </c>
      <c r="P83" s="111">
        <v>5109.8</v>
      </c>
      <c r="Q83" s="158">
        <v>4484</v>
      </c>
      <c r="R83" s="110">
        <v>4386</v>
      </c>
      <c r="S83" s="43">
        <f t="shared" si="25"/>
        <v>98</v>
      </c>
      <c r="T83" s="196">
        <f t="shared" si="26"/>
        <v>2.2343821249430004E-2</v>
      </c>
      <c r="U83" s="162">
        <v>4071</v>
      </c>
      <c r="V83" s="110">
        <v>4093</v>
      </c>
      <c r="W83" s="43">
        <f t="shared" si="27"/>
        <v>-22</v>
      </c>
      <c r="X83" s="189">
        <f t="shared" si="28"/>
        <v>-5.3750305399462494E-3</v>
      </c>
      <c r="Y83" s="112">
        <f t="shared" si="29"/>
        <v>30.609022556390979</v>
      </c>
      <c r="Z83" s="167">
        <v>4215</v>
      </c>
      <c r="AA83" s="158">
        <v>1945</v>
      </c>
      <c r="AB83" s="158">
        <v>140</v>
      </c>
      <c r="AC83" s="43">
        <f t="shared" si="30"/>
        <v>2085</v>
      </c>
      <c r="AD83" s="183">
        <f t="shared" si="31"/>
        <v>0.49466192170818507</v>
      </c>
      <c r="AE83" s="113">
        <f t="shared" si="32"/>
        <v>0.63651911854319587</v>
      </c>
      <c r="AF83" s="173">
        <v>595</v>
      </c>
      <c r="AG83" s="183">
        <f t="shared" si="33"/>
        <v>0.14116251482799524</v>
      </c>
      <c r="AH83" s="44">
        <f t="shared" si="34"/>
        <v>0.98029524186107819</v>
      </c>
      <c r="AI83" s="158">
        <v>1255</v>
      </c>
      <c r="AJ83" s="158">
        <v>220</v>
      </c>
      <c r="AK83" s="43">
        <f t="shared" si="35"/>
        <v>1475</v>
      </c>
      <c r="AL83" s="183">
        <f t="shared" si="36"/>
        <v>0.34994068801897982</v>
      </c>
      <c r="AM83" s="114">
        <f t="shared" si="37"/>
        <v>5.6442046454674166</v>
      </c>
      <c r="AN83" s="178">
        <v>60</v>
      </c>
      <c r="AO83" s="109" t="s">
        <v>5</v>
      </c>
      <c r="AP83" s="237" t="s">
        <v>5</v>
      </c>
    </row>
    <row r="84" spans="1:42" x14ac:dyDescent="0.2">
      <c r="A84" s="108"/>
      <c r="B84" s="149">
        <v>8250028</v>
      </c>
      <c r="C84" s="47"/>
      <c r="D84" s="47"/>
      <c r="E84" s="158"/>
      <c r="F84" s="158"/>
      <c r="G84" s="158"/>
      <c r="H84" s="153" t="s">
        <v>96</v>
      </c>
      <c r="I84" s="109">
        <v>1.91</v>
      </c>
      <c r="J84" s="43">
        <f t="shared" si="22"/>
        <v>191</v>
      </c>
      <c r="K84" s="162">
        <v>4133</v>
      </c>
      <c r="L84" s="158">
        <v>4233</v>
      </c>
      <c r="M84" s="110">
        <v>4238</v>
      </c>
      <c r="N84" s="43">
        <f t="shared" si="23"/>
        <v>-105</v>
      </c>
      <c r="O84" s="196">
        <f t="shared" si="24"/>
        <v>-2.4775837659273242E-2</v>
      </c>
      <c r="P84" s="111">
        <v>2160.5</v>
      </c>
      <c r="Q84" s="158">
        <v>1592</v>
      </c>
      <c r="R84" s="110">
        <v>1589</v>
      </c>
      <c r="S84" s="43">
        <f t="shared" si="25"/>
        <v>3</v>
      </c>
      <c r="T84" s="196">
        <f t="shared" si="26"/>
        <v>1.8879798615481435E-3</v>
      </c>
      <c r="U84" s="162">
        <v>1504</v>
      </c>
      <c r="V84" s="110">
        <v>1517</v>
      </c>
      <c r="W84" s="43">
        <f t="shared" si="27"/>
        <v>-13</v>
      </c>
      <c r="X84" s="189">
        <f t="shared" si="28"/>
        <v>-8.569545154911009E-3</v>
      </c>
      <c r="Y84" s="112">
        <f t="shared" si="29"/>
        <v>7.8743455497382202</v>
      </c>
      <c r="Z84" s="167">
        <v>1705</v>
      </c>
      <c r="AA84" s="158">
        <v>1180</v>
      </c>
      <c r="AB84" s="158">
        <v>105</v>
      </c>
      <c r="AC84" s="43">
        <f t="shared" si="30"/>
        <v>1285</v>
      </c>
      <c r="AD84" s="183">
        <f t="shared" si="31"/>
        <v>0.75366568914956011</v>
      </c>
      <c r="AE84" s="113">
        <f t="shared" si="32"/>
        <v>0.96979896588185344</v>
      </c>
      <c r="AF84" s="173">
        <v>120</v>
      </c>
      <c r="AG84" s="183">
        <f t="shared" si="33"/>
        <v>7.0381231671554259E-2</v>
      </c>
      <c r="AH84" s="44">
        <f t="shared" si="34"/>
        <v>0.48875855327468237</v>
      </c>
      <c r="AI84" s="158">
        <v>170</v>
      </c>
      <c r="AJ84" s="158">
        <v>120</v>
      </c>
      <c r="AK84" s="43">
        <f t="shared" si="35"/>
        <v>290</v>
      </c>
      <c r="AL84" s="183">
        <f t="shared" si="36"/>
        <v>0.17008797653958943</v>
      </c>
      <c r="AM84" s="114">
        <f t="shared" si="37"/>
        <v>2.7433544603159588</v>
      </c>
      <c r="AN84" s="178">
        <v>20</v>
      </c>
      <c r="AO84" s="109" t="s">
        <v>5</v>
      </c>
      <c r="AP84" s="237" t="s">
        <v>5</v>
      </c>
    </row>
    <row r="85" spans="1:42" x14ac:dyDescent="0.2">
      <c r="A85" s="108" t="s">
        <v>310</v>
      </c>
      <c r="B85" s="149">
        <v>8250029</v>
      </c>
      <c r="C85" s="47"/>
      <c r="D85" s="47"/>
      <c r="E85" s="158"/>
      <c r="F85" s="158"/>
      <c r="G85" s="158"/>
      <c r="H85" s="153" t="s">
        <v>97</v>
      </c>
      <c r="I85" s="109">
        <v>2.69</v>
      </c>
      <c r="J85" s="43">
        <f t="shared" si="22"/>
        <v>269</v>
      </c>
      <c r="K85" s="162">
        <v>7050</v>
      </c>
      <c r="L85" s="158">
        <v>6608</v>
      </c>
      <c r="M85" s="110">
        <v>6496</v>
      </c>
      <c r="N85" s="43">
        <f t="shared" si="23"/>
        <v>554</v>
      </c>
      <c r="O85" s="196">
        <f t="shared" si="24"/>
        <v>8.5283251231527094E-2</v>
      </c>
      <c r="P85" s="111">
        <v>2625.1</v>
      </c>
      <c r="Q85" s="158">
        <v>3486</v>
      </c>
      <c r="R85" s="110">
        <v>3289</v>
      </c>
      <c r="S85" s="43">
        <f t="shared" si="25"/>
        <v>197</v>
      </c>
      <c r="T85" s="196">
        <f t="shared" si="26"/>
        <v>5.9896625114016416E-2</v>
      </c>
      <c r="U85" s="162">
        <v>3249</v>
      </c>
      <c r="V85" s="110">
        <v>3160</v>
      </c>
      <c r="W85" s="43">
        <f t="shared" si="27"/>
        <v>89</v>
      </c>
      <c r="X85" s="189">
        <f t="shared" si="28"/>
        <v>2.8164556962025317E-2</v>
      </c>
      <c r="Y85" s="112">
        <f t="shared" si="29"/>
        <v>12.078066914498141</v>
      </c>
      <c r="Z85" s="167">
        <v>3570</v>
      </c>
      <c r="AA85" s="158">
        <v>2245</v>
      </c>
      <c r="AB85" s="158">
        <v>200</v>
      </c>
      <c r="AC85" s="43">
        <f t="shared" si="30"/>
        <v>2445</v>
      </c>
      <c r="AD85" s="183">
        <f t="shared" si="31"/>
        <v>0.68487394957983194</v>
      </c>
      <c r="AE85" s="113">
        <f t="shared" si="32"/>
        <v>0.88127940229230395</v>
      </c>
      <c r="AF85" s="173">
        <v>620</v>
      </c>
      <c r="AG85" s="183">
        <f t="shared" si="33"/>
        <v>0.17366946778711484</v>
      </c>
      <c r="AH85" s="44">
        <f t="shared" si="34"/>
        <v>1.2060379707438531</v>
      </c>
      <c r="AI85" s="158">
        <v>300</v>
      </c>
      <c r="AJ85" s="158">
        <v>135</v>
      </c>
      <c r="AK85" s="43">
        <f t="shared" si="35"/>
        <v>435</v>
      </c>
      <c r="AL85" s="183">
        <f t="shared" si="36"/>
        <v>0.12184873949579832</v>
      </c>
      <c r="AM85" s="114">
        <f t="shared" si="37"/>
        <v>1.965302249932231</v>
      </c>
      <c r="AN85" s="178">
        <v>75</v>
      </c>
      <c r="AO85" s="109" t="s">
        <v>5</v>
      </c>
      <c r="AP85" s="202" t="s">
        <v>7</v>
      </c>
    </row>
    <row r="86" spans="1:42" x14ac:dyDescent="0.2">
      <c r="A86" s="108"/>
      <c r="B86" s="149">
        <v>8250030</v>
      </c>
      <c r="C86" s="47"/>
      <c r="D86" s="47"/>
      <c r="E86" s="158"/>
      <c r="F86" s="158"/>
      <c r="G86" s="158"/>
      <c r="H86" s="153" t="s">
        <v>98</v>
      </c>
      <c r="I86" s="109">
        <v>5.38</v>
      </c>
      <c r="J86" s="43">
        <f t="shared" si="22"/>
        <v>538</v>
      </c>
      <c r="K86" s="162">
        <v>4594</v>
      </c>
      <c r="L86" s="158">
        <v>4201</v>
      </c>
      <c r="M86" s="110">
        <v>4158</v>
      </c>
      <c r="N86" s="43">
        <f t="shared" si="23"/>
        <v>436</v>
      </c>
      <c r="O86" s="196">
        <f t="shared" si="24"/>
        <v>0.10485810485810486</v>
      </c>
      <c r="P86" s="111">
        <v>854.7</v>
      </c>
      <c r="Q86" s="158">
        <v>2508</v>
      </c>
      <c r="R86" s="110">
        <v>2338</v>
      </c>
      <c r="S86" s="43">
        <f t="shared" si="25"/>
        <v>170</v>
      </c>
      <c r="T86" s="196">
        <f t="shared" si="26"/>
        <v>7.2711719418306245E-2</v>
      </c>
      <c r="U86" s="162">
        <v>2284</v>
      </c>
      <c r="V86" s="110">
        <v>2183</v>
      </c>
      <c r="W86" s="43">
        <f t="shared" si="27"/>
        <v>101</v>
      </c>
      <c r="X86" s="189">
        <f t="shared" si="28"/>
        <v>4.6266605588639487E-2</v>
      </c>
      <c r="Y86" s="112">
        <f t="shared" si="29"/>
        <v>4.2453531598513008</v>
      </c>
      <c r="Z86" s="167">
        <v>2470</v>
      </c>
      <c r="AA86" s="158">
        <v>1475</v>
      </c>
      <c r="AB86" s="158">
        <v>135</v>
      </c>
      <c r="AC86" s="43">
        <f t="shared" si="30"/>
        <v>1610</v>
      </c>
      <c r="AD86" s="183">
        <f t="shared" si="31"/>
        <v>0.65182186234817818</v>
      </c>
      <c r="AE86" s="113">
        <f t="shared" si="32"/>
        <v>0.83874876771656204</v>
      </c>
      <c r="AF86" s="173">
        <v>450</v>
      </c>
      <c r="AG86" s="183">
        <f t="shared" si="33"/>
        <v>0.18218623481781376</v>
      </c>
      <c r="AH86" s="44">
        <f t="shared" si="34"/>
        <v>1.2651821862348178</v>
      </c>
      <c r="AI86" s="158">
        <v>275</v>
      </c>
      <c r="AJ86" s="158">
        <v>90</v>
      </c>
      <c r="AK86" s="43">
        <f t="shared" si="35"/>
        <v>365</v>
      </c>
      <c r="AL86" s="183">
        <f t="shared" si="36"/>
        <v>0.14777327935222673</v>
      </c>
      <c r="AM86" s="114">
        <f t="shared" si="37"/>
        <v>2.3834399895520439</v>
      </c>
      <c r="AN86" s="178">
        <v>40</v>
      </c>
      <c r="AO86" s="109" t="s">
        <v>5</v>
      </c>
      <c r="AP86" s="237" t="s">
        <v>5</v>
      </c>
    </row>
    <row r="87" spans="1:42" x14ac:dyDescent="0.2">
      <c r="A87" s="108"/>
      <c r="B87" s="149">
        <v>8250031</v>
      </c>
      <c r="C87" s="47"/>
      <c r="D87" s="47"/>
      <c r="E87" s="158"/>
      <c r="F87" s="158"/>
      <c r="G87" s="158"/>
      <c r="H87" s="153" t="s">
        <v>99</v>
      </c>
      <c r="I87" s="109">
        <v>1.24</v>
      </c>
      <c r="J87" s="43">
        <f t="shared" si="22"/>
        <v>124</v>
      </c>
      <c r="K87" s="162">
        <v>9260</v>
      </c>
      <c r="L87" s="158">
        <v>8222</v>
      </c>
      <c r="M87" s="110">
        <v>7181</v>
      </c>
      <c r="N87" s="43">
        <f t="shared" si="23"/>
        <v>2079</v>
      </c>
      <c r="O87" s="196">
        <f t="shared" si="24"/>
        <v>0.28951399526528337</v>
      </c>
      <c r="P87" s="111">
        <v>7455.1</v>
      </c>
      <c r="Q87" s="158">
        <v>6931</v>
      </c>
      <c r="R87" s="110">
        <v>4874</v>
      </c>
      <c r="S87" s="43">
        <f t="shared" si="25"/>
        <v>2057</v>
      </c>
      <c r="T87" s="196">
        <f t="shared" si="26"/>
        <v>0.4220352892901108</v>
      </c>
      <c r="U87" s="162">
        <v>5974</v>
      </c>
      <c r="V87" s="110">
        <v>4599</v>
      </c>
      <c r="W87" s="43">
        <f t="shared" si="27"/>
        <v>1375</v>
      </c>
      <c r="X87" s="189">
        <f t="shared" si="28"/>
        <v>0.29897803870406608</v>
      </c>
      <c r="Y87" s="112">
        <f t="shared" si="29"/>
        <v>48.177419354838712</v>
      </c>
      <c r="Z87" s="167">
        <v>6380</v>
      </c>
      <c r="AA87" s="158">
        <v>2715</v>
      </c>
      <c r="AB87" s="158">
        <v>200</v>
      </c>
      <c r="AC87" s="43">
        <f t="shared" si="30"/>
        <v>2915</v>
      </c>
      <c r="AD87" s="183">
        <f t="shared" si="31"/>
        <v>0.45689655172413796</v>
      </c>
      <c r="AE87" s="113">
        <f t="shared" si="32"/>
        <v>0.58792354455865892</v>
      </c>
      <c r="AF87" s="173">
        <v>825</v>
      </c>
      <c r="AG87" s="183">
        <f t="shared" si="33"/>
        <v>0.12931034482758622</v>
      </c>
      <c r="AH87" s="44">
        <f t="shared" si="34"/>
        <v>0.89798850574712652</v>
      </c>
      <c r="AI87" s="158">
        <v>2350</v>
      </c>
      <c r="AJ87" s="158">
        <v>175</v>
      </c>
      <c r="AK87" s="43">
        <f t="shared" si="35"/>
        <v>2525</v>
      </c>
      <c r="AL87" s="183">
        <f t="shared" si="36"/>
        <v>0.39576802507836989</v>
      </c>
      <c r="AM87" s="114">
        <f t="shared" si="37"/>
        <v>6.3833552431995146</v>
      </c>
      <c r="AN87" s="178">
        <v>120</v>
      </c>
      <c r="AO87" s="109" t="s">
        <v>5</v>
      </c>
      <c r="AP87" s="237" t="s">
        <v>5</v>
      </c>
    </row>
    <row r="88" spans="1:42" x14ac:dyDescent="0.2">
      <c r="A88" s="108"/>
      <c r="B88" s="149">
        <v>8250032</v>
      </c>
      <c r="C88" s="47"/>
      <c r="D88" s="47"/>
      <c r="E88" s="158"/>
      <c r="F88" s="158"/>
      <c r="G88" s="158"/>
      <c r="H88" s="153" t="s">
        <v>100</v>
      </c>
      <c r="I88" s="109">
        <v>7.15</v>
      </c>
      <c r="J88" s="43">
        <f t="shared" si="22"/>
        <v>715</v>
      </c>
      <c r="K88" s="162">
        <v>2118</v>
      </c>
      <c r="L88" s="158">
        <v>2088</v>
      </c>
      <c r="M88" s="110">
        <v>1978</v>
      </c>
      <c r="N88" s="43">
        <f t="shared" si="23"/>
        <v>140</v>
      </c>
      <c r="O88" s="196">
        <f t="shared" si="24"/>
        <v>7.0778564206268962E-2</v>
      </c>
      <c r="P88" s="111">
        <v>296.10000000000002</v>
      </c>
      <c r="Q88" s="158">
        <v>1109</v>
      </c>
      <c r="R88" s="110">
        <v>1089</v>
      </c>
      <c r="S88" s="43">
        <f t="shared" si="25"/>
        <v>20</v>
      </c>
      <c r="T88" s="196">
        <f t="shared" si="26"/>
        <v>1.8365472910927456E-2</v>
      </c>
      <c r="U88" s="162">
        <v>1028</v>
      </c>
      <c r="V88" s="110">
        <v>1007</v>
      </c>
      <c r="W88" s="43">
        <f t="shared" si="27"/>
        <v>21</v>
      </c>
      <c r="X88" s="189">
        <f t="shared" si="28"/>
        <v>2.0854021847070508E-2</v>
      </c>
      <c r="Y88" s="112">
        <f t="shared" si="29"/>
        <v>1.4377622377622377</v>
      </c>
      <c r="Z88" s="167">
        <v>1175</v>
      </c>
      <c r="AA88" s="158">
        <v>710</v>
      </c>
      <c r="AB88" s="158">
        <v>70</v>
      </c>
      <c r="AC88" s="43">
        <f t="shared" si="30"/>
        <v>780</v>
      </c>
      <c r="AD88" s="183">
        <f t="shared" si="31"/>
        <v>0.66382978723404251</v>
      </c>
      <c r="AE88" s="113">
        <f t="shared" si="32"/>
        <v>0.85420027798743392</v>
      </c>
      <c r="AF88" s="173">
        <v>160</v>
      </c>
      <c r="AG88" s="183">
        <f t="shared" si="33"/>
        <v>0.13617021276595745</v>
      </c>
      <c r="AH88" s="44">
        <f t="shared" si="34"/>
        <v>0.94562647754137119</v>
      </c>
      <c r="AI88" s="158">
        <v>135</v>
      </c>
      <c r="AJ88" s="158">
        <v>90</v>
      </c>
      <c r="AK88" s="43">
        <f t="shared" si="35"/>
        <v>225</v>
      </c>
      <c r="AL88" s="183">
        <f t="shared" si="36"/>
        <v>0.19148936170212766</v>
      </c>
      <c r="AM88" s="114">
        <f t="shared" si="37"/>
        <v>3.0885380919698009</v>
      </c>
      <c r="AN88" s="178">
        <v>15</v>
      </c>
      <c r="AO88" s="109" t="s">
        <v>5</v>
      </c>
      <c r="AP88" s="237" t="s">
        <v>5</v>
      </c>
    </row>
    <row r="89" spans="1:42" x14ac:dyDescent="0.2">
      <c r="A89" s="115"/>
      <c r="B89" s="122">
        <v>8250033.0099999998</v>
      </c>
      <c r="C89" s="48"/>
      <c r="D89" s="48"/>
      <c r="E89" s="159"/>
      <c r="F89" s="159"/>
      <c r="G89" s="159"/>
      <c r="H89" s="154" t="s">
        <v>101</v>
      </c>
      <c r="I89" s="116">
        <v>2.09</v>
      </c>
      <c r="J89" s="41">
        <f t="shared" si="22"/>
        <v>209</v>
      </c>
      <c r="K89" s="163">
        <v>3275</v>
      </c>
      <c r="L89" s="159">
        <v>3297</v>
      </c>
      <c r="M89" s="117">
        <v>3525</v>
      </c>
      <c r="N89" s="41">
        <f t="shared" si="23"/>
        <v>-250</v>
      </c>
      <c r="O89" s="197">
        <f t="shared" si="24"/>
        <v>-7.0921985815602842E-2</v>
      </c>
      <c r="P89" s="118">
        <v>1566.2</v>
      </c>
      <c r="Q89" s="159">
        <v>1540</v>
      </c>
      <c r="R89" s="117">
        <v>1633</v>
      </c>
      <c r="S89" s="41">
        <f t="shared" si="25"/>
        <v>-93</v>
      </c>
      <c r="T89" s="197">
        <f t="shared" si="26"/>
        <v>-5.6950398040416413E-2</v>
      </c>
      <c r="U89" s="163">
        <v>1480</v>
      </c>
      <c r="V89" s="117">
        <v>1488</v>
      </c>
      <c r="W89" s="41">
        <f t="shared" si="27"/>
        <v>-8</v>
      </c>
      <c r="X89" s="190">
        <f t="shared" si="28"/>
        <v>-5.3763440860215058E-3</v>
      </c>
      <c r="Y89" s="119">
        <f t="shared" si="29"/>
        <v>7.0813397129186599</v>
      </c>
      <c r="Z89" s="168">
        <v>1790</v>
      </c>
      <c r="AA89" s="159">
        <v>1325</v>
      </c>
      <c r="AB89" s="159">
        <v>135</v>
      </c>
      <c r="AC89" s="41">
        <f t="shared" si="30"/>
        <v>1460</v>
      </c>
      <c r="AD89" s="184">
        <f t="shared" si="31"/>
        <v>0.81564245810055869</v>
      </c>
      <c r="AE89" s="120">
        <f t="shared" si="32"/>
        <v>1.0495491884310579</v>
      </c>
      <c r="AF89" s="174">
        <v>255</v>
      </c>
      <c r="AG89" s="184">
        <f t="shared" si="33"/>
        <v>0.14245810055865921</v>
      </c>
      <c r="AH89" s="42">
        <f t="shared" si="34"/>
        <v>0.98929236499068895</v>
      </c>
      <c r="AI89" s="159">
        <v>35</v>
      </c>
      <c r="AJ89" s="159">
        <v>20</v>
      </c>
      <c r="AK89" s="41">
        <f t="shared" si="35"/>
        <v>55</v>
      </c>
      <c r="AL89" s="184">
        <f t="shared" si="36"/>
        <v>3.0726256983240222E-2</v>
      </c>
      <c r="AM89" s="121">
        <f t="shared" si="37"/>
        <v>0.49558479005226164</v>
      </c>
      <c r="AN89" s="179">
        <v>30</v>
      </c>
      <c r="AO89" s="116" t="s">
        <v>7</v>
      </c>
      <c r="AP89" s="202" t="s">
        <v>7</v>
      </c>
    </row>
    <row r="90" spans="1:42" x14ac:dyDescent="0.2">
      <c r="A90" s="115"/>
      <c r="B90" s="122">
        <v>8250033.0199999996</v>
      </c>
      <c r="C90" s="48"/>
      <c r="D90" s="48"/>
      <c r="E90" s="159"/>
      <c r="F90" s="159"/>
      <c r="G90" s="159"/>
      <c r="H90" s="154" t="s">
        <v>102</v>
      </c>
      <c r="I90" s="116">
        <v>7.82</v>
      </c>
      <c r="J90" s="41">
        <f t="shared" si="22"/>
        <v>782</v>
      </c>
      <c r="K90" s="163">
        <v>5442</v>
      </c>
      <c r="L90" s="159">
        <v>5311</v>
      </c>
      <c r="M90" s="117">
        <v>5287</v>
      </c>
      <c r="N90" s="41">
        <f t="shared" si="23"/>
        <v>155</v>
      </c>
      <c r="O90" s="197">
        <f t="shared" si="24"/>
        <v>2.9317193115188198E-2</v>
      </c>
      <c r="P90" s="118">
        <v>695.8</v>
      </c>
      <c r="Q90" s="159">
        <v>2430</v>
      </c>
      <c r="R90" s="117">
        <v>2233</v>
      </c>
      <c r="S90" s="41">
        <f t="shared" si="25"/>
        <v>197</v>
      </c>
      <c r="T90" s="197">
        <f t="shared" si="26"/>
        <v>8.822212270488132E-2</v>
      </c>
      <c r="U90" s="163">
        <v>2283</v>
      </c>
      <c r="V90" s="117">
        <v>2159</v>
      </c>
      <c r="W90" s="41">
        <f t="shared" si="27"/>
        <v>124</v>
      </c>
      <c r="X90" s="190">
        <f t="shared" si="28"/>
        <v>5.7433997220935618E-2</v>
      </c>
      <c r="Y90" s="119">
        <f t="shared" si="29"/>
        <v>2.9194373401534528</v>
      </c>
      <c r="Z90" s="168">
        <v>2680</v>
      </c>
      <c r="AA90" s="159">
        <v>1995</v>
      </c>
      <c r="AB90" s="159">
        <v>170</v>
      </c>
      <c r="AC90" s="41">
        <f t="shared" si="30"/>
        <v>2165</v>
      </c>
      <c r="AD90" s="184">
        <f t="shared" si="31"/>
        <v>0.80783582089552242</v>
      </c>
      <c r="AE90" s="120">
        <f t="shared" si="32"/>
        <v>1.0395037945681609</v>
      </c>
      <c r="AF90" s="174">
        <v>385</v>
      </c>
      <c r="AG90" s="184">
        <f t="shared" si="33"/>
        <v>0.14365671641791045</v>
      </c>
      <c r="AH90" s="42">
        <f t="shared" si="34"/>
        <v>0.99761608623548925</v>
      </c>
      <c r="AI90" s="159">
        <v>45</v>
      </c>
      <c r="AJ90" s="159">
        <v>45</v>
      </c>
      <c r="AK90" s="41">
        <f t="shared" si="35"/>
        <v>90</v>
      </c>
      <c r="AL90" s="184">
        <f t="shared" si="36"/>
        <v>3.3582089552238806E-2</v>
      </c>
      <c r="AM90" s="121">
        <f t="shared" si="37"/>
        <v>0.5416466056812711</v>
      </c>
      <c r="AN90" s="179">
        <v>45</v>
      </c>
      <c r="AO90" s="116" t="s">
        <v>7</v>
      </c>
      <c r="AP90" s="202" t="s">
        <v>7</v>
      </c>
    </row>
    <row r="91" spans="1:42" x14ac:dyDescent="0.2">
      <c r="A91" s="108"/>
      <c r="B91" s="149">
        <v>8250034</v>
      </c>
      <c r="C91" s="47"/>
      <c r="D91" s="47"/>
      <c r="E91" s="158"/>
      <c r="F91" s="158"/>
      <c r="G91" s="158"/>
      <c r="H91" s="153" t="s">
        <v>103</v>
      </c>
      <c r="I91" s="109">
        <v>5.3</v>
      </c>
      <c r="J91" s="43">
        <f t="shared" si="22"/>
        <v>530</v>
      </c>
      <c r="K91" s="162">
        <v>4078</v>
      </c>
      <c r="L91" s="158">
        <v>3565</v>
      </c>
      <c r="M91" s="110">
        <v>3286</v>
      </c>
      <c r="N91" s="43">
        <f t="shared" si="23"/>
        <v>792</v>
      </c>
      <c r="O91" s="196">
        <f t="shared" si="24"/>
        <v>0.24102251978088862</v>
      </c>
      <c r="P91" s="111">
        <v>769.5</v>
      </c>
      <c r="Q91" s="158">
        <v>2234</v>
      </c>
      <c r="R91" s="110">
        <v>1876</v>
      </c>
      <c r="S91" s="43">
        <f t="shared" si="25"/>
        <v>358</v>
      </c>
      <c r="T91" s="196">
        <f t="shared" si="26"/>
        <v>0.1908315565031983</v>
      </c>
      <c r="U91" s="162">
        <v>2060</v>
      </c>
      <c r="V91" s="110">
        <v>1762</v>
      </c>
      <c r="W91" s="43">
        <f t="shared" si="27"/>
        <v>298</v>
      </c>
      <c r="X91" s="189">
        <f t="shared" si="28"/>
        <v>0.16912599318955732</v>
      </c>
      <c r="Y91" s="112">
        <f t="shared" si="29"/>
        <v>3.8867924528301887</v>
      </c>
      <c r="Z91" s="167">
        <v>2365</v>
      </c>
      <c r="AA91" s="158">
        <v>1565</v>
      </c>
      <c r="AB91" s="158">
        <v>85</v>
      </c>
      <c r="AC91" s="43">
        <f t="shared" si="30"/>
        <v>1650</v>
      </c>
      <c r="AD91" s="183">
        <f t="shared" si="31"/>
        <v>0.69767441860465118</v>
      </c>
      <c r="AE91" s="113">
        <f t="shared" si="32"/>
        <v>0.89775073938750893</v>
      </c>
      <c r="AF91" s="173">
        <v>275</v>
      </c>
      <c r="AG91" s="183">
        <f t="shared" si="33"/>
        <v>0.11627906976744186</v>
      </c>
      <c r="AH91" s="44">
        <f t="shared" si="34"/>
        <v>0.80749354005167961</v>
      </c>
      <c r="AI91" s="158">
        <v>190</v>
      </c>
      <c r="AJ91" s="158">
        <v>225</v>
      </c>
      <c r="AK91" s="43">
        <f t="shared" si="35"/>
        <v>415</v>
      </c>
      <c r="AL91" s="183">
        <f t="shared" si="36"/>
        <v>0.17547568710359407</v>
      </c>
      <c r="AM91" s="114">
        <f t="shared" si="37"/>
        <v>2.8302530177999046</v>
      </c>
      <c r="AN91" s="178">
        <v>40</v>
      </c>
      <c r="AO91" s="109" t="s">
        <v>5</v>
      </c>
      <c r="AP91" s="237" t="s">
        <v>5</v>
      </c>
    </row>
    <row r="92" spans="1:42" x14ac:dyDescent="0.2">
      <c r="A92" s="115"/>
      <c r="B92" s="122">
        <v>8250035.0099999998</v>
      </c>
      <c r="C92" s="48"/>
      <c r="D92" s="48"/>
      <c r="E92" s="159"/>
      <c r="F92" s="159"/>
      <c r="G92" s="159"/>
      <c r="H92" s="154" t="s">
        <v>104</v>
      </c>
      <c r="I92" s="116">
        <v>2.46</v>
      </c>
      <c r="J92" s="41">
        <f t="shared" si="22"/>
        <v>246</v>
      </c>
      <c r="K92" s="163">
        <v>5790</v>
      </c>
      <c r="L92" s="159">
        <v>5690</v>
      </c>
      <c r="M92" s="117">
        <v>5343</v>
      </c>
      <c r="N92" s="41">
        <f t="shared" si="23"/>
        <v>447</v>
      </c>
      <c r="O92" s="197">
        <f t="shared" si="24"/>
        <v>8.3660864682762487E-2</v>
      </c>
      <c r="P92" s="118">
        <v>2349</v>
      </c>
      <c r="Q92" s="159">
        <v>2647</v>
      </c>
      <c r="R92" s="117">
        <v>2364</v>
      </c>
      <c r="S92" s="41">
        <f t="shared" si="25"/>
        <v>283</v>
      </c>
      <c r="T92" s="197">
        <f t="shared" si="26"/>
        <v>0.11971235194585449</v>
      </c>
      <c r="U92" s="163">
        <v>2548</v>
      </c>
      <c r="V92" s="117">
        <v>2275</v>
      </c>
      <c r="W92" s="41">
        <f t="shared" si="27"/>
        <v>273</v>
      </c>
      <c r="X92" s="190">
        <f t="shared" si="28"/>
        <v>0.12</v>
      </c>
      <c r="Y92" s="119">
        <f t="shared" si="29"/>
        <v>10.357723577235772</v>
      </c>
      <c r="Z92" s="168">
        <v>3020</v>
      </c>
      <c r="AA92" s="159">
        <v>2370</v>
      </c>
      <c r="AB92" s="159">
        <v>160</v>
      </c>
      <c r="AC92" s="41">
        <f t="shared" si="30"/>
        <v>2530</v>
      </c>
      <c r="AD92" s="184">
        <f t="shared" si="31"/>
        <v>0.83774834437086088</v>
      </c>
      <c r="AE92" s="120">
        <f t="shared" si="32"/>
        <v>1.0779945136640958</v>
      </c>
      <c r="AF92" s="174">
        <v>425</v>
      </c>
      <c r="AG92" s="184">
        <f t="shared" si="33"/>
        <v>0.14072847682119205</v>
      </c>
      <c r="AH92" s="42">
        <f t="shared" si="34"/>
        <v>0.97728108903605593</v>
      </c>
      <c r="AI92" s="159">
        <v>30</v>
      </c>
      <c r="AJ92" s="159">
        <v>10</v>
      </c>
      <c r="AK92" s="41">
        <f t="shared" si="35"/>
        <v>40</v>
      </c>
      <c r="AL92" s="184">
        <f t="shared" si="36"/>
        <v>1.3245033112582781E-2</v>
      </c>
      <c r="AM92" s="121">
        <f t="shared" si="37"/>
        <v>0.21362956633198035</v>
      </c>
      <c r="AN92" s="179">
        <v>25</v>
      </c>
      <c r="AO92" s="116" t="s">
        <v>7</v>
      </c>
      <c r="AP92" s="202" t="s">
        <v>7</v>
      </c>
    </row>
    <row r="93" spans="1:42" x14ac:dyDescent="0.2">
      <c r="A93" s="115"/>
      <c r="B93" s="122">
        <v>8250035.0199999996</v>
      </c>
      <c r="C93" s="48"/>
      <c r="D93" s="116"/>
      <c r="E93" s="159"/>
      <c r="F93" s="159"/>
      <c r="G93" s="159"/>
      <c r="H93" s="154" t="s">
        <v>105</v>
      </c>
      <c r="I93" s="116">
        <v>1.18</v>
      </c>
      <c r="J93" s="41">
        <f t="shared" si="22"/>
        <v>118</v>
      </c>
      <c r="K93" s="163">
        <v>3212</v>
      </c>
      <c r="L93" s="159">
        <v>3169</v>
      </c>
      <c r="M93" s="117">
        <v>3201</v>
      </c>
      <c r="N93" s="41">
        <f t="shared" si="23"/>
        <v>11</v>
      </c>
      <c r="O93" s="197">
        <f t="shared" si="24"/>
        <v>3.4364261168384879E-3</v>
      </c>
      <c r="P93" s="118">
        <v>2732.5</v>
      </c>
      <c r="Q93" s="159">
        <v>1572</v>
      </c>
      <c r="R93" s="117">
        <v>1440</v>
      </c>
      <c r="S93" s="41">
        <f t="shared" si="25"/>
        <v>132</v>
      </c>
      <c r="T93" s="197">
        <f t="shared" si="26"/>
        <v>9.166666666666666E-2</v>
      </c>
      <c r="U93" s="163">
        <v>1481</v>
      </c>
      <c r="V93" s="117">
        <v>1358</v>
      </c>
      <c r="W93" s="41">
        <f t="shared" si="27"/>
        <v>123</v>
      </c>
      <c r="X93" s="190">
        <f t="shared" si="28"/>
        <v>9.0574374079528716E-2</v>
      </c>
      <c r="Y93" s="119">
        <f t="shared" si="29"/>
        <v>12.550847457627119</v>
      </c>
      <c r="Z93" s="168">
        <v>1315</v>
      </c>
      <c r="AA93" s="159">
        <v>925</v>
      </c>
      <c r="AB93" s="159">
        <v>65</v>
      </c>
      <c r="AC93" s="41">
        <f t="shared" si="30"/>
        <v>990</v>
      </c>
      <c r="AD93" s="184">
        <f t="shared" si="31"/>
        <v>0.75285171102661597</v>
      </c>
      <c r="AE93" s="120">
        <f t="shared" si="32"/>
        <v>0.9687515583200571</v>
      </c>
      <c r="AF93" s="174">
        <v>245</v>
      </c>
      <c r="AG93" s="184">
        <f t="shared" si="33"/>
        <v>0.18631178707224336</v>
      </c>
      <c r="AH93" s="42">
        <f t="shared" si="34"/>
        <v>1.2938318546683567</v>
      </c>
      <c r="AI93" s="159">
        <v>60</v>
      </c>
      <c r="AJ93" s="159">
        <v>10</v>
      </c>
      <c r="AK93" s="41">
        <f t="shared" si="35"/>
        <v>70</v>
      </c>
      <c r="AL93" s="184">
        <f t="shared" si="36"/>
        <v>5.3231939163498096E-2</v>
      </c>
      <c r="AM93" s="121">
        <f t="shared" si="37"/>
        <v>0.8585796639273886</v>
      </c>
      <c r="AN93" s="179">
        <v>20</v>
      </c>
      <c r="AO93" s="116" t="s">
        <v>7</v>
      </c>
      <c r="AP93" s="202" t="s">
        <v>7</v>
      </c>
    </row>
    <row r="94" spans="1:42" x14ac:dyDescent="0.2">
      <c r="A94" s="115"/>
      <c r="B94" s="122">
        <v>8250036.0099999998</v>
      </c>
      <c r="C94" s="48"/>
      <c r="D94" s="116"/>
      <c r="E94" s="159"/>
      <c r="F94" s="159"/>
      <c r="G94" s="159"/>
      <c r="H94" s="154" t="s">
        <v>106</v>
      </c>
      <c r="I94" s="116">
        <v>0.93</v>
      </c>
      <c r="J94" s="41">
        <f t="shared" si="22"/>
        <v>93</v>
      </c>
      <c r="K94" s="163">
        <v>3707</v>
      </c>
      <c r="L94" s="159">
        <v>3603</v>
      </c>
      <c r="M94" s="117">
        <v>3793</v>
      </c>
      <c r="N94" s="41">
        <f t="shared" si="23"/>
        <v>-86</v>
      </c>
      <c r="O94" s="197">
        <f t="shared" si="24"/>
        <v>-2.2673345636699184E-2</v>
      </c>
      <c r="P94" s="118">
        <v>3993.3</v>
      </c>
      <c r="Q94" s="159">
        <v>1565</v>
      </c>
      <c r="R94" s="117">
        <v>1489</v>
      </c>
      <c r="S94" s="41">
        <f t="shared" si="25"/>
        <v>76</v>
      </c>
      <c r="T94" s="197">
        <f t="shared" si="26"/>
        <v>5.104096709200806E-2</v>
      </c>
      <c r="U94" s="163">
        <v>1431</v>
      </c>
      <c r="V94" s="117">
        <v>1432</v>
      </c>
      <c r="W94" s="41">
        <f t="shared" si="27"/>
        <v>-1</v>
      </c>
      <c r="X94" s="190">
        <f t="shared" si="28"/>
        <v>-6.9832402234636874E-4</v>
      </c>
      <c r="Y94" s="119">
        <f t="shared" si="29"/>
        <v>15.387096774193548</v>
      </c>
      <c r="Z94" s="168">
        <v>1815</v>
      </c>
      <c r="AA94" s="159">
        <v>1430</v>
      </c>
      <c r="AB94" s="159">
        <v>90</v>
      </c>
      <c r="AC94" s="41">
        <f t="shared" si="30"/>
        <v>1520</v>
      </c>
      <c r="AD94" s="184">
        <f t="shared" si="31"/>
        <v>0.83746556473829203</v>
      </c>
      <c r="AE94" s="120">
        <f t="shared" si="32"/>
        <v>1.0776306396027104</v>
      </c>
      <c r="AF94" s="174">
        <v>240</v>
      </c>
      <c r="AG94" s="184">
        <f t="shared" si="33"/>
        <v>0.13223140495867769</v>
      </c>
      <c r="AH94" s="42">
        <f t="shared" si="34"/>
        <v>0.91827364554637292</v>
      </c>
      <c r="AI94" s="159">
        <v>30</v>
      </c>
      <c r="AJ94" s="159">
        <v>10</v>
      </c>
      <c r="AK94" s="41">
        <f t="shared" si="35"/>
        <v>40</v>
      </c>
      <c r="AL94" s="184">
        <f t="shared" si="36"/>
        <v>2.2038567493112948E-2</v>
      </c>
      <c r="AM94" s="121">
        <f t="shared" si="37"/>
        <v>0.35546076601795079</v>
      </c>
      <c r="AN94" s="179">
        <v>15</v>
      </c>
      <c r="AO94" s="116" t="s">
        <v>7</v>
      </c>
      <c r="AP94" s="202" t="s">
        <v>7</v>
      </c>
    </row>
    <row r="95" spans="1:42" x14ac:dyDescent="0.2">
      <c r="A95" s="115"/>
      <c r="B95" s="122">
        <v>8250036.0199999996</v>
      </c>
      <c r="C95" s="48"/>
      <c r="D95" s="116"/>
      <c r="E95" s="159"/>
      <c r="F95" s="159"/>
      <c r="G95" s="159"/>
      <c r="H95" s="154" t="s">
        <v>107</v>
      </c>
      <c r="I95" s="116">
        <v>0.98</v>
      </c>
      <c r="J95" s="41">
        <f t="shared" si="22"/>
        <v>98</v>
      </c>
      <c r="K95" s="163">
        <v>3479</v>
      </c>
      <c r="L95" s="159">
        <v>3330</v>
      </c>
      <c r="M95" s="117">
        <v>3594</v>
      </c>
      <c r="N95" s="41">
        <f t="shared" si="23"/>
        <v>-115</v>
      </c>
      <c r="O95" s="197">
        <f t="shared" si="24"/>
        <v>-3.1997774067890929E-2</v>
      </c>
      <c r="P95" s="118">
        <v>3559.1</v>
      </c>
      <c r="Q95" s="159">
        <v>1647</v>
      </c>
      <c r="R95" s="117">
        <v>1537</v>
      </c>
      <c r="S95" s="41">
        <f t="shared" si="25"/>
        <v>110</v>
      </c>
      <c r="T95" s="197">
        <f t="shared" si="26"/>
        <v>7.1567989590110612E-2</v>
      </c>
      <c r="U95" s="163">
        <v>1403</v>
      </c>
      <c r="V95" s="117">
        <v>1438</v>
      </c>
      <c r="W95" s="41">
        <f t="shared" si="27"/>
        <v>-35</v>
      </c>
      <c r="X95" s="190">
        <f t="shared" si="28"/>
        <v>-2.4339360222531293E-2</v>
      </c>
      <c r="Y95" s="119">
        <f t="shared" si="29"/>
        <v>14.316326530612244</v>
      </c>
      <c r="Z95" s="168">
        <v>1570</v>
      </c>
      <c r="AA95" s="159">
        <v>1115</v>
      </c>
      <c r="AB95" s="159">
        <v>115</v>
      </c>
      <c r="AC95" s="41">
        <f t="shared" si="30"/>
        <v>1230</v>
      </c>
      <c r="AD95" s="184">
        <f t="shared" si="31"/>
        <v>0.78343949044585992</v>
      </c>
      <c r="AE95" s="120">
        <f t="shared" si="32"/>
        <v>1.0081111805988396</v>
      </c>
      <c r="AF95" s="174">
        <v>255</v>
      </c>
      <c r="AG95" s="184">
        <f t="shared" si="33"/>
        <v>0.16242038216560509</v>
      </c>
      <c r="AH95" s="42">
        <f t="shared" si="34"/>
        <v>1.12791932059448</v>
      </c>
      <c r="AI95" s="159">
        <v>75</v>
      </c>
      <c r="AJ95" s="159">
        <v>10</v>
      </c>
      <c r="AK95" s="41">
        <f t="shared" si="35"/>
        <v>85</v>
      </c>
      <c r="AL95" s="184">
        <f t="shared" si="36"/>
        <v>5.4140127388535034E-2</v>
      </c>
      <c r="AM95" s="121">
        <f t="shared" si="37"/>
        <v>0.87322786110540374</v>
      </c>
      <c r="AN95" s="179">
        <v>15</v>
      </c>
      <c r="AO95" s="116" t="s">
        <v>7</v>
      </c>
      <c r="AP95" s="202" t="s">
        <v>7</v>
      </c>
    </row>
    <row r="96" spans="1:42" x14ac:dyDescent="0.2">
      <c r="A96" s="135"/>
      <c r="B96" s="150">
        <v>8250037</v>
      </c>
      <c r="C96" s="50"/>
      <c r="D96" s="50"/>
      <c r="E96" s="160"/>
      <c r="F96" s="160"/>
      <c r="G96" s="160"/>
      <c r="H96" s="155" t="s">
        <v>108</v>
      </c>
      <c r="I96" s="136">
        <v>1.34</v>
      </c>
      <c r="J96" s="45">
        <f t="shared" si="22"/>
        <v>134</v>
      </c>
      <c r="K96" s="164">
        <v>4237</v>
      </c>
      <c r="L96" s="160">
        <v>3923</v>
      </c>
      <c r="M96" s="141">
        <v>4225</v>
      </c>
      <c r="N96" s="45">
        <f t="shared" si="23"/>
        <v>12</v>
      </c>
      <c r="O96" s="198">
        <f t="shared" si="24"/>
        <v>2.8402366863905324E-3</v>
      </c>
      <c r="P96" s="137">
        <v>3170.7</v>
      </c>
      <c r="Q96" s="160">
        <v>1913</v>
      </c>
      <c r="R96" s="141">
        <v>1725</v>
      </c>
      <c r="S96" s="45">
        <f t="shared" si="25"/>
        <v>188</v>
      </c>
      <c r="T96" s="198">
        <f t="shared" si="26"/>
        <v>0.10898550724637682</v>
      </c>
      <c r="U96" s="164">
        <v>1613</v>
      </c>
      <c r="V96" s="141">
        <v>1623</v>
      </c>
      <c r="W96" s="45">
        <f t="shared" si="27"/>
        <v>-10</v>
      </c>
      <c r="X96" s="191">
        <f t="shared" si="28"/>
        <v>-6.1614294516327784E-3</v>
      </c>
      <c r="Y96" s="138">
        <f t="shared" si="29"/>
        <v>12.037313432835822</v>
      </c>
      <c r="Z96" s="169">
        <v>1765</v>
      </c>
      <c r="AA96" s="160">
        <v>1140</v>
      </c>
      <c r="AB96" s="160">
        <v>140</v>
      </c>
      <c r="AC96" s="45">
        <f t="shared" si="30"/>
        <v>1280</v>
      </c>
      <c r="AD96" s="185">
        <f t="shared" si="31"/>
        <v>0.72521246458923516</v>
      </c>
      <c r="AE96" s="139">
        <f t="shared" si="32"/>
        <v>0.93318603769383368</v>
      </c>
      <c r="AF96" s="175">
        <v>385</v>
      </c>
      <c r="AG96" s="185">
        <f t="shared" si="33"/>
        <v>0.21813031161473087</v>
      </c>
      <c r="AH96" s="46">
        <f t="shared" si="34"/>
        <v>1.5147938306578534</v>
      </c>
      <c r="AI96" s="160">
        <v>75</v>
      </c>
      <c r="AJ96" s="160">
        <v>0</v>
      </c>
      <c r="AK96" s="45">
        <f t="shared" si="35"/>
        <v>75</v>
      </c>
      <c r="AL96" s="185">
        <f t="shared" si="36"/>
        <v>4.2492917847025496E-2</v>
      </c>
      <c r="AM96" s="140">
        <f t="shared" si="37"/>
        <v>0.68536964269395961</v>
      </c>
      <c r="AN96" s="180">
        <v>15</v>
      </c>
      <c r="AO96" s="136" t="s">
        <v>6</v>
      </c>
      <c r="AP96" s="242" t="s">
        <v>6</v>
      </c>
    </row>
    <row r="97" spans="1:43" x14ac:dyDescent="0.2">
      <c r="A97" s="115"/>
      <c r="B97" s="122">
        <v>8250038.0199999996</v>
      </c>
      <c r="C97" s="48"/>
      <c r="D97" s="48"/>
      <c r="E97" s="159"/>
      <c r="F97" s="159"/>
      <c r="G97" s="159"/>
      <c r="H97" s="154" t="s">
        <v>109</v>
      </c>
      <c r="I97" s="116">
        <v>1.1100000000000001</v>
      </c>
      <c r="J97" s="41">
        <f t="shared" si="22"/>
        <v>111.00000000000001</v>
      </c>
      <c r="K97" s="163">
        <v>4137</v>
      </c>
      <c r="L97" s="159">
        <v>3915</v>
      </c>
      <c r="M97" s="117">
        <v>3837</v>
      </c>
      <c r="N97" s="41">
        <f t="shared" si="23"/>
        <v>300</v>
      </c>
      <c r="O97" s="197">
        <f t="shared" si="24"/>
        <v>7.8186082877247848E-2</v>
      </c>
      <c r="P97" s="118">
        <v>3726</v>
      </c>
      <c r="Q97" s="159">
        <v>1476</v>
      </c>
      <c r="R97" s="117">
        <v>1368</v>
      </c>
      <c r="S97" s="41">
        <f t="shared" si="25"/>
        <v>108</v>
      </c>
      <c r="T97" s="197">
        <f t="shared" si="26"/>
        <v>7.8947368421052627E-2</v>
      </c>
      <c r="U97" s="163">
        <v>1405</v>
      </c>
      <c r="V97" s="117">
        <v>1314</v>
      </c>
      <c r="W97" s="41">
        <f t="shared" si="27"/>
        <v>91</v>
      </c>
      <c r="X97" s="190">
        <f t="shared" si="28"/>
        <v>6.9254185692541853E-2</v>
      </c>
      <c r="Y97" s="119">
        <f t="shared" si="29"/>
        <v>12.657657657657657</v>
      </c>
      <c r="Z97" s="168">
        <v>1940</v>
      </c>
      <c r="AA97" s="159">
        <v>1425</v>
      </c>
      <c r="AB97" s="159">
        <v>195</v>
      </c>
      <c r="AC97" s="41">
        <f t="shared" si="30"/>
        <v>1620</v>
      </c>
      <c r="AD97" s="184">
        <f t="shared" si="31"/>
        <v>0.83505154639175261</v>
      </c>
      <c r="AE97" s="120">
        <f t="shared" si="32"/>
        <v>1.0745243385864927</v>
      </c>
      <c r="AF97" s="174">
        <v>280</v>
      </c>
      <c r="AG97" s="184">
        <f t="shared" si="33"/>
        <v>0.14432989690721648</v>
      </c>
      <c r="AH97" s="42">
        <f t="shared" si="34"/>
        <v>1.002290950744559</v>
      </c>
      <c r="AI97" s="159">
        <v>30</v>
      </c>
      <c r="AJ97" s="159">
        <v>10</v>
      </c>
      <c r="AK97" s="41">
        <f t="shared" si="35"/>
        <v>40</v>
      </c>
      <c r="AL97" s="184">
        <f t="shared" si="36"/>
        <v>2.0618556701030927E-2</v>
      </c>
      <c r="AM97" s="121">
        <f t="shared" si="37"/>
        <v>0.33255736614566012</v>
      </c>
      <c r="AN97" s="179">
        <v>10</v>
      </c>
      <c r="AO97" s="116" t="s">
        <v>7</v>
      </c>
      <c r="AP97" s="202" t="s">
        <v>7</v>
      </c>
    </row>
    <row r="98" spans="1:43" x14ac:dyDescent="0.2">
      <c r="A98" s="115" t="s">
        <v>314</v>
      </c>
      <c r="B98" s="122">
        <v>8250038.0300000003</v>
      </c>
      <c r="C98" s="48"/>
      <c r="D98" s="48"/>
      <c r="E98" s="159"/>
      <c r="F98" s="159"/>
      <c r="G98" s="159"/>
      <c r="H98" s="154" t="s">
        <v>110</v>
      </c>
      <c r="I98" s="116">
        <v>1.29</v>
      </c>
      <c r="J98" s="41">
        <f t="shared" si="22"/>
        <v>129</v>
      </c>
      <c r="K98" s="163">
        <v>4478</v>
      </c>
      <c r="L98" s="159">
        <v>4141</v>
      </c>
      <c r="M98" s="117">
        <v>3968</v>
      </c>
      <c r="N98" s="41">
        <f t="shared" si="23"/>
        <v>510</v>
      </c>
      <c r="O98" s="197">
        <f t="shared" si="24"/>
        <v>0.12852822580645162</v>
      </c>
      <c r="P98" s="118">
        <v>3482.7</v>
      </c>
      <c r="Q98" s="159">
        <v>1659</v>
      </c>
      <c r="R98" s="117">
        <v>1571</v>
      </c>
      <c r="S98" s="41">
        <f t="shared" si="25"/>
        <v>88</v>
      </c>
      <c r="T98" s="197">
        <f t="shared" si="26"/>
        <v>5.6015276893698285E-2</v>
      </c>
      <c r="U98" s="163">
        <v>1566</v>
      </c>
      <c r="V98" s="117">
        <v>1516</v>
      </c>
      <c r="W98" s="41">
        <f t="shared" si="27"/>
        <v>50</v>
      </c>
      <c r="X98" s="190">
        <f t="shared" si="28"/>
        <v>3.2981530343007916E-2</v>
      </c>
      <c r="Y98" s="119">
        <f t="shared" si="29"/>
        <v>12.13953488372093</v>
      </c>
      <c r="Z98" s="168">
        <v>1985</v>
      </c>
      <c r="AA98" s="159">
        <v>1405</v>
      </c>
      <c r="AB98" s="159">
        <v>115</v>
      </c>
      <c r="AC98" s="41">
        <f t="shared" si="30"/>
        <v>1520</v>
      </c>
      <c r="AD98" s="184">
        <f t="shared" si="31"/>
        <v>0.76574307304785894</v>
      </c>
      <c r="AE98" s="120">
        <f t="shared" si="32"/>
        <v>0.98533985434706262</v>
      </c>
      <c r="AF98" s="174">
        <v>350</v>
      </c>
      <c r="AG98" s="184">
        <f t="shared" si="33"/>
        <v>0.17632241813602015</v>
      </c>
      <c r="AH98" s="42">
        <f t="shared" si="34"/>
        <v>1.2244612370556955</v>
      </c>
      <c r="AI98" s="159">
        <v>85</v>
      </c>
      <c r="AJ98" s="159">
        <v>25</v>
      </c>
      <c r="AK98" s="41">
        <f t="shared" si="35"/>
        <v>110</v>
      </c>
      <c r="AL98" s="184">
        <f t="shared" si="36"/>
        <v>5.5415617128463476E-2</v>
      </c>
      <c r="AM98" s="121">
        <f t="shared" si="37"/>
        <v>0.89380027626553993</v>
      </c>
      <c r="AN98" s="179">
        <v>10</v>
      </c>
      <c r="AO98" s="116" t="s">
        <v>7</v>
      </c>
      <c r="AP98" s="242" t="s">
        <v>6</v>
      </c>
      <c r="AQ98" s="83" t="s">
        <v>313</v>
      </c>
    </row>
    <row r="99" spans="1:43" x14ac:dyDescent="0.2">
      <c r="A99" s="135"/>
      <c r="B99" s="150">
        <v>8250038.04</v>
      </c>
      <c r="C99" s="50"/>
      <c r="D99" s="50"/>
      <c r="E99" s="160"/>
      <c r="F99" s="160"/>
      <c r="G99" s="160"/>
      <c r="H99" s="155" t="s">
        <v>111</v>
      </c>
      <c r="I99" s="136">
        <v>1.52</v>
      </c>
      <c r="J99" s="45">
        <f t="shared" si="22"/>
        <v>152</v>
      </c>
      <c r="K99" s="164">
        <v>6527</v>
      </c>
      <c r="L99" s="160">
        <v>6296</v>
      </c>
      <c r="M99" s="141">
        <v>6123</v>
      </c>
      <c r="N99" s="45">
        <f t="shared" si="23"/>
        <v>404</v>
      </c>
      <c r="O99" s="198">
        <f t="shared" si="24"/>
        <v>6.5980728401110564E-2</v>
      </c>
      <c r="P99" s="137">
        <v>4283.7</v>
      </c>
      <c r="Q99" s="160">
        <v>2276</v>
      </c>
      <c r="R99" s="141">
        <v>2166</v>
      </c>
      <c r="S99" s="45">
        <f t="shared" si="25"/>
        <v>110</v>
      </c>
      <c r="T99" s="198">
        <f t="shared" si="26"/>
        <v>5.0784856879039705E-2</v>
      </c>
      <c r="U99" s="164">
        <v>2156</v>
      </c>
      <c r="V99" s="141">
        <v>2078</v>
      </c>
      <c r="W99" s="45">
        <f t="shared" si="27"/>
        <v>78</v>
      </c>
      <c r="X99" s="191">
        <f t="shared" si="28"/>
        <v>3.7536092396535131E-2</v>
      </c>
      <c r="Y99" s="138">
        <f t="shared" si="29"/>
        <v>14.184210526315789</v>
      </c>
      <c r="Z99" s="169">
        <v>3045</v>
      </c>
      <c r="AA99" s="160">
        <v>2005</v>
      </c>
      <c r="AB99" s="160">
        <v>215</v>
      </c>
      <c r="AC99" s="45">
        <f t="shared" si="30"/>
        <v>2220</v>
      </c>
      <c r="AD99" s="185">
        <f t="shared" si="31"/>
        <v>0.72906403940886699</v>
      </c>
      <c r="AE99" s="139">
        <f t="shared" si="32"/>
        <v>0.93814215196422113</v>
      </c>
      <c r="AF99" s="175">
        <v>680</v>
      </c>
      <c r="AG99" s="185">
        <f t="shared" si="33"/>
        <v>0.22331691297208539</v>
      </c>
      <c r="AH99" s="46">
        <f t="shared" si="34"/>
        <v>1.5508118956394821</v>
      </c>
      <c r="AI99" s="160">
        <v>120</v>
      </c>
      <c r="AJ99" s="160">
        <v>15</v>
      </c>
      <c r="AK99" s="45">
        <f t="shared" si="35"/>
        <v>135</v>
      </c>
      <c r="AL99" s="185">
        <f t="shared" si="36"/>
        <v>4.4334975369458129E-2</v>
      </c>
      <c r="AM99" s="140">
        <f t="shared" si="37"/>
        <v>0.71508024789448599</v>
      </c>
      <c r="AN99" s="180">
        <v>15</v>
      </c>
      <c r="AO99" s="136" t="s">
        <v>6</v>
      </c>
      <c r="AP99" s="202" t="s">
        <v>7</v>
      </c>
    </row>
    <row r="100" spans="1:43" x14ac:dyDescent="0.2">
      <c r="A100" s="115"/>
      <c r="B100" s="122">
        <v>8250038.0499999998</v>
      </c>
      <c r="C100" s="48"/>
      <c r="D100" s="48"/>
      <c r="E100" s="159"/>
      <c r="F100" s="159"/>
      <c r="G100" s="159"/>
      <c r="H100" s="154" t="s">
        <v>112</v>
      </c>
      <c r="I100" s="116">
        <v>1.34</v>
      </c>
      <c r="J100" s="41">
        <f t="shared" si="22"/>
        <v>134</v>
      </c>
      <c r="K100" s="163">
        <v>5442</v>
      </c>
      <c r="L100" s="159">
        <v>5375</v>
      </c>
      <c r="M100" s="117">
        <v>5404</v>
      </c>
      <c r="N100" s="41">
        <f t="shared" si="23"/>
        <v>38</v>
      </c>
      <c r="O100" s="197">
        <f t="shared" si="24"/>
        <v>7.0318282753515917E-3</v>
      </c>
      <c r="P100" s="118">
        <v>4047.6</v>
      </c>
      <c r="Q100" s="159">
        <v>1982</v>
      </c>
      <c r="R100" s="117">
        <v>1876</v>
      </c>
      <c r="S100" s="41">
        <f t="shared" si="25"/>
        <v>106</v>
      </c>
      <c r="T100" s="197">
        <f t="shared" si="26"/>
        <v>5.6503198294243072E-2</v>
      </c>
      <c r="U100" s="163">
        <v>1837</v>
      </c>
      <c r="V100" s="117">
        <v>1812</v>
      </c>
      <c r="W100" s="41">
        <f t="shared" si="27"/>
        <v>25</v>
      </c>
      <c r="X100" s="190">
        <f t="shared" si="28"/>
        <v>1.379690949227373E-2</v>
      </c>
      <c r="Y100" s="119">
        <f t="shared" si="29"/>
        <v>13.708955223880597</v>
      </c>
      <c r="Z100" s="168">
        <v>2550</v>
      </c>
      <c r="AA100" s="159">
        <v>1890</v>
      </c>
      <c r="AB100" s="159">
        <v>165</v>
      </c>
      <c r="AC100" s="41">
        <f t="shared" si="30"/>
        <v>2055</v>
      </c>
      <c r="AD100" s="184">
        <f t="shared" si="31"/>
        <v>0.80588235294117649</v>
      </c>
      <c r="AE100" s="120">
        <f t="shared" si="32"/>
        <v>1.036990118770944</v>
      </c>
      <c r="AF100" s="174">
        <v>405</v>
      </c>
      <c r="AG100" s="184">
        <f t="shared" si="33"/>
        <v>0.1588235294117647</v>
      </c>
      <c r="AH100" s="42">
        <f t="shared" si="34"/>
        <v>1.1029411764705883</v>
      </c>
      <c r="AI100" s="159">
        <v>30</v>
      </c>
      <c r="AJ100" s="159">
        <v>10</v>
      </c>
      <c r="AK100" s="41">
        <f t="shared" si="35"/>
        <v>40</v>
      </c>
      <c r="AL100" s="184">
        <f t="shared" si="36"/>
        <v>1.5686274509803921E-2</v>
      </c>
      <c r="AM100" s="121">
        <f t="shared" si="37"/>
        <v>0.25300442757748259</v>
      </c>
      <c r="AN100" s="179">
        <v>45</v>
      </c>
      <c r="AO100" s="116" t="s">
        <v>7</v>
      </c>
      <c r="AP100" s="202" t="s">
        <v>7</v>
      </c>
    </row>
    <row r="101" spans="1:43" x14ac:dyDescent="0.2">
      <c r="A101" s="115"/>
      <c r="B101" s="122">
        <v>8250038.0599999996</v>
      </c>
      <c r="C101" s="48"/>
      <c r="D101" s="48"/>
      <c r="E101" s="159"/>
      <c r="F101" s="159"/>
      <c r="G101" s="159"/>
      <c r="H101" s="154" t="s">
        <v>113</v>
      </c>
      <c r="I101" s="116">
        <v>2.0099999999999998</v>
      </c>
      <c r="J101" s="41">
        <f t="shared" si="22"/>
        <v>200.99999999999997</v>
      </c>
      <c r="K101" s="163">
        <v>6257</v>
      </c>
      <c r="L101" s="159">
        <v>6216</v>
      </c>
      <c r="M101" s="117">
        <v>6174</v>
      </c>
      <c r="N101" s="41">
        <f t="shared" si="23"/>
        <v>83</v>
      </c>
      <c r="O101" s="197">
        <f t="shared" si="24"/>
        <v>1.3443472627146097E-2</v>
      </c>
      <c r="P101" s="118">
        <v>3119.3</v>
      </c>
      <c r="Q101" s="159">
        <v>2241</v>
      </c>
      <c r="R101" s="117">
        <v>2172</v>
      </c>
      <c r="S101" s="41">
        <f t="shared" si="25"/>
        <v>69</v>
      </c>
      <c r="T101" s="197">
        <f t="shared" si="26"/>
        <v>3.1767955801104975E-2</v>
      </c>
      <c r="U101" s="163">
        <v>2158</v>
      </c>
      <c r="V101" s="117">
        <v>2110</v>
      </c>
      <c r="W101" s="41">
        <f t="shared" si="27"/>
        <v>48</v>
      </c>
      <c r="X101" s="190">
        <f t="shared" si="28"/>
        <v>2.2748815165876776E-2</v>
      </c>
      <c r="Y101" s="119">
        <f t="shared" si="29"/>
        <v>10.7363184079602</v>
      </c>
      <c r="Z101" s="168">
        <v>3030</v>
      </c>
      <c r="AA101" s="159">
        <v>2340</v>
      </c>
      <c r="AB101" s="159">
        <v>210</v>
      </c>
      <c r="AC101" s="41">
        <f t="shared" si="30"/>
        <v>2550</v>
      </c>
      <c r="AD101" s="184">
        <f t="shared" si="31"/>
        <v>0.84158415841584155</v>
      </c>
      <c r="AE101" s="120">
        <f t="shared" si="32"/>
        <v>1.0829303473469785</v>
      </c>
      <c r="AF101" s="174">
        <v>435</v>
      </c>
      <c r="AG101" s="184">
        <f t="shared" si="33"/>
        <v>0.14356435643564355</v>
      </c>
      <c r="AH101" s="42">
        <f t="shared" si="34"/>
        <v>0.99697469746974698</v>
      </c>
      <c r="AI101" s="159">
        <v>35</v>
      </c>
      <c r="AJ101" s="159">
        <v>0</v>
      </c>
      <c r="AK101" s="41">
        <f t="shared" si="35"/>
        <v>35</v>
      </c>
      <c r="AL101" s="184">
        <f t="shared" si="36"/>
        <v>1.155115511551155E-2</v>
      </c>
      <c r="AM101" s="121">
        <f t="shared" si="37"/>
        <v>0.18630895347599274</v>
      </c>
      <c r="AN101" s="179">
        <v>20</v>
      </c>
      <c r="AO101" s="116" t="s">
        <v>7</v>
      </c>
      <c r="AP101" s="202" t="s">
        <v>7</v>
      </c>
    </row>
    <row r="102" spans="1:43" x14ac:dyDescent="0.2">
      <c r="A102" s="115"/>
      <c r="B102" s="122">
        <v>8250038.0700000003</v>
      </c>
      <c r="C102" s="48"/>
      <c r="D102" s="48"/>
      <c r="E102" s="159"/>
      <c r="F102" s="159"/>
      <c r="G102" s="159"/>
      <c r="H102" s="154" t="s">
        <v>114</v>
      </c>
      <c r="I102" s="116">
        <v>1.39</v>
      </c>
      <c r="J102" s="41">
        <f t="shared" si="22"/>
        <v>139</v>
      </c>
      <c r="K102" s="163">
        <v>4819</v>
      </c>
      <c r="L102" s="159">
        <v>4639</v>
      </c>
      <c r="M102" s="117">
        <v>4617</v>
      </c>
      <c r="N102" s="41">
        <f t="shared" si="23"/>
        <v>202</v>
      </c>
      <c r="O102" s="197">
        <f t="shared" si="24"/>
        <v>4.3751353692874161E-2</v>
      </c>
      <c r="P102" s="118">
        <v>3471.2</v>
      </c>
      <c r="Q102" s="159">
        <v>1693</v>
      </c>
      <c r="R102" s="117">
        <v>1625</v>
      </c>
      <c r="S102" s="41">
        <f t="shared" si="25"/>
        <v>68</v>
      </c>
      <c r="T102" s="197">
        <f t="shared" si="26"/>
        <v>4.1846153846153845E-2</v>
      </c>
      <c r="U102" s="163">
        <v>1625</v>
      </c>
      <c r="V102" s="117">
        <v>1575</v>
      </c>
      <c r="W102" s="41">
        <f t="shared" si="27"/>
        <v>50</v>
      </c>
      <c r="X102" s="190">
        <f t="shared" si="28"/>
        <v>3.1746031746031744E-2</v>
      </c>
      <c r="Y102" s="119">
        <f t="shared" si="29"/>
        <v>11.690647482014388</v>
      </c>
      <c r="Z102" s="168">
        <v>2250</v>
      </c>
      <c r="AA102" s="159">
        <v>1730</v>
      </c>
      <c r="AB102" s="159">
        <v>145</v>
      </c>
      <c r="AC102" s="41">
        <f t="shared" si="30"/>
        <v>1875</v>
      </c>
      <c r="AD102" s="184">
        <f t="shared" si="31"/>
        <v>0.83333333333333337</v>
      </c>
      <c r="AE102" s="120">
        <f t="shared" si="32"/>
        <v>1.0723133831573024</v>
      </c>
      <c r="AF102" s="174">
        <v>315</v>
      </c>
      <c r="AG102" s="184">
        <f t="shared" si="33"/>
        <v>0.14000000000000001</v>
      </c>
      <c r="AH102" s="42">
        <f t="shared" si="34"/>
        <v>0.97222222222222243</v>
      </c>
      <c r="AI102" s="159">
        <v>20</v>
      </c>
      <c r="AJ102" s="159">
        <v>15</v>
      </c>
      <c r="AK102" s="41">
        <f t="shared" si="35"/>
        <v>35</v>
      </c>
      <c r="AL102" s="184">
        <f t="shared" si="36"/>
        <v>1.5555555555555555E-2</v>
      </c>
      <c r="AM102" s="121">
        <f t="shared" si="37"/>
        <v>0.25089605734767023</v>
      </c>
      <c r="AN102" s="179">
        <v>20</v>
      </c>
      <c r="AO102" s="116" t="s">
        <v>7</v>
      </c>
      <c r="AP102" s="202" t="s">
        <v>7</v>
      </c>
    </row>
    <row r="103" spans="1:43" x14ac:dyDescent="0.2">
      <c r="A103" s="115"/>
      <c r="B103" s="122">
        <v>8250038.0800000001</v>
      </c>
      <c r="C103" s="48"/>
      <c r="D103" s="48"/>
      <c r="E103" s="159"/>
      <c r="F103" s="159"/>
      <c r="G103" s="159"/>
      <c r="H103" s="154" t="s">
        <v>115</v>
      </c>
      <c r="I103" s="116">
        <v>1.36</v>
      </c>
      <c r="J103" s="41">
        <f t="shared" si="22"/>
        <v>136</v>
      </c>
      <c r="K103" s="163">
        <v>4789</v>
      </c>
      <c r="L103" s="159">
        <v>4555</v>
      </c>
      <c r="M103" s="117">
        <v>4443</v>
      </c>
      <c r="N103" s="41">
        <f t="shared" si="23"/>
        <v>346</v>
      </c>
      <c r="O103" s="197">
        <f t="shared" si="24"/>
        <v>7.7875309475579566E-2</v>
      </c>
      <c r="P103" s="118">
        <v>3517.7</v>
      </c>
      <c r="Q103" s="159">
        <v>1673</v>
      </c>
      <c r="R103" s="117">
        <v>1604</v>
      </c>
      <c r="S103" s="41">
        <f t="shared" si="25"/>
        <v>69</v>
      </c>
      <c r="T103" s="197">
        <f t="shared" si="26"/>
        <v>4.3017456359102244E-2</v>
      </c>
      <c r="U103" s="163">
        <v>1589</v>
      </c>
      <c r="V103" s="117">
        <v>1537</v>
      </c>
      <c r="W103" s="41">
        <f t="shared" si="27"/>
        <v>52</v>
      </c>
      <c r="X103" s="190">
        <f t="shared" si="28"/>
        <v>3.3832140533506833E-2</v>
      </c>
      <c r="Y103" s="119">
        <f t="shared" si="29"/>
        <v>11.683823529411764</v>
      </c>
      <c r="Z103" s="168">
        <v>2340</v>
      </c>
      <c r="AA103" s="159">
        <v>1590</v>
      </c>
      <c r="AB103" s="159">
        <v>140</v>
      </c>
      <c r="AC103" s="41">
        <f t="shared" si="30"/>
        <v>1730</v>
      </c>
      <c r="AD103" s="184">
        <f t="shared" si="31"/>
        <v>0.73931623931623935</v>
      </c>
      <c r="AE103" s="120">
        <f t="shared" si="32"/>
        <v>0.95133443736519641</v>
      </c>
      <c r="AF103" s="174">
        <v>500</v>
      </c>
      <c r="AG103" s="184">
        <f t="shared" si="33"/>
        <v>0.21367521367521367</v>
      </c>
      <c r="AH103" s="42">
        <f t="shared" si="34"/>
        <v>1.4838556505223173</v>
      </c>
      <c r="AI103" s="159">
        <v>60</v>
      </c>
      <c r="AJ103" s="159">
        <v>0</v>
      </c>
      <c r="AK103" s="41">
        <f t="shared" si="35"/>
        <v>60</v>
      </c>
      <c r="AL103" s="184">
        <f t="shared" si="36"/>
        <v>2.564102564102564E-2</v>
      </c>
      <c r="AM103" s="121">
        <f t="shared" si="37"/>
        <v>0.41356492969396191</v>
      </c>
      <c r="AN103" s="179">
        <v>50</v>
      </c>
      <c r="AO103" s="116" t="s">
        <v>7</v>
      </c>
      <c r="AP103" s="202" t="s">
        <v>7</v>
      </c>
    </row>
    <row r="104" spans="1:43" x14ac:dyDescent="0.2">
      <c r="A104" s="115"/>
      <c r="B104" s="122">
        <v>8250038.0999999996</v>
      </c>
      <c r="C104" s="48"/>
      <c r="D104" s="48"/>
      <c r="E104" s="159"/>
      <c r="F104" s="159"/>
      <c r="G104" s="159"/>
      <c r="H104" s="154" t="s">
        <v>116</v>
      </c>
      <c r="I104" s="116">
        <v>1.48</v>
      </c>
      <c r="J104" s="41">
        <f t="shared" si="22"/>
        <v>148</v>
      </c>
      <c r="K104" s="163">
        <v>5589</v>
      </c>
      <c r="L104" s="159">
        <v>5503</v>
      </c>
      <c r="M104" s="117">
        <v>5499</v>
      </c>
      <c r="N104" s="41">
        <f t="shared" si="23"/>
        <v>90</v>
      </c>
      <c r="O104" s="197">
        <f t="shared" si="24"/>
        <v>1.6366612111292964E-2</v>
      </c>
      <c r="P104" s="118">
        <v>3764.1</v>
      </c>
      <c r="Q104" s="159">
        <v>1826</v>
      </c>
      <c r="R104" s="117">
        <v>1733</v>
      </c>
      <c r="S104" s="41">
        <f t="shared" si="25"/>
        <v>93</v>
      </c>
      <c r="T104" s="197">
        <f t="shared" si="26"/>
        <v>5.3664166185804961E-2</v>
      </c>
      <c r="U104" s="163">
        <v>1711</v>
      </c>
      <c r="V104" s="117">
        <v>1674</v>
      </c>
      <c r="W104" s="41">
        <f t="shared" si="27"/>
        <v>37</v>
      </c>
      <c r="X104" s="190">
        <f t="shared" si="28"/>
        <v>2.2102747909199524E-2</v>
      </c>
      <c r="Y104" s="119">
        <f t="shared" si="29"/>
        <v>11.560810810810811</v>
      </c>
      <c r="Z104" s="168">
        <v>2385</v>
      </c>
      <c r="AA104" s="159">
        <v>1720</v>
      </c>
      <c r="AB104" s="159">
        <v>175</v>
      </c>
      <c r="AC104" s="41">
        <f t="shared" si="30"/>
        <v>1895</v>
      </c>
      <c r="AD104" s="184">
        <f t="shared" si="31"/>
        <v>0.79454926624737943</v>
      </c>
      <c r="AE104" s="120">
        <f t="shared" si="32"/>
        <v>1.0224069741298556</v>
      </c>
      <c r="AF104" s="174">
        <v>395</v>
      </c>
      <c r="AG104" s="184">
        <f t="shared" si="33"/>
        <v>0.16561844863731656</v>
      </c>
      <c r="AH104" s="42">
        <f t="shared" si="34"/>
        <v>1.1501281155369207</v>
      </c>
      <c r="AI104" s="159">
        <v>80</v>
      </c>
      <c r="AJ104" s="159">
        <v>0</v>
      </c>
      <c r="AK104" s="41">
        <f t="shared" si="35"/>
        <v>80</v>
      </c>
      <c r="AL104" s="184">
        <f t="shared" si="36"/>
        <v>3.3542976939203356E-2</v>
      </c>
      <c r="AM104" s="121">
        <f t="shared" si="37"/>
        <v>0.54101575708392513</v>
      </c>
      <c r="AN104" s="179">
        <v>20</v>
      </c>
      <c r="AO104" s="116" t="s">
        <v>7</v>
      </c>
      <c r="AP104" s="202" t="s">
        <v>7</v>
      </c>
    </row>
    <row r="105" spans="1:43" x14ac:dyDescent="0.2">
      <c r="A105" s="135"/>
      <c r="B105" s="150">
        <v>8250038.1100000003</v>
      </c>
      <c r="C105" s="50"/>
      <c r="D105" s="50"/>
      <c r="E105" s="160"/>
      <c r="F105" s="160"/>
      <c r="G105" s="160"/>
      <c r="H105" s="155" t="s">
        <v>117</v>
      </c>
      <c r="I105" s="136">
        <v>1.1299999999999999</v>
      </c>
      <c r="J105" s="45">
        <f t="shared" si="22"/>
        <v>112.99999999999999</v>
      </c>
      <c r="K105" s="164">
        <v>5677</v>
      </c>
      <c r="L105" s="160">
        <v>5890</v>
      </c>
      <c r="M105" s="141">
        <v>5672</v>
      </c>
      <c r="N105" s="45">
        <f t="shared" si="23"/>
        <v>5</v>
      </c>
      <c r="O105" s="198">
        <f t="shared" si="24"/>
        <v>8.815232722143865E-4</v>
      </c>
      <c r="P105" s="137">
        <v>5015.8999999999996</v>
      </c>
      <c r="Q105" s="160">
        <v>1888</v>
      </c>
      <c r="R105" s="141">
        <v>1989</v>
      </c>
      <c r="S105" s="45">
        <f t="shared" si="25"/>
        <v>-101</v>
      </c>
      <c r="T105" s="198">
        <f t="shared" si="26"/>
        <v>-5.077928607340372E-2</v>
      </c>
      <c r="U105" s="164">
        <v>1793</v>
      </c>
      <c r="V105" s="141">
        <v>1939</v>
      </c>
      <c r="W105" s="45">
        <f t="shared" si="27"/>
        <v>-146</v>
      </c>
      <c r="X105" s="191">
        <f t="shared" si="28"/>
        <v>-7.529654461062403E-2</v>
      </c>
      <c r="Y105" s="138">
        <f t="shared" si="29"/>
        <v>15.867256637168143</v>
      </c>
      <c r="Z105" s="169">
        <v>2545</v>
      </c>
      <c r="AA105" s="160">
        <v>1520</v>
      </c>
      <c r="AB105" s="160">
        <v>160</v>
      </c>
      <c r="AC105" s="45">
        <f t="shared" si="30"/>
        <v>1680</v>
      </c>
      <c r="AD105" s="185">
        <f t="shared" si="31"/>
        <v>0.66011787819253442</v>
      </c>
      <c r="AE105" s="139">
        <f t="shared" si="32"/>
        <v>0.84942388229670784</v>
      </c>
      <c r="AF105" s="175">
        <v>755</v>
      </c>
      <c r="AG105" s="185">
        <f t="shared" si="33"/>
        <v>0.29666011787819252</v>
      </c>
      <c r="AH105" s="46">
        <f t="shared" si="34"/>
        <v>2.0601397074874481</v>
      </c>
      <c r="AI105" s="160">
        <v>70</v>
      </c>
      <c r="AJ105" s="160">
        <v>10</v>
      </c>
      <c r="AK105" s="45">
        <f t="shared" si="35"/>
        <v>80</v>
      </c>
      <c r="AL105" s="185">
        <f t="shared" si="36"/>
        <v>3.1434184675834968E-2</v>
      </c>
      <c r="AM105" s="140">
        <f t="shared" si="37"/>
        <v>0.50700297864249955</v>
      </c>
      <c r="AN105" s="180">
        <v>30</v>
      </c>
      <c r="AO105" s="136" t="s">
        <v>6</v>
      </c>
      <c r="AP105" s="242" t="s">
        <v>6</v>
      </c>
    </row>
    <row r="106" spans="1:43" x14ac:dyDescent="0.2">
      <c r="A106" s="115"/>
      <c r="B106" s="122">
        <v>8250038.1200000001</v>
      </c>
      <c r="C106" s="48"/>
      <c r="D106" s="48"/>
      <c r="E106" s="159"/>
      <c r="F106" s="159"/>
      <c r="G106" s="159"/>
      <c r="H106" s="154" t="s">
        <v>118</v>
      </c>
      <c r="I106" s="116">
        <v>1.35</v>
      </c>
      <c r="J106" s="41">
        <f t="shared" si="22"/>
        <v>135</v>
      </c>
      <c r="K106" s="163">
        <v>5015</v>
      </c>
      <c r="L106" s="159">
        <v>4830</v>
      </c>
      <c r="M106" s="117">
        <v>4663</v>
      </c>
      <c r="N106" s="41">
        <f t="shared" si="23"/>
        <v>352</v>
      </c>
      <c r="O106" s="197">
        <f t="shared" si="24"/>
        <v>7.5487883336907577E-2</v>
      </c>
      <c r="P106" s="118">
        <v>3721.4</v>
      </c>
      <c r="Q106" s="159">
        <v>2062</v>
      </c>
      <c r="R106" s="117">
        <v>1892</v>
      </c>
      <c r="S106" s="41">
        <f t="shared" si="25"/>
        <v>170</v>
      </c>
      <c r="T106" s="197">
        <f t="shared" si="26"/>
        <v>8.9852008456659624E-2</v>
      </c>
      <c r="U106" s="163">
        <v>1906</v>
      </c>
      <c r="V106" s="117">
        <v>1840</v>
      </c>
      <c r="W106" s="41">
        <f t="shared" si="27"/>
        <v>66</v>
      </c>
      <c r="X106" s="190">
        <f t="shared" si="28"/>
        <v>3.5869565217391305E-2</v>
      </c>
      <c r="Y106" s="119">
        <f t="shared" si="29"/>
        <v>14.118518518518519</v>
      </c>
      <c r="Z106" s="168">
        <v>2255</v>
      </c>
      <c r="AA106" s="159">
        <v>1595</v>
      </c>
      <c r="AB106" s="159">
        <v>180</v>
      </c>
      <c r="AC106" s="41">
        <f t="shared" si="30"/>
        <v>1775</v>
      </c>
      <c r="AD106" s="184">
        <f t="shared" si="31"/>
        <v>0.78713968957871394</v>
      </c>
      <c r="AE106" s="120">
        <f t="shared" si="32"/>
        <v>1.0128725082594474</v>
      </c>
      <c r="AF106" s="174">
        <v>420</v>
      </c>
      <c r="AG106" s="184">
        <f t="shared" si="33"/>
        <v>0.18625277161862527</v>
      </c>
      <c r="AH106" s="42">
        <f t="shared" si="34"/>
        <v>1.2934220251293422</v>
      </c>
      <c r="AI106" s="159">
        <v>35</v>
      </c>
      <c r="AJ106" s="159">
        <v>10</v>
      </c>
      <c r="AK106" s="41">
        <f t="shared" si="35"/>
        <v>45</v>
      </c>
      <c r="AL106" s="184">
        <f t="shared" si="36"/>
        <v>1.9955654101995565E-2</v>
      </c>
      <c r="AM106" s="121">
        <f t="shared" si="37"/>
        <v>0.32186538874186393</v>
      </c>
      <c r="AN106" s="179">
        <v>15</v>
      </c>
      <c r="AO106" s="116" t="s">
        <v>7</v>
      </c>
      <c r="AP106" s="202" t="s">
        <v>7</v>
      </c>
    </row>
    <row r="107" spans="1:43" x14ac:dyDescent="0.2">
      <c r="A107" s="115"/>
      <c r="B107" s="122">
        <v>8250038.1299999999</v>
      </c>
      <c r="C107" s="48"/>
      <c r="D107" s="48"/>
      <c r="E107" s="159"/>
      <c r="F107" s="159"/>
      <c r="G107" s="159"/>
      <c r="H107" s="154" t="s">
        <v>119</v>
      </c>
      <c r="I107" s="116">
        <v>1.34</v>
      </c>
      <c r="J107" s="41">
        <f t="shared" si="22"/>
        <v>134</v>
      </c>
      <c r="K107" s="163">
        <v>5655</v>
      </c>
      <c r="L107" s="159">
        <v>5536</v>
      </c>
      <c r="M107" s="117">
        <v>5363</v>
      </c>
      <c r="N107" s="41">
        <f t="shared" si="23"/>
        <v>292</v>
      </c>
      <c r="O107" s="197">
        <f t="shared" si="24"/>
        <v>5.4447137796009695E-2</v>
      </c>
      <c r="P107" s="118">
        <v>4217.8999999999996</v>
      </c>
      <c r="Q107" s="159">
        <v>1766</v>
      </c>
      <c r="R107" s="117">
        <v>1660</v>
      </c>
      <c r="S107" s="41">
        <f t="shared" si="25"/>
        <v>106</v>
      </c>
      <c r="T107" s="197">
        <f t="shared" si="26"/>
        <v>6.3855421686746988E-2</v>
      </c>
      <c r="U107" s="163">
        <v>1685</v>
      </c>
      <c r="V107" s="117">
        <v>1611</v>
      </c>
      <c r="W107" s="41">
        <f t="shared" si="27"/>
        <v>74</v>
      </c>
      <c r="X107" s="190">
        <f t="shared" si="28"/>
        <v>4.5934202358783364E-2</v>
      </c>
      <c r="Y107" s="119">
        <f t="shared" si="29"/>
        <v>12.574626865671641</v>
      </c>
      <c r="Z107" s="168">
        <v>2645</v>
      </c>
      <c r="AA107" s="159">
        <v>1760</v>
      </c>
      <c r="AB107" s="159">
        <v>195</v>
      </c>
      <c r="AC107" s="41">
        <f t="shared" si="30"/>
        <v>1955</v>
      </c>
      <c r="AD107" s="184">
        <f t="shared" si="31"/>
        <v>0.73913043478260865</v>
      </c>
      <c r="AE107" s="120">
        <f t="shared" si="32"/>
        <v>0.95109534853952027</v>
      </c>
      <c r="AF107" s="174">
        <v>545</v>
      </c>
      <c r="AG107" s="184">
        <f t="shared" si="33"/>
        <v>0.20604914933837429</v>
      </c>
      <c r="AH107" s="42">
        <f t="shared" si="34"/>
        <v>1.4308968704053771</v>
      </c>
      <c r="AI107" s="159">
        <v>100</v>
      </c>
      <c r="AJ107" s="159">
        <v>10</v>
      </c>
      <c r="AK107" s="41">
        <f t="shared" si="35"/>
        <v>110</v>
      </c>
      <c r="AL107" s="184">
        <f t="shared" si="36"/>
        <v>4.1587901701323253E-2</v>
      </c>
      <c r="AM107" s="121">
        <f t="shared" si="37"/>
        <v>0.67077260808585892</v>
      </c>
      <c r="AN107" s="179">
        <v>40</v>
      </c>
      <c r="AO107" s="116" t="s">
        <v>7</v>
      </c>
      <c r="AP107" s="202" t="s">
        <v>7</v>
      </c>
    </row>
    <row r="108" spans="1:43" x14ac:dyDescent="0.2">
      <c r="A108" s="115"/>
      <c r="B108" s="122">
        <v>8250038.1399999997</v>
      </c>
      <c r="C108" s="48"/>
      <c r="D108" s="48"/>
      <c r="E108" s="159"/>
      <c r="F108" s="159"/>
      <c r="G108" s="159"/>
      <c r="H108" s="154" t="s">
        <v>120</v>
      </c>
      <c r="I108" s="116">
        <v>1.32</v>
      </c>
      <c r="J108" s="41">
        <f t="shared" si="22"/>
        <v>132</v>
      </c>
      <c r="K108" s="163">
        <v>6091</v>
      </c>
      <c r="L108" s="159">
        <v>5724</v>
      </c>
      <c r="M108" s="117">
        <v>5767</v>
      </c>
      <c r="N108" s="41">
        <f t="shared" si="23"/>
        <v>324</v>
      </c>
      <c r="O108" s="197">
        <f t="shared" si="24"/>
        <v>5.618172359979192E-2</v>
      </c>
      <c r="P108" s="118">
        <v>4611.8999999999996</v>
      </c>
      <c r="Q108" s="159">
        <v>2047</v>
      </c>
      <c r="R108" s="117">
        <v>1949</v>
      </c>
      <c r="S108" s="41">
        <f t="shared" si="25"/>
        <v>98</v>
      </c>
      <c r="T108" s="197">
        <f t="shared" si="26"/>
        <v>5.0282195997947664E-2</v>
      </c>
      <c r="U108" s="163">
        <v>1947</v>
      </c>
      <c r="V108" s="117">
        <v>1876</v>
      </c>
      <c r="W108" s="41">
        <f t="shared" si="27"/>
        <v>71</v>
      </c>
      <c r="X108" s="190">
        <f t="shared" si="28"/>
        <v>3.7846481876332626E-2</v>
      </c>
      <c r="Y108" s="119">
        <f t="shared" si="29"/>
        <v>14.75</v>
      </c>
      <c r="Z108" s="168">
        <v>2890</v>
      </c>
      <c r="AA108" s="159">
        <v>2055</v>
      </c>
      <c r="AB108" s="159">
        <v>230</v>
      </c>
      <c r="AC108" s="41">
        <f t="shared" si="30"/>
        <v>2285</v>
      </c>
      <c r="AD108" s="184">
        <f t="shared" si="31"/>
        <v>0.79065743944636679</v>
      </c>
      <c r="AE108" s="120">
        <f t="shared" si="32"/>
        <v>1.0173990645734681</v>
      </c>
      <c r="AF108" s="174">
        <v>535</v>
      </c>
      <c r="AG108" s="184">
        <f t="shared" si="33"/>
        <v>0.18512110726643599</v>
      </c>
      <c r="AH108" s="42">
        <f t="shared" si="34"/>
        <v>1.2855632449058056</v>
      </c>
      <c r="AI108" s="159">
        <v>35</v>
      </c>
      <c r="AJ108" s="159">
        <v>15</v>
      </c>
      <c r="AK108" s="41">
        <f t="shared" si="35"/>
        <v>50</v>
      </c>
      <c r="AL108" s="184">
        <f t="shared" si="36"/>
        <v>1.7301038062283738E-2</v>
      </c>
      <c r="AM108" s="121">
        <f t="shared" si="37"/>
        <v>0.27904900100457641</v>
      </c>
      <c r="AN108" s="179">
        <v>20</v>
      </c>
      <c r="AO108" s="116" t="s">
        <v>7</v>
      </c>
      <c r="AP108" s="202" t="s">
        <v>7</v>
      </c>
    </row>
    <row r="109" spans="1:43" x14ac:dyDescent="0.2">
      <c r="A109" s="135" t="s">
        <v>315</v>
      </c>
      <c r="B109" s="150">
        <v>8250038.1500000004</v>
      </c>
      <c r="C109" s="50"/>
      <c r="D109" s="50"/>
      <c r="E109" s="160"/>
      <c r="F109" s="160"/>
      <c r="G109" s="160"/>
      <c r="H109" s="155" t="s">
        <v>121</v>
      </c>
      <c r="I109" s="136">
        <v>1.29</v>
      </c>
      <c r="J109" s="45">
        <f t="shared" si="22"/>
        <v>129</v>
      </c>
      <c r="K109" s="164">
        <v>6668</v>
      </c>
      <c r="L109" s="160">
        <v>6331</v>
      </c>
      <c r="M109" s="141">
        <v>6250</v>
      </c>
      <c r="N109" s="45">
        <f t="shared" si="23"/>
        <v>418</v>
      </c>
      <c r="O109" s="198">
        <f t="shared" si="24"/>
        <v>6.6879999999999995E-2</v>
      </c>
      <c r="P109" s="137">
        <v>5156.6000000000004</v>
      </c>
      <c r="Q109" s="160">
        <v>2079</v>
      </c>
      <c r="R109" s="141">
        <v>1874</v>
      </c>
      <c r="S109" s="45">
        <f t="shared" si="25"/>
        <v>205</v>
      </c>
      <c r="T109" s="198">
        <f t="shared" si="26"/>
        <v>0.10939167556029883</v>
      </c>
      <c r="U109" s="164">
        <v>1977</v>
      </c>
      <c r="V109" s="141">
        <v>1784</v>
      </c>
      <c r="W109" s="45">
        <f t="shared" si="27"/>
        <v>193</v>
      </c>
      <c r="X109" s="191">
        <f t="shared" si="28"/>
        <v>0.10818385650224215</v>
      </c>
      <c r="Y109" s="138">
        <f t="shared" si="29"/>
        <v>15.325581395348838</v>
      </c>
      <c r="Z109" s="169">
        <v>3130</v>
      </c>
      <c r="AA109" s="160">
        <v>2095</v>
      </c>
      <c r="AB109" s="160">
        <v>155</v>
      </c>
      <c r="AC109" s="45">
        <f t="shared" si="30"/>
        <v>2250</v>
      </c>
      <c r="AD109" s="185">
        <f t="shared" si="31"/>
        <v>0.71884984025559107</v>
      </c>
      <c r="AE109" s="139">
        <f t="shared" si="32"/>
        <v>0.92499876502387102</v>
      </c>
      <c r="AF109" s="175">
        <v>790</v>
      </c>
      <c r="AG109" s="185">
        <f t="shared" si="33"/>
        <v>0.25239616613418531</v>
      </c>
      <c r="AH109" s="46">
        <f t="shared" si="34"/>
        <v>1.7527511537096203</v>
      </c>
      <c r="AI109" s="160">
        <v>40</v>
      </c>
      <c r="AJ109" s="160">
        <v>15</v>
      </c>
      <c r="AK109" s="45">
        <f t="shared" si="35"/>
        <v>55</v>
      </c>
      <c r="AL109" s="185">
        <f t="shared" si="36"/>
        <v>1.7571884984025558E-2</v>
      </c>
      <c r="AM109" s="140">
        <f t="shared" si="37"/>
        <v>0.2834174997423477</v>
      </c>
      <c r="AN109" s="180">
        <v>30</v>
      </c>
      <c r="AO109" s="136" t="s">
        <v>6</v>
      </c>
      <c r="AP109" s="202" t="s">
        <v>7</v>
      </c>
      <c r="AQ109" s="83" t="s">
        <v>316</v>
      </c>
    </row>
    <row r="110" spans="1:43" x14ac:dyDescent="0.2">
      <c r="A110" s="115"/>
      <c r="B110" s="122">
        <v>8250038.1699999999</v>
      </c>
      <c r="C110" s="48"/>
      <c r="D110" s="48"/>
      <c r="E110" s="159"/>
      <c r="F110" s="159"/>
      <c r="G110" s="159"/>
      <c r="H110" s="154" t="s">
        <v>122</v>
      </c>
      <c r="I110" s="116">
        <v>1.43</v>
      </c>
      <c r="J110" s="41">
        <f t="shared" si="22"/>
        <v>143</v>
      </c>
      <c r="K110" s="163">
        <v>6483</v>
      </c>
      <c r="L110" s="159">
        <v>6186</v>
      </c>
      <c r="M110" s="117">
        <v>6193</v>
      </c>
      <c r="N110" s="41">
        <f t="shared" si="23"/>
        <v>290</v>
      </c>
      <c r="O110" s="197">
        <f t="shared" si="24"/>
        <v>4.6827062812853218E-2</v>
      </c>
      <c r="P110" s="118">
        <v>4545.3</v>
      </c>
      <c r="Q110" s="159">
        <v>2136</v>
      </c>
      <c r="R110" s="117">
        <v>2026</v>
      </c>
      <c r="S110" s="41">
        <f t="shared" si="25"/>
        <v>110</v>
      </c>
      <c r="T110" s="197">
        <f t="shared" si="26"/>
        <v>5.4294175715695954E-2</v>
      </c>
      <c r="U110" s="163">
        <v>2022</v>
      </c>
      <c r="V110" s="117">
        <v>1960</v>
      </c>
      <c r="W110" s="41">
        <f t="shared" si="27"/>
        <v>62</v>
      </c>
      <c r="X110" s="190">
        <f t="shared" si="28"/>
        <v>3.1632653061224487E-2</v>
      </c>
      <c r="Y110" s="119">
        <f t="shared" si="29"/>
        <v>14.13986013986014</v>
      </c>
      <c r="Z110" s="168">
        <v>2955</v>
      </c>
      <c r="AA110" s="159">
        <v>2090</v>
      </c>
      <c r="AB110" s="159">
        <v>220</v>
      </c>
      <c r="AC110" s="41">
        <f t="shared" si="30"/>
        <v>2310</v>
      </c>
      <c r="AD110" s="184">
        <f t="shared" si="31"/>
        <v>0.78172588832487311</v>
      </c>
      <c r="AE110" s="120">
        <f t="shared" si="32"/>
        <v>1.0059061584135507</v>
      </c>
      <c r="AF110" s="174">
        <v>570</v>
      </c>
      <c r="AG110" s="184">
        <f t="shared" si="33"/>
        <v>0.19289340101522842</v>
      </c>
      <c r="AH110" s="42">
        <f t="shared" si="34"/>
        <v>1.3395375070501976</v>
      </c>
      <c r="AI110" s="159">
        <v>55</v>
      </c>
      <c r="AJ110" s="159">
        <v>10</v>
      </c>
      <c r="AK110" s="41">
        <f t="shared" si="35"/>
        <v>65</v>
      </c>
      <c r="AL110" s="184">
        <f t="shared" si="36"/>
        <v>2.1996615905245348E-2</v>
      </c>
      <c r="AM110" s="121">
        <f t="shared" si="37"/>
        <v>0.35478412750395721</v>
      </c>
      <c r="AN110" s="179">
        <v>10</v>
      </c>
      <c r="AO110" s="116" t="s">
        <v>7</v>
      </c>
      <c r="AP110" s="202" t="s">
        <v>7</v>
      </c>
    </row>
    <row r="111" spans="1:43" x14ac:dyDescent="0.2">
      <c r="A111" s="115"/>
      <c r="B111" s="122">
        <v>8250038.1799999997</v>
      </c>
      <c r="C111" s="48"/>
      <c r="D111" s="48"/>
      <c r="E111" s="159"/>
      <c r="F111" s="159"/>
      <c r="G111" s="159"/>
      <c r="H111" s="154" t="s">
        <v>123</v>
      </c>
      <c r="I111" s="116">
        <v>1.23</v>
      </c>
      <c r="J111" s="41">
        <f t="shared" si="22"/>
        <v>123</v>
      </c>
      <c r="K111" s="163">
        <v>6464</v>
      </c>
      <c r="L111" s="159">
        <v>6146</v>
      </c>
      <c r="M111" s="117">
        <v>6224</v>
      </c>
      <c r="N111" s="41">
        <f t="shared" si="23"/>
        <v>240</v>
      </c>
      <c r="O111" s="197">
        <f t="shared" si="24"/>
        <v>3.8560411311053984E-2</v>
      </c>
      <c r="P111" s="118">
        <v>5243.3</v>
      </c>
      <c r="Q111" s="159">
        <v>2009</v>
      </c>
      <c r="R111" s="117">
        <v>1884</v>
      </c>
      <c r="S111" s="41">
        <f t="shared" si="25"/>
        <v>125</v>
      </c>
      <c r="T111" s="197">
        <f t="shared" si="26"/>
        <v>6.6348195329087048E-2</v>
      </c>
      <c r="U111" s="163">
        <v>1917</v>
      </c>
      <c r="V111" s="117">
        <v>1824</v>
      </c>
      <c r="W111" s="41">
        <f t="shared" si="27"/>
        <v>93</v>
      </c>
      <c r="X111" s="190">
        <f t="shared" si="28"/>
        <v>5.0986842105263157E-2</v>
      </c>
      <c r="Y111" s="119">
        <f t="shared" si="29"/>
        <v>15.585365853658537</v>
      </c>
      <c r="Z111" s="168">
        <v>3100</v>
      </c>
      <c r="AA111" s="159">
        <v>2120</v>
      </c>
      <c r="AB111" s="159">
        <v>190</v>
      </c>
      <c r="AC111" s="41">
        <f t="shared" si="30"/>
        <v>2310</v>
      </c>
      <c r="AD111" s="184">
        <f t="shared" si="31"/>
        <v>0.74516129032258061</v>
      </c>
      <c r="AE111" s="120">
        <f t="shared" si="32"/>
        <v>0.95885570906840056</v>
      </c>
      <c r="AF111" s="174">
        <v>665</v>
      </c>
      <c r="AG111" s="184">
        <f t="shared" si="33"/>
        <v>0.21451612903225806</v>
      </c>
      <c r="AH111" s="42">
        <f t="shared" si="34"/>
        <v>1.4896953405017921</v>
      </c>
      <c r="AI111" s="159">
        <v>70</v>
      </c>
      <c r="AJ111" s="159">
        <v>10</v>
      </c>
      <c r="AK111" s="41">
        <f t="shared" si="35"/>
        <v>80</v>
      </c>
      <c r="AL111" s="184">
        <f t="shared" si="36"/>
        <v>2.5806451612903226E-2</v>
      </c>
      <c r="AM111" s="121">
        <f t="shared" si="37"/>
        <v>0.41623309053069718</v>
      </c>
      <c r="AN111" s="179">
        <v>50</v>
      </c>
      <c r="AO111" s="116" t="s">
        <v>7</v>
      </c>
      <c r="AP111" s="202" t="s">
        <v>7</v>
      </c>
    </row>
    <row r="112" spans="1:43" x14ac:dyDescent="0.2">
      <c r="A112" s="115"/>
      <c r="B112" s="122">
        <v>8250038.2000000002</v>
      </c>
      <c r="C112" s="48"/>
      <c r="D112" s="48"/>
      <c r="E112" s="159"/>
      <c r="F112" s="159"/>
      <c r="G112" s="159"/>
      <c r="H112" s="154" t="s">
        <v>124</v>
      </c>
      <c r="I112" s="116">
        <v>3.06</v>
      </c>
      <c r="J112" s="41">
        <f t="shared" si="22"/>
        <v>306</v>
      </c>
      <c r="K112" s="163">
        <v>6856</v>
      </c>
      <c r="L112" s="159">
        <v>6480</v>
      </c>
      <c r="M112" s="117">
        <v>6022</v>
      </c>
      <c r="N112" s="41">
        <f t="shared" si="23"/>
        <v>834</v>
      </c>
      <c r="O112" s="197">
        <f t="shared" si="24"/>
        <v>0.13849219528395881</v>
      </c>
      <c r="P112" s="118">
        <v>2237.8000000000002</v>
      </c>
      <c r="Q112" s="159">
        <v>2341</v>
      </c>
      <c r="R112" s="117">
        <v>1983</v>
      </c>
      <c r="S112" s="41">
        <f t="shared" si="25"/>
        <v>358</v>
      </c>
      <c r="T112" s="197">
        <f t="shared" si="26"/>
        <v>0.18053454362077659</v>
      </c>
      <c r="U112" s="163">
        <v>2176</v>
      </c>
      <c r="V112" s="117">
        <v>1911</v>
      </c>
      <c r="W112" s="41">
        <f t="shared" si="27"/>
        <v>265</v>
      </c>
      <c r="X112" s="190">
        <f t="shared" si="28"/>
        <v>0.13867085295656725</v>
      </c>
      <c r="Y112" s="119">
        <f t="shared" si="29"/>
        <v>7.1111111111111107</v>
      </c>
      <c r="Z112" s="168">
        <v>3630</v>
      </c>
      <c r="AA112" s="159">
        <v>2650</v>
      </c>
      <c r="AB112" s="159">
        <v>305</v>
      </c>
      <c r="AC112" s="41">
        <f t="shared" si="30"/>
        <v>2955</v>
      </c>
      <c r="AD112" s="184">
        <f t="shared" si="31"/>
        <v>0.81404958677685946</v>
      </c>
      <c r="AE112" s="120">
        <f t="shared" si="32"/>
        <v>1.0474995197453978</v>
      </c>
      <c r="AF112" s="174">
        <v>605</v>
      </c>
      <c r="AG112" s="184">
        <f t="shared" si="33"/>
        <v>0.16666666666666666</v>
      </c>
      <c r="AH112" s="42">
        <f t="shared" si="34"/>
        <v>1.1574074074074074</v>
      </c>
      <c r="AI112" s="159">
        <v>25</v>
      </c>
      <c r="AJ112" s="159">
        <v>0</v>
      </c>
      <c r="AK112" s="41">
        <f t="shared" si="35"/>
        <v>25</v>
      </c>
      <c r="AL112" s="184">
        <f t="shared" si="36"/>
        <v>6.8870523415977963E-3</v>
      </c>
      <c r="AM112" s="121">
        <f t="shared" si="37"/>
        <v>0.11108148938060962</v>
      </c>
      <c r="AN112" s="179">
        <v>50</v>
      </c>
      <c r="AO112" s="116" t="s">
        <v>7</v>
      </c>
      <c r="AP112" s="202" t="s">
        <v>7</v>
      </c>
    </row>
    <row r="113" spans="1:43" x14ac:dyDescent="0.2">
      <c r="A113" s="115"/>
      <c r="B113" s="122">
        <v>8250038.21</v>
      </c>
      <c r="C113" s="48"/>
      <c r="D113" s="48"/>
      <c r="E113" s="159"/>
      <c r="F113" s="159"/>
      <c r="G113" s="159"/>
      <c r="H113" s="154" t="s">
        <v>125</v>
      </c>
      <c r="I113" s="116">
        <v>1.4</v>
      </c>
      <c r="J113" s="41">
        <f t="shared" si="22"/>
        <v>140</v>
      </c>
      <c r="K113" s="163">
        <v>5414</v>
      </c>
      <c r="L113" s="159">
        <v>5145</v>
      </c>
      <c r="M113" s="117">
        <v>5178</v>
      </c>
      <c r="N113" s="41">
        <f t="shared" si="23"/>
        <v>236</v>
      </c>
      <c r="O113" s="197">
        <f t="shared" si="24"/>
        <v>4.5577443028196211E-2</v>
      </c>
      <c r="P113" s="118">
        <v>3862.5</v>
      </c>
      <c r="Q113" s="159">
        <v>2431</v>
      </c>
      <c r="R113" s="117">
        <v>2255</v>
      </c>
      <c r="S113" s="41">
        <f t="shared" si="25"/>
        <v>176</v>
      </c>
      <c r="T113" s="197">
        <f t="shared" si="26"/>
        <v>7.8048780487804878E-2</v>
      </c>
      <c r="U113" s="163">
        <v>2268</v>
      </c>
      <c r="V113" s="117">
        <v>2144</v>
      </c>
      <c r="W113" s="41">
        <f t="shared" si="27"/>
        <v>124</v>
      </c>
      <c r="X113" s="190">
        <f t="shared" si="28"/>
        <v>5.7835820895522388E-2</v>
      </c>
      <c r="Y113" s="119">
        <f t="shared" si="29"/>
        <v>16.2</v>
      </c>
      <c r="Z113" s="168">
        <v>2630</v>
      </c>
      <c r="AA113" s="159">
        <v>1925</v>
      </c>
      <c r="AB113" s="159">
        <v>135</v>
      </c>
      <c r="AC113" s="41">
        <f t="shared" si="30"/>
        <v>2060</v>
      </c>
      <c r="AD113" s="184">
        <f t="shared" si="31"/>
        <v>0.78326996197718635</v>
      </c>
      <c r="AE113" s="120">
        <f t="shared" si="32"/>
        <v>1.007893035423898</v>
      </c>
      <c r="AF113" s="174">
        <v>495</v>
      </c>
      <c r="AG113" s="184">
        <f t="shared" si="33"/>
        <v>0.18821292775665399</v>
      </c>
      <c r="AH113" s="42">
        <f t="shared" si="34"/>
        <v>1.3070342205323195</v>
      </c>
      <c r="AI113" s="159">
        <v>40</v>
      </c>
      <c r="AJ113" s="159">
        <v>0</v>
      </c>
      <c r="AK113" s="41">
        <f t="shared" si="35"/>
        <v>40</v>
      </c>
      <c r="AL113" s="184">
        <f t="shared" si="36"/>
        <v>1.5209125475285171E-2</v>
      </c>
      <c r="AM113" s="121">
        <f t="shared" si="37"/>
        <v>0.24530847540782533</v>
      </c>
      <c r="AN113" s="179">
        <v>45</v>
      </c>
      <c r="AO113" s="116" t="s">
        <v>7</v>
      </c>
      <c r="AP113" s="202" t="s">
        <v>7</v>
      </c>
    </row>
    <row r="114" spans="1:43" x14ac:dyDescent="0.2">
      <c r="A114" s="115"/>
      <c r="B114" s="122">
        <v>8250038.2199999997</v>
      </c>
      <c r="C114" s="48"/>
      <c r="D114" s="48"/>
      <c r="E114" s="159"/>
      <c r="F114" s="159"/>
      <c r="G114" s="159"/>
      <c r="H114" s="154" t="s">
        <v>126</v>
      </c>
      <c r="I114" s="116">
        <v>2.61</v>
      </c>
      <c r="J114" s="41">
        <f t="shared" si="22"/>
        <v>261</v>
      </c>
      <c r="K114" s="163">
        <v>4729</v>
      </c>
      <c r="L114" s="159">
        <v>4783</v>
      </c>
      <c r="M114" s="117">
        <v>4756</v>
      </c>
      <c r="N114" s="41">
        <f t="shared" si="23"/>
        <v>-27</v>
      </c>
      <c r="O114" s="197">
        <f t="shared" si="24"/>
        <v>-5.6770395290159795E-3</v>
      </c>
      <c r="P114" s="118">
        <v>1812.9</v>
      </c>
      <c r="Q114" s="159">
        <v>1532</v>
      </c>
      <c r="R114" s="117">
        <v>1496</v>
      </c>
      <c r="S114" s="41">
        <f t="shared" si="25"/>
        <v>36</v>
      </c>
      <c r="T114" s="197">
        <f t="shared" si="26"/>
        <v>2.4064171122994651E-2</v>
      </c>
      <c r="U114" s="163">
        <v>1503</v>
      </c>
      <c r="V114" s="117">
        <v>1449</v>
      </c>
      <c r="W114" s="41">
        <f t="shared" si="27"/>
        <v>54</v>
      </c>
      <c r="X114" s="190">
        <f t="shared" si="28"/>
        <v>3.7267080745341616E-2</v>
      </c>
      <c r="Y114" s="119">
        <f t="shared" si="29"/>
        <v>5.7586206896551726</v>
      </c>
      <c r="Z114" s="168">
        <v>2205</v>
      </c>
      <c r="AA114" s="159">
        <v>1810</v>
      </c>
      <c r="AB114" s="159">
        <v>175</v>
      </c>
      <c r="AC114" s="41">
        <f t="shared" si="30"/>
        <v>1985</v>
      </c>
      <c r="AD114" s="184">
        <f t="shared" si="31"/>
        <v>0.90022675736961455</v>
      </c>
      <c r="AE114" s="120">
        <f t="shared" si="32"/>
        <v>1.1583902397644872</v>
      </c>
      <c r="AF114" s="174">
        <v>200</v>
      </c>
      <c r="AG114" s="184">
        <f t="shared" si="33"/>
        <v>9.0702947845804988E-2</v>
      </c>
      <c r="AH114" s="42">
        <f t="shared" si="34"/>
        <v>0.62988158226253466</v>
      </c>
      <c r="AI114" s="159">
        <v>10</v>
      </c>
      <c r="AJ114" s="159">
        <v>0</v>
      </c>
      <c r="AK114" s="41">
        <f t="shared" si="35"/>
        <v>10</v>
      </c>
      <c r="AL114" s="184">
        <f t="shared" si="36"/>
        <v>4.5351473922902496E-3</v>
      </c>
      <c r="AM114" s="121">
        <f t="shared" si="37"/>
        <v>7.3147538585326605E-2</v>
      </c>
      <c r="AN114" s="179">
        <v>10</v>
      </c>
      <c r="AO114" s="116" t="s">
        <v>7</v>
      </c>
      <c r="AP114" s="202" t="s">
        <v>7</v>
      </c>
    </row>
    <row r="115" spans="1:43" x14ac:dyDescent="0.2">
      <c r="A115" s="115"/>
      <c r="B115" s="122">
        <v>8250038.2300000004</v>
      </c>
      <c r="C115" s="48"/>
      <c r="D115" s="48"/>
      <c r="E115" s="159"/>
      <c r="F115" s="159"/>
      <c r="G115" s="159"/>
      <c r="H115" s="154" t="s">
        <v>127</v>
      </c>
      <c r="I115" s="116">
        <v>1.28</v>
      </c>
      <c r="J115" s="41">
        <f t="shared" si="22"/>
        <v>128</v>
      </c>
      <c r="K115" s="163">
        <v>5227</v>
      </c>
      <c r="L115" s="159">
        <v>4926</v>
      </c>
      <c r="M115" s="117">
        <v>5015</v>
      </c>
      <c r="N115" s="41">
        <f t="shared" si="23"/>
        <v>212</v>
      </c>
      <c r="O115" s="197">
        <f t="shared" si="24"/>
        <v>4.2273180458624125E-2</v>
      </c>
      <c r="P115" s="118">
        <v>4094.1</v>
      </c>
      <c r="Q115" s="159">
        <v>1938</v>
      </c>
      <c r="R115" s="117">
        <v>1852</v>
      </c>
      <c r="S115" s="41">
        <f t="shared" si="25"/>
        <v>86</v>
      </c>
      <c r="T115" s="197">
        <f t="shared" si="26"/>
        <v>4.6436285097192227E-2</v>
      </c>
      <c r="U115" s="163">
        <v>1861</v>
      </c>
      <c r="V115" s="117">
        <v>1807</v>
      </c>
      <c r="W115" s="41">
        <f t="shared" si="27"/>
        <v>54</v>
      </c>
      <c r="X115" s="190">
        <f t="shared" si="28"/>
        <v>2.9883785279468732E-2</v>
      </c>
      <c r="Y115" s="119">
        <f t="shared" si="29"/>
        <v>14.5390625</v>
      </c>
      <c r="Z115" s="168">
        <v>2380</v>
      </c>
      <c r="AA115" s="159">
        <v>1730</v>
      </c>
      <c r="AB115" s="159">
        <v>125</v>
      </c>
      <c r="AC115" s="41">
        <f t="shared" si="30"/>
        <v>1855</v>
      </c>
      <c r="AD115" s="184">
        <f t="shared" si="31"/>
        <v>0.77941176470588236</v>
      </c>
      <c r="AE115" s="120">
        <f t="shared" si="32"/>
        <v>1.0029283995412415</v>
      </c>
      <c r="AF115" s="174">
        <v>455</v>
      </c>
      <c r="AG115" s="184">
        <f t="shared" si="33"/>
        <v>0.19117647058823528</v>
      </c>
      <c r="AH115" s="42">
        <f t="shared" si="34"/>
        <v>1.3276143790849673</v>
      </c>
      <c r="AI115" s="159">
        <v>40</v>
      </c>
      <c r="AJ115" s="159">
        <v>15</v>
      </c>
      <c r="AK115" s="41">
        <f t="shared" si="35"/>
        <v>55</v>
      </c>
      <c r="AL115" s="184">
        <f t="shared" si="36"/>
        <v>2.3109243697478993E-2</v>
      </c>
      <c r="AM115" s="121">
        <f t="shared" si="37"/>
        <v>0.37272973705611279</v>
      </c>
      <c r="AN115" s="179">
        <v>25</v>
      </c>
      <c r="AO115" s="116" t="s">
        <v>7</v>
      </c>
      <c r="AP115" s="202" t="s">
        <v>7</v>
      </c>
    </row>
    <row r="116" spans="1:43" x14ac:dyDescent="0.2">
      <c r="A116" s="115"/>
      <c r="B116" s="122">
        <v>8250038.2400000002</v>
      </c>
      <c r="C116" s="48"/>
      <c r="D116" s="48"/>
      <c r="E116" s="159"/>
      <c r="F116" s="159"/>
      <c r="G116" s="159"/>
      <c r="H116" s="154" t="s">
        <v>128</v>
      </c>
      <c r="I116" s="116">
        <v>2.64</v>
      </c>
      <c r="J116" s="41">
        <f t="shared" si="22"/>
        <v>264</v>
      </c>
      <c r="K116" s="163">
        <v>6174</v>
      </c>
      <c r="L116" s="159">
        <v>5835</v>
      </c>
      <c r="M116" s="117">
        <v>5767</v>
      </c>
      <c r="N116" s="41">
        <f t="shared" si="23"/>
        <v>407</v>
      </c>
      <c r="O116" s="197">
        <f t="shared" si="24"/>
        <v>7.0573955262701576E-2</v>
      </c>
      <c r="P116" s="118">
        <v>2341.1</v>
      </c>
      <c r="Q116" s="159">
        <v>1704</v>
      </c>
      <c r="R116" s="117">
        <v>1637</v>
      </c>
      <c r="S116" s="41">
        <f t="shared" si="25"/>
        <v>67</v>
      </c>
      <c r="T116" s="197">
        <f t="shared" si="26"/>
        <v>4.092852779474649E-2</v>
      </c>
      <c r="U116" s="163">
        <v>1646</v>
      </c>
      <c r="V116" s="117">
        <v>1595</v>
      </c>
      <c r="W116" s="41">
        <f t="shared" si="27"/>
        <v>51</v>
      </c>
      <c r="X116" s="190">
        <f t="shared" si="28"/>
        <v>3.1974921630094043E-2</v>
      </c>
      <c r="Y116" s="119">
        <f t="shared" si="29"/>
        <v>6.2348484848484844</v>
      </c>
      <c r="Z116" s="168">
        <v>3040</v>
      </c>
      <c r="AA116" s="159">
        <v>2340</v>
      </c>
      <c r="AB116" s="159">
        <v>165</v>
      </c>
      <c r="AC116" s="41">
        <f t="shared" si="30"/>
        <v>2505</v>
      </c>
      <c r="AD116" s="184">
        <f t="shared" si="31"/>
        <v>0.82401315789473684</v>
      </c>
      <c r="AE116" s="120">
        <f t="shared" si="32"/>
        <v>1.0603204045298851</v>
      </c>
      <c r="AF116" s="174">
        <v>500</v>
      </c>
      <c r="AG116" s="184">
        <f t="shared" si="33"/>
        <v>0.16447368421052633</v>
      </c>
      <c r="AH116" s="42">
        <f t="shared" si="34"/>
        <v>1.1421783625730997</v>
      </c>
      <c r="AI116" s="159">
        <v>15</v>
      </c>
      <c r="AJ116" s="159">
        <v>0</v>
      </c>
      <c r="AK116" s="41">
        <f t="shared" si="35"/>
        <v>15</v>
      </c>
      <c r="AL116" s="184">
        <f t="shared" si="36"/>
        <v>4.9342105263157892E-3</v>
      </c>
      <c r="AM116" s="121">
        <f t="shared" si="37"/>
        <v>7.9584040747028864E-2</v>
      </c>
      <c r="AN116" s="179">
        <v>20</v>
      </c>
      <c r="AO116" s="116" t="s">
        <v>7</v>
      </c>
      <c r="AP116" s="202" t="s">
        <v>7</v>
      </c>
    </row>
    <row r="117" spans="1:43" x14ac:dyDescent="0.2">
      <c r="A117" s="115"/>
      <c r="B117" s="122">
        <v>8250038.25</v>
      </c>
      <c r="C117" s="48"/>
      <c r="D117" s="48"/>
      <c r="E117" s="159"/>
      <c r="F117" s="159"/>
      <c r="G117" s="159"/>
      <c r="H117" s="154" t="s">
        <v>129</v>
      </c>
      <c r="I117" s="116">
        <v>1.32</v>
      </c>
      <c r="J117" s="41">
        <f t="shared" si="22"/>
        <v>132</v>
      </c>
      <c r="K117" s="163">
        <v>5408</v>
      </c>
      <c r="L117" s="159">
        <v>5172</v>
      </c>
      <c r="M117" s="117">
        <v>5194</v>
      </c>
      <c r="N117" s="41">
        <f t="shared" si="23"/>
        <v>214</v>
      </c>
      <c r="O117" s="197">
        <f t="shared" si="24"/>
        <v>4.1201386214863307E-2</v>
      </c>
      <c r="P117" s="118">
        <v>4102.6000000000004</v>
      </c>
      <c r="Q117" s="159">
        <v>1723</v>
      </c>
      <c r="R117" s="117">
        <v>1628</v>
      </c>
      <c r="S117" s="41">
        <f t="shared" si="25"/>
        <v>95</v>
      </c>
      <c r="T117" s="197">
        <f t="shared" si="26"/>
        <v>5.8353808353808351E-2</v>
      </c>
      <c r="U117" s="163">
        <v>1655</v>
      </c>
      <c r="V117" s="117">
        <v>1567</v>
      </c>
      <c r="W117" s="41">
        <f t="shared" si="27"/>
        <v>88</v>
      </c>
      <c r="X117" s="190">
        <f t="shared" si="28"/>
        <v>5.6158264199106571E-2</v>
      </c>
      <c r="Y117" s="119">
        <f t="shared" si="29"/>
        <v>12.537878787878787</v>
      </c>
      <c r="Z117" s="168">
        <v>2505</v>
      </c>
      <c r="AA117" s="159">
        <v>1930</v>
      </c>
      <c r="AB117" s="159">
        <v>145</v>
      </c>
      <c r="AC117" s="41">
        <f t="shared" si="30"/>
        <v>2075</v>
      </c>
      <c r="AD117" s="184">
        <f t="shared" si="31"/>
        <v>0.82834331337325351</v>
      </c>
      <c r="AE117" s="120">
        <f t="shared" si="32"/>
        <v>1.0658923449348034</v>
      </c>
      <c r="AF117" s="174">
        <v>335</v>
      </c>
      <c r="AG117" s="184">
        <f t="shared" si="33"/>
        <v>0.13373253493013973</v>
      </c>
      <c r="AH117" s="42">
        <f t="shared" si="34"/>
        <v>0.92869815923708154</v>
      </c>
      <c r="AI117" s="159">
        <v>30</v>
      </c>
      <c r="AJ117" s="159">
        <v>15</v>
      </c>
      <c r="AK117" s="41">
        <f t="shared" si="35"/>
        <v>45</v>
      </c>
      <c r="AL117" s="184">
        <f t="shared" si="36"/>
        <v>1.7964071856287425E-2</v>
      </c>
      <c r="AM117" s="121">
        <f t="shared" si="37"/>
        <v>0.2897430944562488</v>
      </c>
      <c r="AN117" s="179">
        <v>45</v>
      </c>
      <c r="AO117" s="116" t="s">
        <v>7</v>
      </c>
      <c r="AP117" s="202" t="s">
        <v>7</v>
      </c>
    </row>
    <row r="118" spans="1:43" x14ac:dyDescent="0.2">
      <c r="A118" s="115"/>
      <c r="B118" s="122">
        <v>8250038.2699999996</v>
      </c>
      <c r="C118" s="48"/>
      <c r="D118" s="48"/>
      <c r="E118" s="159"/>
      <c r="F118" s="159"/>
      <c r="G118" s="159"/>
      <c r="H118" s="154" t="s">
        <v>131</v>
      </c>
      <c r="I118" s="116">
        <v>1.21</v>
      </c>
      <c r="J118" s="41">
        <f t="shared" si="22"/>
        <v>121</v>
      </c>
      <c r="K118" s="163">
        <v>5908</v>
      </c>
      <c r="L118" s="159">
        <v>5797</v>
      </c>
      <c r="M118" s="117">
        <v>6037</v>
      </c>
      <c r="N118" s="41">
        <f t="shared" si="23"/>
        <v>-129</v>
      </c>
      <c r="O118" s="197">
        <f t="shared" si="24"/>
        <v>-2.1368229252940203E-2</v>
      </c>
      <c r="P118" s="118">
        <v>4889.1000000000004</v>
      </c>
      <c r="Q118" s="159">
        <v>1498</v>
      </c>
      <c r="R118" s="117">
        <v>1466</v>
      </c>
      <c r="S118" s="41">
        <f t="shared" si="25"/>
        <v>32</v>
      </c>
      <c r="T118" s="197">
        <f t="shared" si="26"/>
        <v>2.1828103683492497E-2</v>
      </c>
      <c r="U118" s="163">
        <v>1482</v>
      </c>
      <c r="V118" s="117">
        <v>1447</v>
      </c>
      <c r="W118" s="41">
        <f t="shared" si="27"/>
        <v>35</v>
      </c>
      <c r="X118" s="190">
        <f t="shared" si="28"/>
        <v>2.4187975120939877E-2</v>
      </c>
      <c r="Y118" s="119">
        <f t="shared" si="29"/>
        <v>12.24793388429752</v>
      </c>
      <c r="Z118" s="168">
        <v>2920</v>
      </c>
      <c r="AA118" s="159">
        <v>2255</v>
      </c>
      <c r="AB118" s="159">
        <v>200</v>
      </c>
      <c r="AC118" s="41">
        <f t="shared" si="30"/>
        <v>2455</v>
      </c>
      <c r="AD118" s="184">
        <f t="shared" si="31"/>
        <v>0.84075342465753422</v>
      </c>
      <c r="AE118" s="120">
        <f t="shared" si="32"/>
        <v>1.0818613790347302</v>
      </c>
      <c r="AF118" s="174">
        <v>425</v>
      </c>
      <c r="AG118" s="184">
        <f t="shared" si="33"/>
        <v>0.14554794520547945</v>
      </c>
      <c r="AH118" s="42">
        <f t="shared" si="34"/>
        <v>1.0107496194824963</v>
      </c>
      <c r="AI118" s="159">
        <v>25</v>
      </c>
      <c r="AJ118" s="159">
        <v>10</v>
      </c>
      <c r="AK118" s="41">
        <f t="shared" si="35"/>
        <v>35</v>
      </c>
      <c r="AL118" s="184">
        <f t="shared" si="36"/>
        <v>1.1986301369863013E-2</v>
      </c>
      <c r="AM118" s="121">
        <f t="shared" si="37"/>
        <v>0.19332744144940345</v>
      </c>
      <c r="AN118" s="179">
        <v>15</v>
      </c>
      <c r="AO118" s="116" t="s">
        <v>7</v>
      </c>
      <c r="AP118" s="202" t="s">
        <v>7</v>
      </c>
    </row>
    <row r="119" spans="1:43" x14ac:dyDescent="0.2">
      <c r="A119" s="115"/>
      <c r="B119" s="122">
        <v>8250038.2800000003</v>
      </c>
      <c r="C119" s="48"/>
      <c r="D119" s="48"/>
      <c r="E119" s="159"/>
      <c r="F119" s="159"/>
      <c r="G119" s="159"/>
      <c r="H119" s="154" t="s">
        <v>132</v>
      </c>
      <c r="I119" s="116">
        <v>0.71</v>
      </c>
      <c r="J119" s="41">
        <f t="shared" si="22"/>
        <v>71</v>
      </c>
      <c r="K119" s="163">
        <v>4435</v>
      </c>
      <c r="L119" s="159">
        <v>4040</v>
      </c>
      <c r="M119" s="117">
        <v>4039</v>
      </c>
      <c r="N119" s="41">
        <f t="shared" si="23"/>
        <v>396</v>
      </c>
      <c r="O119" s="197">
        <f t="shared" si="24"/>
        <v>9.8044070314434267E-2</v>
      </c>
      <c r="P119" s="118">
        <v>6289</v>
      </c>
      <c r="Q119" s="159">
        <v>1409</v>
      </c>
      <c r="R119" s="117">
        <v>1351</v>
      </c>
      <c r="S119" s="41">
        <f t="shared" si="25"/>
        <v>58</v>
      </c>
      <c r="T119" s="197">
        <f t="shared" si="26"/>
        <v>4.2931162102146557E-2</v>
      </c>
      <c r="U119" s="163">
        <v>1341</v>
      </c>
      <c r="V119" s="117">
        <v>1315</v>
      </c>
      <c r="W119" s="41">
        <f t="shared" si="27"/>
        <v>26</v>
      </c>
      <c r="X119" s="190">
        <f t="shared" si="28"/>
        <v>1.9771863117870721E-2</v>
      </c>
      <c r="Y119" s="119">
        <f t="shared" si="29"/>
        <v>18.887323943661972</v>
      </c>
      <c r="Z119" s="168">
        <v>2180</v>
      </c>
      <c r="AA119" s="159">
        <v>1580</v>
      </c>
      <c r="AB119" s="159">
        <v>125</v>
      </c>
      <c r="AC119" s="41">
        <f t="shared" si="30"/>
        <v>1705</v>
      </c>
      <c r="AD119" s="184">
        <f t="shared" si="31"/>
        <v>0.7821100917431193</v>
      </c>
      <c r="AE119" s="120">
        <f t="shared" si="32"/>
        <v>1.0064005421742388</v>
      </c>
      <c r="AF119" s="174">
        <v>400</v>
      </c>
      <c r="AG119" s="184">
        <f t="shared" si="33"/>
        <v>0.1834862385321101</v>
      </c>
      <c r="AH119" s="42">
        <f t="shared" si="34"/>
        <v>1.2742099898063202</v>
      </c>
      <c r="AI119" s="159">
        <v>50</v>
      </c>
      <c r="AJ119" s="159">
        <v>0</v>
      </c>
      <c r="AK119" s="41">
        <f t="shared" si="35"/>
        <v>50</v>
      </c>
      <c r="AL119" s="184">
        <f t="shared" si="36"/>
        <v>2.2935779816513763E-2</v>
      </c>
      <c r="AM119" s="121">
        <f t="shared" si="37"/>
        <v>0.36993193252441553</v>
      </c>
      <c r="AN119" s="179">
        <v>20</v>
      </c>
      <c r="AO119" s="116" t="s">
        <v>7</v>
      </c>
      <c r="AP119" s="202" t="s">
        <v>7</v>
      </c>
    </row>
    <row r="120" spans="1:43" x14ac:dyDescent="0.2">
      <c r="A120" s="115"/>
      <c r="B120" s="122">
        <v>8250038.29</v>
      </c>
      <c r="C120" s="48"/>
      <c r="D120" s="48"/>
      <c r="E120" s="159"/>
      <c r="F120" s="159"/>
      <c r="G120" s="159"/>
      <c r="H120" s="154" t="s">
        <v>133</v>
      </c>
      <c r="I120" s="116">
        <v>1.78</v>
      </c>
      <c r="J120" s="41">
        <f t="shared" si="22"/>
        <v>178</v>
      </c>
      <c r="K120" s="163">
        <v>9338</v>
      </c>
      <c r="L120" s="159">
        <v>8067</v>
      </c>
      <c r="M120" s="117">
        <v>6447</v>
      </c>
      <c r="N120" s="41">
        <f t="shared" si="23"/>
        <v>2891</v>
      </c>
      <c r="O120" s="197">
        <f t="shared" si="24"/>
        <v>0.44842562432138977</v>
      </c>
      <c r="P120" s="118">
        <v>5256.1</v>
      </c>
      <c r="Q120" s="159">
        <v>2457</v>
      </c>
      <c r="R120" s="117">
        <v>1918</v>
      </c>
      <c r="S120" s="41">
        <f t="shared" si="25"/>
        <v>539</v>
      </c>
      <c r="T120" s="197">
        <f t="shared" si="26"/>
        <v>0.28102189781021897</v>
      </c>
      <c r="U120" s="163">
        <v>2390</v>
      </c>
      <c r="V120" s="117">
        <v>1890</v>
      </c>
      <c r="W120" s="41">
        <f t="shared" si="27"/>
        <v>500</v>
      </c>
      <c r="X120" s="190">
        <f t="shared" si="28"/>
        <v>0.26455026455026454</v>
      </c>
      <c r="Y120" s="119">
        <f t="shared" si="29"/>
        <v>13.426966292134832</v>
      </c>
      <c r="Z120" s="168">
        <v>4545</v>
      </c>
      <c r="AA120" s="159">
        <v>3280</v>
      </c>
      <c r="AB120" s="159">
        <v>335</v>
      </c>
      <c r="AC120" s="41">
        <f t="shared" si="30"/>
        <v>3615</v>
      </c>
      <c r="AD120" s="184">
        <f t="shared" si="31"/>
        <v>0.79537953795379535</v>
      </c>
      <c r="AE120" s="120">
        <f t="shared" si="32"/>
        <v>1.0234753478847916</v>
      </c>
      <c r="AF120" s="174">
        <v>835</v>
      </c>
      <c r="AG120" s="184">
        <f t="shared" si="33"/>
        <v>0.18371837183718373</v>
      </c>
      <c r="AH120" s="42">
        <f t="shared" si="34"/>
        <v>1.2758220266471094</v>
      </c>
      <c r="AI120" s="159">
        <v>40</v>
      </c>
      <c r="AJ120" s="159">
        <v>0</v>
      </c>
      <c r="AK120" s="41">
        <f t="shared" si="35"/>
        <v>40</v>
      </c>
      <c r="AL120" s="184">
        <f t="shared" si="36"/>
        <v>8.8008800880088004E-3</v>
      </c>
      <c r="AM120" s="121">
        <f t="shared" si="37"/>
        <v>0.14194967883885162</v>
      </c>
      <c r="AN120" s="179">
        <v>45</v>
      </c>
      <c r="AO120" s="116" t="s">
        <v>7</v>
      </c>
      <c r="AP120" s="202" t="s">
        <v>7</v>
      </c>
    </row>
    <row r="121" spans="1:43" x14ac:dyDescent="0.2">
      <c r="A121" s="115"/>
      <c r="B121" s="122">
        <v>8250038.2999999998</v>
      </c>
      <c r="C121" s="48"/>
      <c r="D121" s="48"/>
      <c r="E121" s="159"/>
      <c r="F121" s="159"/>
      <c r="G121" s="159"/>
      <c r="H121" s="154" t="s">
        <v>134</v>
      </c>
      <c r="I121" s="116">
        <v>0.96</v>
      </c>
      <c r="J121" s="41">
        <f t="shared" si="22"/>
        <v>96</v>
      </c>
      <c r="K121" s="163">
        <v>5693</v>
      </c>
      <c r="L121" s="159">
        <v>5199</v>
      </c>
      <c r="M121" s="117">
        <v>5452</v>
      </c>
      <c r="N121" s="41">
        <f t="shared" si="23"/>
        <v>241</v>
      </c>
      <c r="O121" s="197">
        <f t="shared" si="24"/>
        <v>4.4203961848862799E-2</v>
      </c>
      <c r="P121" s="118">
        <v>5943.8</v>
      </c>
      <c r="Q121" s="159">
        <v>1601</v>
      </c>
      <c r="R121" s="117">
        <v>1679</v>
      </c>
      <c r="S121" s="41">
        <f t="shared" si="25"/>
        <v>-78</v>
      </c>
      <c r="T121" s="197">
        <f t="shared" si="26"/>
        <v>-4.6456223942823109E-2</v>
      </c>
      <c r="U121" s="163">
        <v>1553</v>
      </c>
      <c r="V121" s="117">
        <v>1636</v>
      </c>
      <c r="W121" s="41">
        <f t="shared" si="27"/>
        <v>-83</v>
      </c>
      <c r="X121" s="190">
        <f t="shared" si="28"/>
        <v>-5.0733496332518335E-2</v>
      </c>
      <c r="Y121" s="119">
        <f t="shared" si="29"/>
        <v>16.177083333333332</v>
      </c>
      <c r="Z121" s="168">
        <v>2700</v>
      </c>
      <c r="AA121" s="159">
        <v>1955</v>
      </c>
      <c r="AB121" s="159">
        <v>170</v>
      </c>
      <c r="AC121" s="41">
        <f t="shared" si="30"/>
        <v>2125</v>
      </c>
      <c r="AD121" s="184">
        <f t="shared" si="31"/>
        <v>0.78703703703703709</v>
      </c>
      <c r="AE121" s="120">
        <f t="shared" si="32"/>
        <v>1.012740417426341</v>
      </c>
      <c r="AF121" s="174">
        <v>500</v>
      </c>
      <c r="AG121" s="184">
        <f t="shared" si="33"/>
        <v>0.18518518518518517</v>
      </c>
      <c r="AH121" s="42">
        <f t="shared" si="34"/>
        <v>1.286008230452675</v>
      </c>
      <c r="AI121" s="159">
        <v>20</v>
      </c>
      <c r="AJ121" s="159">
        <v>0</v>
      </c>
      <c r="AK121" s="41">
        <f t="shared" si="35"/>
        <v>20</v>
      </c>
      <c r="AL121" s="184">
        <f t="shared" si="36"/>
        <v>7.4074074074074077E-3</v>
      </c>
      <c r="AM121" s="121">
        <f t="shared" si="37"/>
        <v>0.11947431302270012</v>
      </c>
      <c r="AN121" s="179">
        <v>45</v>
      </c>
      <c r="AO121" s="116" t="s">
        <v>7</v>
      </c>
      <c r="AP121" s="202" t="s">
        <v>7</v>
      </c>
    </row>
    <row r="122" spans="1:43" x14ac:dyDescent="0.2">
      <c r="A122" s="115" t="s">
        <v>255</v>
      </c>
      <c r="B122" s="122">
        <v>8250038.3099999996</v>
      </c>
      <c r="C122" s="48">
        <v>8250038.2599999998</v>
      </c>
      <c r="D122" s="116">
        <v>9.3727454000000002E-2</v>
      </c>
      <c r="E122" s="117">
        <v>17112</v>
      </c>
      <c r="F122" s="117">
        <v>5184</v>
      </c>
      <c r="G122" s="117">
        <v>4832</v>
      </c>
      <c r="H122" s="154"/>
      <c r="I122" s="116">
        <v>47.72</v>
      </c>
      <c r="J122" s="41">
        <f t="shared" si="22"/>
        <v>4772</v>
      </c>
      <c r="K122" s="163">
        <v>23798</v>
      </c>
      <c r="L122" s="159">
        <v>8158</v>
      </c>
      <c r="M122" s="117">
        <f>D122*E122</f>
        <v>1603.8641928480001</v>
      </c>
      <c r="N122" s="41">
        <f t="shared" si="23"/>
        <v>22194.135807152001</v>
      </c>
      <c r="O122" s="197">
        <f t="shared" si="24"/>
        <v>13.837914647711923</v>
      </c>
      <c r="P122" s="118">
        <v>498.7</v>
      </c>
      <c r="Q122" s="159">
        <v>6922</v>
      </c>
      <c r="R122" s="117">
        <f>D122*F122</f>
        <v>485.88312153600003</v>
      </c>
      <c r="S122" s="41">
        <f t="shared" si="25"/>
        <v>6436.1168784640004</v>
      </c>
      <c r="T122" s="197">
        <f t="shared" si="26"/>
        <v>13.246224437922024</v>
      </c>
      <c r="U122" s="163">
        <v>6574</v>
      </c>
      <c r="V122" s="117">
        <f>D122*G122</f>
        <v>452.89105772800002</v>
      </c>
      <c r="W122" s="41">
        <f t="shared" si="27"/>
        <v>6121.1089422719997</v>
      </c>
      <c r="X122" s="190">
        <f t="shared" si="28"/>
        <v>13.515632154407101</v>
      </c>
      <c r="Y122" s="119">
        <f t="shared" si="29"/>
        <v>1.3776194467728415</v>
      </c>
      <c r="Z122" s="168">
        <v>11865</v>
      </c>
      <c r="AA122" s="159">
        <v>8815</v>
      </c>
      <c r="AB122" s="159">
        <v>695</v>
      </c>
      <c r="AC122" s="41">
        <f t="shared" si="30"/>
        <v>9510</v>
      </c>
      <c r="AD122" s="184">
        <f t="shared" si="31"/>
        <v>0.80151706700379266</v>
      </c>
      <c r="AE122" s="120">
        <f t="shared" si="32"/>
        <v>1.031372973332586</v>
      </c>
      <c r="AF122" s="174">
        <v>2100</v>
      </c>
      <c r="AG122" s="184">
        <f t="shared" si="33"/>
        <v>0.17699115044247787</v>
      </c>
      <c r="AH122" s="42">
        <f t="shared" si="34"/>
        <v>1.2291052114060965</v>
      </c>
      <c r="AI122" s="159">
        <v>70</v>
      </c>
      <c r="AJ122" s="159">
        <v>0</v>
      </c>
      <c r="AK122" s="41">
        <f t="shared" si="35"/>
        <v>70</v>
      </c>
      <c r="AL122" s="184">
        <f t="shared" si="36"/>
        <v>5.8997050147492625E-3</v>
      </c>
      <c r="AM122" s="121">
        <f t="shared" si="37"/>
        <v>9.5156532495955848E-2</v>
      </c>
      <c r="AN122" s="179">
        <v>180</v>
      </c>
      <c r="AO122" s="116" t="s">
        <v>7</v>
      </c>
      <c r="AP122" s="202" t="s">
        <v>7</v>
      </c>
      <c r="AQ122" s="83" t="s">
        <v>250</v>
      </c>
    </row>
    <row r="123" spans="1:43" x14ac:dyDescent="0.2">
      <c r="A123" s="115"/>
      <c r="B123" s="122">
        <v>8250038.3200000003</v>
      </c>
      <c r="C123" s="48">
        <v>8250038.2599999998</v>
      </c>
      <c r="D123" s="116">
        <v>0.315222801</v>
      </c>
      <c r="E123" s="117">
        <v>17112</v>
      </c>
      <c r="F123" s="117">
        <v>5184</v>
      </c>
      <c r="G123" s="117">
        <v>4832</v>
      </c>
      <c r="H123" s="154"/>
      <c r="I123" s="116">
        <v>1.38</v>
      </c>
      <c r="J123" s="41">
        <f t="shared" si="22"/>
        <v>138</v>
      </c>
      <c r="K123" s="163">
        <v>8443</v>
      </c>
      <c r="L123" s="159">
        <v>7493</v>
      </c>
      <c r="M123" s="117">
        <f>D123*E123</f>
        <v>5394.0925707119995</v>
      </c>
      <c r="N123" s="41">
        <f t="shared" si="23"/>
        <v>3048.9074292880005</v>
      </c>
      <c r="O123" s="197">
        <f t="shared" si="24"/>
        <v>0.56523083156608789</v>
      </c>
      <c r="P123" s="118">
        <v>6135.5</v>
      </c>
      <c r="Q123" s="159">
        <v>2096</v>
      </c>
      <c r="R123" s="117">
        <f>D123*F123</f>
        <v>1634.115000384</v>
      </c>
      <c r="S123" s="41">
        <f t="shared" si="25"/>
        <v>461.88499961599996</v>
      </c>
      <c r="T123" s="197">
        <f t="shared" si="26"/>
        <v>0.28265146547670256</v>
      </c>
      <c r="U123" s="163">
        <v>2038</v>
      </c>
      <c r="V123" s="117">
        <f>D123*G123</f>
        <v>1523.1565744320001</v>
      </c>
      <c r="W123" s="41">
        <f t="shared" si="27"/>
        <v>514.84342556799993</v>
      </c>
      <c r="X123" s="190">
        <f t="shared" si="28"/>
        <v>0.33801083500558049</v>
      </c>
      <c r="Y123" s="119">
        <f t="shared" si="29"/>
        <v>14.768115942028986</v>
      </c>
      <c r="Z123" s="168">
        <v>4015</v>
      </c>
      <c r="AA123" s="159">
        <v>3015</v>
      </c>
      <c r="AB123" s="159">
        <v>230</v>
      </c>
      <c r="AC123" s="41">
        <f t="shared" si="30"/>
        <v>3245</v>
      </c>
      <c r="AD123" s="184">
        <f t="shared" si="31"/>
        <v>0.80821917808219179</v>
      </c>
      <c r="AE123" s="120">
        <f t="shared" si="32"/>
        <v>1.039997089418315</v>
      </c>
      <c r="AF123" s="174">
        <v>705</v>
      </c>
      <c r="AG123" s="184">
        <f t="shared" si="33"/>
        <v>0.17559153175591533</v>
      </c>
      <c r="AH123" s="42">
        <f t="shared" si="34"/>
        <v>1.2193856371938565</v>
      </c>
      <c r="AI123" s="159">
        <v>30</v>
      </c>
      <c r="AJ123" s="159">
        <v>0</v>
      </c>
      <c r="AK123" s="41">
        <f t="shared" si="35"/>
        <v>30</v>
      </c>
      <c r="AL123" s="184">
        <f t="shared" si="36"/>
        <v>7.4719800747198011E-3</v>
      </c>
      <c r="AM123" s="121">
        <f t="shared" si="37"/>
        <v>0.12051580765677099</v>
      </c>
      <c r="AN123" s="179">
        <v>25</v>
      </c>
      <c r="AO123" s="116" t="s">
        <v>7</v>
      </c>
      <c r="AP123" s="202" t="s">
        <v>7</v>
      </c>
      <c r="AQ123" s="83" t="s">
        <v>247</v>
      </c>
    </row>
    <row r="124" spans="1:43" x14ac:dyDescent="0.2">
      <c r="A124" s="115"/>
      <c r="B124" s="122">
        <v>8250038.3300000001</v>
      </c>
      <c r="C124" s="48">
        <v>8250038.2599999998</v>
      </c>
      <c r="D124" s="116">
        <v>0.39569976699999998</v>
      </c>
      <c r="E124" s="117">
        <v>17112</v>
      </c>
      <c r="F124" s="117">
        <v>5184</v>
      </c>
      <c r="G124" s="117">
        <v>4832</v>
      </c>
      <c r="H124" s="154"/>
      <c r="I124" s="116">
        <v>1.24</v>
      </c>
      <c r="J124" s="41">
        <f t="shared" si="22"/>
        <v>124</v>
      </c>
      <c r="K124" s="163">
        <v>9444</v>
      </c>
      <c r="L124" s="159">
        <v>8419</v>
      </c>
      <c r="M124" s="117">
        <f>D124*E124</f>
        <v>6771.2144129039998</v>
      </c>
      <c r="N124" s="41">
        <f t="shared" si="23"/>
        <v>2672.7855870960002</v>
      </c>
      <c r="O124" s="197">
        <f t="shared" si="24"/>
        <v>0.39472765505733132</v>
      </c>
      <c r="P124" s="118">
        <v>7626.6</v>
      </c>
      <c r="Q124" s="159">
        <v>2362</v>
      </c>
      <c r="R124" s="117">
        <f>D124*F124</f>
        <v>2051.3075921279997</v>
      </c>
      <c r="S124" s="41">
        <f t="shared" si="25"/>
        <v>310.69240787200033</v>
      </c>
      <c r="T124" s="197">
        <f t="shared" si="26"/>
        <v>0.15146066297628827</v>
      </c>
      <c r="U124" s="163">
        <v>2328</v>
      </c>
      <c r="V124" s="117">
        <f>D124*G124</f>
        <v>1912.021274144</v>
      </c>
      <c r="W124" s="41">
        <f t="shared" si="27"/>
        <v>415.97872585599998</v>
      </c>
      <c r="X124" s="190">
        <f t="shared" si="28"/>
        <v>0.21755967440384838</v>
      </c>
      <c r="Y124" s="119">
        <f t="shared" si="29"/>
        <v>18.774193548387096</v>
      </c>
      <c r="Z124" s="168">
        <v>4410</v>
      </c>
      <c r="AA124" s="159">
        <v>3115</v>
      </c>
      <c r="AB124" s="159">
        <v>305</v>
      </c>
      <c r="AC124" s="41">
        <f t="shared" si="30"/>
        <v>3420</v>
      </c>
      <c r="AD124" s="184">
        <f t="shared" si="31"/>
        <v>0.77551020408163263</v>
      </c>
      <c r="AE124" s="120">
        <f t="shared" si="32"/>
        <v>0.99790796473414256</v>
      </c>
      <c r="AF124" s="174">
        <v>890</v>
      </c>
      <c r="AG124" s="184">
        <f t="shared" si="33"/>
        <v>0.20181405895691609</v>
      </c>
      <c r="AH124" s="42">
        <f t="shared" si="34"/>
        <v>1.4014865205341396</v>
      </c>
      <c r="AI124" s="159">
        <v>65</v>
      </c>
      <c r="AJ124" s="159">
        <v>10</v>
      </c>
      <c r="AK124" s="41">
        <f t="shared" si="35"/>
        <v>75</v>
      </c>
      <c r="AL124" s="184">
        <f t="shared" si="36"/>
        <v>1.7006802721088437E-2</v>
      </c>
      <c r="AM124" s="121">
        <f t="shared" si="37"/>
        <v>0.27430326969497482</v>
      </c>
      <c r="AN124" s="179">
        <v>35</v>
      </c>
      <c r="AO124" s="116" t="s">
        <v>7</v>
      </c>
      <c r="AP124" s="202" t="s">
        <v>7</v>
      </c>
      <c r="AQ124" s="83" t="s">
        <v>247</v>
      </c>
    </row>
    <row r="125" spans="1:43" x14ac:dyDescent="0.2">
      <c r="A125" s="115"/>
      <c r="B125" s="122">
        <v>8250038.3399999999</v>
      </c>
      <c r="C125" s="48">
        <v>8250038.2599999998</v>
      </c>
      <c r="D125" s="116">
        <v>0.18761113700000001</v>
      </c>
      <c r="E125" s="117">
        <v>17112</v>
      </c>
      <c r="F125" s="117">
        <v>5184</v>
      </c>
      <c r="G125" s="117">
        <v>4832</v>
      </c>
      <c r="H125" s="154"/>
      <c r="I125" s="116">
        <v>3.8</v>
      </c>
      <c r="J125" s="41">
        <f t="shared" si="22"/>
        <v>380</v>
      </c>
      <c r="K125" s="163">
        <v>10117</v>
      </c>
      <c r="L125" s="159">
        <v>8084</v>
      </c>
      <c r="M125" s="117">
        <f>D125*E125</f>
        <v>3210.4017763440002</v>
      </c>
      <c r="N125" s="41">
        <f t="shared" si="23"/>
        <v>6906.5982236559994</v>
      </c>
      <c r="O125" s="197">
        <f t="shared" si="24"/>
        <v>2.1513189640460584</v>
      </c>
      <c r="P125" s="118">
        <v>2661.8</v>
      </c>
      <c r="Q125" s="159">
        <v>2470</v>
      </c>
      <c r="R125" s="117">
        <f>D125*F125</f>
        <v>972.5761342080001</v>
      </c>
      <c r="S125" s="41">
        <f t="shared" si="25"/>
        <v>1497.423865792</v>
      </c>
      <c r="T125" s="197">
        <f t="shared" si="26"/>
        <v>1.5396469367525663</v>
      </c>
      <c r="U125" s="163">
        <v>2421</v>
      </c>
      <c r="V125" s="117">
        <f>D125*G125</f>
        <v>906.53701398400005</v>
      </c>
      <c r="W125" s="41">
        <f t="shared" si="27"/>
        <v>1514.4629860159998</v>
      </c>
      <c r="X125" s="190">
        <f t="shared" si="28"/>
        <v>1.6706024824737375</v>
      </c>
      <c r="Y125" s="119">
        <f t="shared" si="29"/>
        <v>6.3710526315789471</v>
      </c>
      <c r="Z125" s="168">
        <v>4660</v>
      </c>
      <c r="AA125" s="159">
        <v>3395</v>
      </c>
      <c r="AB125" s="159">
        <v>315</v>
      </c>
      <c r="AC125" s="41">
        <f t="shared" si="30"/>
        <v>3710</v>
      </c>
      <c r="AD125" s="184">
        <f t="shared" si="31"/>
        <v>0.79613733905579398</v>
      </c>
      <c r="AE125" s="120">
        <f t="shared" si="32"/>
        <v>1.0244504682009248</v>
      </c>
      <c r="AF125" s="174">
        <v>870</v>
      </c>
      <c r="AG125" s="184">
        <f t="shared" si="33"/>
        <v>0.18669527896995708</v>
      </c>
      <c r="AH125" s="42">
        <f t="shared" si="34"/>
        <v>1.2964949928469243</v>
      </c>
      <c r="AI125" s="159">
        <v>20</v>
      </c>
      <c r="AJ125" s="159">
        <v>0</v>
      </c>
      <c r="AK125" s="41">
        <f t="shared" si="35"/>
        <v>20</v>
      </c>
      <c r="AL125" s="184">
        <f t="shared" si="36"/>
        <v>4.2918454935622317E-3</v>
      </c>
      <c r="AM125" s="121">
        <f t="shared" si="37"/>
        <v>6.9223314412294054E-2</v>
      </c>
      <c r="AN125" s="179">
        <v>65</v>
      </c>
      <c r="AO125" s="116" t="s">
        <v>7</v>
      </c>
      <c r="AP125" s="202" t="s">
        <v>7</v>
      </c>
      <c r="AQ125" s="83" t="s">
        <v>247</v>
      </c>
    </row>
    <row r="126" spans="1:43" x14ac:dyDescent="0.2">
      <c r="A126" s="135" t="s">
        <v>311</v>
      </c>
      <c r="B126" s="150">
        <v>8250039</v>
      </c>
      <c r="C126" s="50"/>
      <c r="D126" s="50"/>
      <c r="E126" s="160"/>
      <c r="F126" s="160"/>
      <c r="G126" s="160"/>
      <c r="H126" s="155" t="s">
        <v>135</v>
      </c>
      <c r="I126" s="136">
        <v>4.7</v>
      </c>
      <c r="J126" s="45">
        <f t="shared" si="22"/>
        <v>470</v>
      </c>
      <c r="K126" s="164">
        <v>6673</v>
      </c>
      <c r="L126" s="160">
        <v>6182</v>
      </c>
      <c r="M126" s="141">
        <v>6060</v>
      </c>
      <c r="N126" s="45">
        <f t="shared" si="23"/>
        <v>613</v>
      </c>
      <c r="O126" s="198">
        <f t="shared" si="24"/>
        <v>0.10115511551155115</v>
      </c>
      <c r="P126" s="137">
        <v>1420</v>
      </c>
      <c r="Q126" s="160">
        <v>2959</v>
      </c>
      <c r="R126" s="141">
        <v>2557</v>
      </c>
      <c r="S126" s="45">
        <f t="shared" si="25"/>
        <v>402</v>
      </c>
      <c r="T126" s="198">
        <f t="shared" si="26"/>
        <v>0.15721548689870943</v>
      </c>
      <c r="U126" s="164">
        <v>2710</v>
      </c>
      <c r="V126" s="141">
        <v>2444</v>
      </c>
      <c r="W126" s="45">
        <f t="shared" si="27"/>
        <v>266</v>
      </c>
      <c r="X126" s="191">
        <f t="shared" si="28"/>
        <v>0.10883797054009819</v>
      </c>
      <c r="Y126" s="138">
        <f t="shared" si="29"/>
        <v>5.7659574468085104</v>
      </c>
      <c r="Z126" s="169">
        <v>3340</v>
      </c>
      <c r="AA126" s="160">
        <v>2195</v>
      </c>
      <c r="AB126" s="160">
        <v>205</v>
      </c>
      <c r="AC126" s="45">
        <f t="shared" si="30"/>
        <v>2400</v>
      </c>
      <c r="AD126" s="185">
        <f t="shared" si="31"/>
        <v>0.71856287425149701</v>
      </c>
      <c r="AE126" s="139">
        <f t="shared" si="32"/>
        <v>0.92462950403982958</v>
      </c>
      <c r="AF126" s="175">
        <v>750</v>
      </c>
      <c r="AG126" s="185">
        <f t="shared" si="33"/>
        <v>0.22455089820359281</v>
      </c>
      <c r="AH126" s="46">
        <f t="shared" si="34"/>
        <v>1.5593812375249503</v>
      </c>
      <c r="AI126" s="160">
        <v>120</v>
      </c>
      <c r="AJ126" s="160">
        <v>35</v>
      </c>
      <c r="AK126" s="45">
        <f t="shared" si="35"/>
        <v>155</v>
      </c>
      <c r="AL126" s="185">
        <f t="shared" si="36"/>
        <v>4.6407185628742513E-2</v>
      </c>
      <c r="AM126" s="140">
        <f t="shared" si="37"/>
        <v>0.74850299401197606</v>
      </c>
      <c r="AN126" s="180">
        <v>35</v>
      </c>
      <c r="AO126" s="136" t="s">
        <v>6</v>
      </c>
      <c r="AP126" s="202" t="s">
        <v>7</v>
      </c>
      <c r="AQ126" s="83" t="s">
        <v>312</v>
      </c>
    </row>
    <row r="127" spans="1:43" x14ac:dyDescent="0.2">
      <c r="A127" s="115"/>
      <c r="B127" s="122">
        <v>8250040</v>
      </c>
      <c r="C127" s="48"/>
      <c r="D127" s="48"/>
      <c r="E127" s="159"/>
      <c r="F127" s="159"/>
      <c r="G127" s="159"/>
      <c r="H127" s="154" t="s">
        <v>136</v>
      </c>
      <c r="I127" s="116">
        <v>3.96</v>
      </c>
      <c r="J127" s="41">
        <f t="shared" si="22"/>
        <v>396</v>
      </c>
      <c r="K127" s="163">
        <v>5950</v>
      </c>
      <c r="L127" s="159">
        <v>5890</v>
      </c>
      <c r="M127" s="117">
        <v>5939</v>
      </c>
      <c r="N127" s="41">
        <f t="shared" si="23"/>
        <v>11</v>
      </c>
      <c r="O127" s="197">
        <f t="shared" si="24"/>
        <v>1.8521636639164843E-3</v>
      </c>
      <c r="P127" s="118">
        <v>1504.4</v>
      </c>
      <c r="Q127" s="159">
        <v>2822</v>
      </c>
      <c r="R127" s="117">
        <v>2688</v>
      </c>
      <c r="S127" s="41">
        <f t="shared" si="25"/>
        <v>134</v>
      </c>
      <c r="T127" s="197">
        <f t="shared" si="26"/>
        <v>4.9851190476190479E-2</v>
      </c>
      <c r="U127" s="163">
        <v>2676</v>
      </c>
      <c r="V127" s="117">
        <v>2614</v>
      </c>
      <c r="W127" s="41">
        <f t="shared" si="27"/>
        <v>62</v>
      </c>
      <c r="X127" s="190">
        <f t="shared" si="28"/>
        <v>2.3718439173680182E-2</v>
      </c>
      <c r="Y127" s="119">
        <f t="shared" si="29"/>
        <v>6.7575757575757578</v>
      </c>
      <c r="Z127" s="168">
        <v>3060</v>
      </c>
      <c r="AA127" s="159">
        <v>2230</v>
      </c>
      <c r="AB127" s="159">
        <v>195</v>
      </c>
      <c r="AC127" s="41">
        <f t="shared" si="30"/>
        <v>2425</v>
      </c>
      <c r="AD127" s="184">
        <f t="shared" si="31"/>
        <v>0.79248366013071891</v>
      </c>
      <c r="AE127" s="120">
        <f t="shared" si="32"/>
        <v>1.0197490016299835</v>
      </c>
      <c r="AF127" s="174">
        <v>440</v>
      </c>
      <c r="AG127" s="184">
        <f t="shared" si="33"/>
        <v>0.1437908496732026</v>
      </c>
      <c r="AH127" s="42">
        <f t="shared" si="34"/>
        <v>0.99854756717501814</v>
      </c>
      <c r="AI127" s="159">
        <v>85</v>
      </c>
      <c r="AJ127" s="159">
        <v>30</v>
      </c>
      <c r="AK127" s="41">
        <f t="shared" si="35"/>
        <v>115</v>
      </c>
      <c r="AL127" s="184">
        <f t="shared" si="36"/>
        <v>3.7581699346405227E-2</v>
      </c>
      <c r="AM127" s="121">
        <f t="shared" si="37"/>
        <v>0.60615644107105204</v>
      </c>
      <c r="AN127" s="179">
        <v>80</v>
      </c>
      <c r="AO127" s="116" t="s">
        <v>7</v>
      </c>
      <c r="AP127" s="202" t="s">
        <v>7</v>
      </c>
    </row>
    <row r="128" spans="1:43" x14ac:dyDescent="0.2">
      <c r="A128" s="108"/>
      <c r="B128" s="149">
        <v>8250041</v>
      </c>
      <c r="C128" s="47"/>
      <c r="D128" s="47"/>
      <c r="E128" s="158"/>
      <c r="F128" s="158"/>
      <c r="G128" s="158"/>
      <c r="H128" s="153" t="s">
        <v>137</v>
      </c>
      <c r="I128" s="109">
        <v>2.12</v>
      </c>
      <c r="J128" s="43">
        <f t="shared" si="22"/>
        <v>212</v>
      </c>
      <c r="K128" s="162">
        <v>6174</v>
      </c>
      <c r="L128" s="158">
        <v>5339</v>
      </c>
      <c r="M128" s="110">
        <v>5132</v>
      </c>
      <c r="N128" s="43">
        <f t="shared" si="23"/>
        <v>1042</v>
      </c>
      <c r="O128" s="196">
        <f t="shared" si="24"/>
        <v>0.20303975058456741</v>
      </c>
      <c r="P128" s="111">
        <v>2909.1</v>
      </c>
      <c r="Q128" s="158">
        <v>3311</v>
      </c>
      <c r="R128" s="110">
        <v>2657</v>
      </c>
      <c r="S128" s="43">
        <f t="shared" si="25"/>
        <v>654</v>
      </c>
      <c r="T128" s="196">
        <f t="shared" si="26"/>
        <v>0.24614226571321038</v>
      </c>
      <c r="U128" s="162">
        <v>3082</v>
      </c>
      <c r="V128" s="110">
        <v>2433</v>
      </c>
      <c r="W128" s="43">
        <f t="shared" si="27"/>
        <v>649</v>
      </c>
      <c r="X128" s="189">
        <f t="shared" si="28"/>
        <v>0.26674886970817918</v>
      </c>
      <c r="Y128" s="112">
        <f t="shared" si="29"/>
        <v>14.537735849056604</v>
      </c>
      <c r="Z128" s="167">
        <v>2995</v>
      </c>
      <c r="AA128" s="158">
        <v>1625</v>
      </c>
      <c r="AB128" s="158">
        <v>125</v>
      </c>
      <c r="AC128" s="43">
        <f t="shared" si="30"/>
        <v>1750</v>
      </c>
      <c r="AD128" s="183">
        <f t="shared" si="31"/>
        <v>0.58430717863105175</v>
      </c>
      <c r="AE128" s="113">
        <f t="shared" si="32"/>
        <v>0.75187248902515358</v>
      </c>
      <c r="AF128" s="173">
        <v>510</v>
      </c>
      <c r="AG128" s="183">
        <f t="shared" si="33"/>
        <v>0.17028380634390652</v>
      </c>
      <c r="AH128" s="44">
        <f t="shared" si="34"/>
        <v>1.1825264329437954</v>
      </c>
      <c r="AI128" s="158">
        <v>490</v>
      </c>
      <c r="AJ128" s="158">
        <v>185</v>
      </c>
      <c r="AK128" s="43">
        <f t="shared" si="35"/>
        <v>675</v>
      </c>
      <c r="AL128" s="183">
        <f t="shared" si="36"/>
        <v>0.22537562604340566</v>
      </c>
      <c r="AM128" s="114">
        <f t="shared" si="37"/>
        <v>3.6350907426355752</v>
      </c>
      <c r="AN128" s="178">
        <v>60</v>
      </c>
      <c r="AO128" s="109" t="s">
        <v>5</v>
      </c>
      <c r="AP128" s="237" t="s">
        <v>5</v>
      </c>
    </row>
    <row r="129" spans="1:43" x14ac:dyDescent="0.2">
      <c r="A129" s="108"/>
      <c r="B129" s="149">
        <v>8250042</v>
      </c>
      <c r="C129" s="47"/>
      <c r="D129" s="47"/>
      <c r="E129" s="158"/>
      <c r="F129" s="158"/>
      <c r="G129" s="158"/>
      <c r="H129" s="153" t="s">
        <v>138</v>
      </c>
      <c r="I129" s="109">
        <v>1.39</v>
      </c>
      <c r="J129" s="43">
        <f t="shared" si="22"/>
        <v>139</v>
      </c>
      <c r="K129" s="162">
        <v>4960</v>
      </c>
      <c r="L129" s="158">
        <v>4254</v>
      </c>
      <c r="M129" s="110">
        <v>4731</v>
      </c>
      <c r="N129" s="43">
        <f t="shared" si="23"/>
        <v>229</v>
      </c>
      <c r="O129" s="196">
        <f t="shared" si="24"/>
        <v>4.8404142887338832E-2</v>
      </c>
      <c r="P129" s="111">
        <v>3575.3</v>
      </c>
      <c r="Q129" s="158">
        <v>3021</v>
      </c>
      <c r="R129" s="110">
        <v>2230</v>
      </c>
      <c r="S129" s="43">
        <f t="shared" si="25"/>
        <v>791</v>
      </c>
      <c r="T129" s="196">
        <f t="shared" si="26"/>
        <v>0.35470852017937221</v>
      </c>
      <c r="U129" s="162">
        <v>2493</v>
      </c>
      <c r="V129" s="110">
        <v>2112</v>
      </c>
      <c r="W129" s="43">
        <f t="shared" si="27"/>
        <v>381</v>
      </c>
      <c r="X129" s="189">
        <f t="shared" si="28"/>
        <v>0.18039772727272727</v>
      </c>
      <c r="Y129" s="112">
        <f t="shared" si="29"/>
        <v>17.935251798561151</v>
      </c>
      <c r="Z129" s="167">
        <v>1710</v>
      </c>
      <c r="AA129" s="158">
        <v>670</v>
      </c>
      <c r="AB129" s="158">
        <v>75</v>
      </c>
      <c r="AC129" s="43">
        <f t="shared" si="30"/>
        <v>745</v>
      </c>
      <c r="AD129" s="183">
        <f t="shared" si="31"/>
        <v>0.43567251461988304</v>
      </c>
      <c r="AE129" s="113">
        <f t="shared" si="32"/>
        <v>0.56061296172083519</v>
      </c>
      <c r="AF129" s="173">
        <v>375</v>
      </c>
      <c r="AG129" s="183">
        <f t="shared" si="33"/>
        <v>0.21929824561403508</v>
      </c>
      <c r="AH129" s="44">
        <f t="shared" si="34"/>
        <v>1.5229044834307992</v>
      </c>
      <c r="AI129" s="158">
        <v>525</v>
      </c>
      <c r="AJ129" s="158">
        <v>40</v>
      </c>
      <c r="AK129" s="43">
        <f t="shared" si="35"/>
        <v>565</v>
      </c>
      <c r="AL129" s="183">
        <f t="shared" si="36"/>
        <v>0.33040935672514621</v>
      </c>
      <c r="AM129" s="114">
        <f t="shared" si="37"/>
        <v>5.3291831729862293</v>
      </c>
      <c r="AN129" s="178">
        <v>20</v>
      </c>
      <c r="AO129" s="109" t="s">
        <v>5</v>
      </c>
      <c r="AP129" s="237" t="s">
        <v>5</v>
      </c>
    </row>
    <row r="130" spans="1:43" x14ac:dyDescent="0.2">
      <c r="A130" s="108"/>
      <c r="B130" s="149">
        <v>8250043</v>
      </c>
      <c r="C130" s="47"/>
      <c r="D130" s="47"/>
      <c r="E130" s="158"/>
      <c r="F130" s="158"/>
      <c r="G130" s="158"/>
      <c r="H130" s="153" t="s">
        <v>139</v>
      </c>
      <c r="I130" s="109">
        <v>1.64</v>
      </c>
      <c r="J130" s="43">
        <f t="shared" ref="J130:J193" si="38">I130*100</f>
        <v>164</v>
      </c>
      <c r="K130" s="162">
        <v>6193</v>
      </c>
      <c r="L130" s="158">
        <v>5169</v>
      </c>
      <c r="M130" s="110">
        <v>5114</v>
      </c>
      <c r="N130" s="43">
        <f t="shared" ref="N130:N193" si="39">K130-M130</f>
        <v>1079</v>
      </c>
      <c r="O130" s="196">
        <f t="shared" ref="O130:O193" si="40">N130/M130</f>
        <v>0.21098944075087994</v>
      </c>
      <c r="P130" s="111">
        <v>3782</v>
      </c>
      <c r="Q130" s="158">
        <v>4635</v>
      </c>
      <c r="R130" s="110">
        <v>3568</v>
      </c>
      <c r="S130" s="43">
        <f t="shared" ref="S130:S193" si="41">Q130-R130</f>
        <v>1067</v>
      </c>
      <c r="T130" s="196">
        <f t="shared" ref="T130:T193" si="42">S130/R130</f>
        <v>0.29904708520179374</v>
      </c>
      <c r="U130" s="162">
        <v>3719</v>
      </c>
      <c r="V130" s="110">
        <v>3205</v>
      </c>
      <c r="W130" s="43">
        <f t="shared" ref="W130:W193" si="43">U130-V130</f>
        <v>514</v>
      </c>
      <c r="X130" s="189">
        <f t="shared" ref="X130:X193" si="44">W130/V130</f>
        <v>0.16037441497659907</v>
      </c>
      <c r="Y130" s="112">
        <f t="shared" ref="Y130:Y193" si="45">U130/J130</f>
        <v>22.676829268292682</v>
      </c>
      <c r="Z130" s="167">
        <v>3570</v>
      </c>
      <c r="AA130" s="158">
        <v>890</v>
      </c>
      <c r="AB130" s="158">
        <v>70</v>
      </c>
      <c r="AC130" s="43">
        <f t="shared" ref="AC130:AC193" si="46">AA130+AB130</f>
        <v>960</v>
      </c>
      <c r="AD130" s="183">
        <f t="shared" ref="AD130:AD193" si="47">AC130/Z130</f>
        <v>0.26890756302521007</v>
      </c>
      <c r="AE130" s="113">
        <f t="shared" ref="AE130:AE193" si="48">AD130/0.777136</f>
        <v>0.34602381439697821</v>
      </c>
      <c r="AF130" s="173">
        <v>965</v>
      </c>
      <c r="AG130" s="183">
        <f t="shared" ref="AG130:AG193" si="49">AF130/Z130</f>
        <v>0.2703081232492997</v>
      </c>
      <c r="AH130" s="44">
        <f t="shared" ref="AH130:AH193" si="50">AG130/0.144</f>
        <v>1.8771397447868037</v>
      </c>
      <c r="AI130" s="158">
        <v>1510</v>
      </c>
      <c r="AJ130" s="158">
        <v>55</v>
      </c>
      <c r="AK130" s="43">
        <f t="shared" ref="AK130:AK193" si="51">AI130+AJ130</f>
        <v>1565</v>
      </c>
      <c r="AL130" s="183">
        <f t="shared" ref="AL130:AL193" si="52">AK130/Z130</f>
        <v>0.43837535014005602</v>
      </c>
      <c r="AM130" s="114">
        <f t="shared" ref="AM130:AM193" si="53">AL130/0.062</f>
        <v>7.0705701635492906</v>
      </c>
      <c r="AN130" s="178">
        <v>85</v>
      </c>
      <c r="AO130" s="109" t="s">
        <v>5</v>
      </c>
      <c r="AP130" s="237" t="s">
        <v>5</v>
      </c>
    </row>
    <row r="131" spans="1:43" x14ac:dyDescent="0.2">
      <c r="A131" s="108"/>
      <c r="B131" s="149">
        <v>8250044</v>
      </c>
      <c r="C131" s="47"/>
      <c r="D131" s="47"/>
      <c r="E131" s="158"/>
      <c r="F131" s="158"/>
      <c r="G131" s="158"/>
      <c r="H131" s="153" t="s">
        <v>140</v>
      </c>
      <c r="I131" s="109">
        <v>0.79</v>
      </c>
      <c r="J131" s="43">
        <f t="shared" si="38"/>
        <v>79</v>
      </c>
      <c r="K131" s="162">
        <v>7224</v>
      </c>
      <c r="L131" s="158">
        <v>6255</v>
      </c>
      <c r="M131" s="110">
        <v>6335</v>
      </c>
      <c r="N131" s="43">
        <f t="shared" si="39"/>
        <v>889</v>
      </c>
      <c r="O131" s="196">
        <f t="shared" si="40"/>
        <v>0.14033149171270717</v>
      </c>
      <c r="P131" s="111">
        <v>9196.7000000000007</v>
      </c>
      <c r="Q131" s="158">
        <v>5568</v>
      </c>
      <c r="R131" s="110">
        <v>4281</v>
      </c>
      <c r="S131" s="43">
        <f t="shared" si="41"/>
        <v>1287</v>
      </c>
      <c r="T131" s="196">
        <f t="shared" si="42"/>
        <v>0.30063069376313944</v>
      </c>
      <c r="U131" s="162">
        <v>4819</v>
      </c>
      <c r="V131" s="110">
        <v>4053</v>
      </c>
      <c r="W131" s="43">
        <f t="shared" si="43"/>
        <v>766</v>
      </c>
      <c r="X131" s="189">
        <f t="shared" si="44"/>
        <v>0.18899580557611645</v>
      </c>
      <c r="Y131" s="112">
        <f t="shared" si="45"/>
        <v>61</v>
      </c>
      <c r="Z131" s="167">
        <v>5000</v>
      </c>
      <c r="AA131" s="158">
        <v>1660</v>
      </c>
      <c r="AB131" s="158">
        <v>120</v>
      </c>
      <c r="AC131" s="43">
        <f t="shared" si="46"/>
        <v>1780</v>
      </c>
      <c r="AD131" s="183">
        <f t="shared" si="47"/>
        <v>0.35599999999999998</v>
      </c>
      <c r="AE131" s="113">
        <f t="shared" si="48"/>
        <v>0.45809227728479951</v>
      </c>
      <c r="AF131" s="173">
        <v>645</v>
      </c>
      <c r="AG131" s="183">
        <f t="shared" si="49"/>
        <v>0.129</v>
      </c>
      <c r="AH131" s="44">
        <f t="shared" si="50"/>
        <v>0.89583333333333337</v>
      </c>
      <c r="AI131" s="158">
        <v>2295</v>
      </c>
      <c r="AJ131" s="158">
        <v>160</v>
      </c>
      <c r="AK131" s="43">
        <f t="shared" si="51"/>
        <v>2455</v>
      </c>
      <c r="AL131" s="183">
        <f t="shared" si="52"/>
        <v>0.49099999999999999</v>
      </c>
      <c r="AM131" s="114">
        <f t="shared" si="53"/>
        <v>7.919354838709677</v>
      </c>
      <c r="AN131" s="178">
        <v>125</v>
      </c>
      <c r="AO131" s="109" t="s">
        <v>5</v>
      </c>
      <c r="AP131" s="237" t="s">
        <v>5</v>
      </c>
    </row>
    <row r="132" spans="1:43" x14ac:dyDescent="0.2">
      <c r="A132" s="108"/>
      <c r="B132" s="149">
        <v>8250045</v>
      </c>
      <c r="C132" s="47"/>
      <c r="D132" s="47"/>
      <c r="E132" s="158"/>
      <c r="F132" s="158"/>
      <c r="G132" s="158"/>
      <c r="H132" s="153" t="s">
        <v>141</v>
      </c>
      <c r="I132" s="109">
        <v>0.56999999999999995</v>
      </c>
      <c r="J132" s="43">
        <f t="shared" si="38"/>
        <v>56.999999999999993</v>
      </c>
      <c r="K132" s="162">
        <v>8109</v>
      </c>
      <c r="L132" s="158">
        <v>7726</v>
      </c>
      <c r="M132" s="110">
        <v>6927</v>
      </c>
      <c r="N132" s="43">
        <f t="shared" si="39"/>
        <v>1182</v>
      </c>
      <c r="O132" s="196">
        <f t="shared" si="40"/>
        <v>0.17063663923776526</v>
      </c>
      <c r="P132" s="111">
        <v>14134.6</v>
      </c>
      <c r="Q132" s="158">
        <v>5958</v>
      </c>
      <c r="R132" s="110">
        <v>4540</v>
      </c>
      <c r="S132" s="43">
        <f t="shared" si="41"/>
        <v>1418</v>
      </c>
      <c r="T132" s="196">
        <f t="shared" si="42"/>
        <v>0.31233480176211453</v>
      </c>
      <c r="U132" s="162">
        <v>4965</v>
      </c>
      <c r="V132" s="110">
        <v>4287</v>
      </c>
      <c r="W132" s="43">
        <f t="shared" si="43"/>
        <v>678</v>
      </c>
      <c r="X132" s="189">
        <f t="shared" si="44"/>
        <v>0.15815255423372987</v>
      </c>
      <c r="Y132" s="112">
        <f t="shared" si="45"/>
        <v>87.105263157894754</v>
      </c>
      <c r="Z132" s="167">
        <v>5385</v>
      </c>
      <c r="AA132" s="158">
        <v>2250</v>
      </c>
      <c r="AB132" s="158">
        <v>180</v>
      </c>
      <c r="AC132" s="43">
        <f t="shared" si="46"/>
        <v>2430</v>
      </c>
      <c r="AD132" s="183">
        <f t="shared" si="47"/>
        <v>0.45125348189415043</v>
      </c>
      <c r="AE132" s="113">
        <f t="shared" si="48"/>
        <v>0.58066217739771464</v>
      </c>
      <c r="AF132" s="173">
        <v>795</v>
      </c>
      <c r="AG132" s="183">
        <f t="shared" si="49"/>
        <v>0.14763231197771587</v>
      </c>
      <c r="AH132" s="44">
        <f t="shared" si="50"/>
        <v>1.0252243887341381</v>
      </c>
      <c r="AI132" s="158">
        <v>1815</v>
      </c>
      <c r="AJ132" s="158">
        <v>245</v>
      </c>
      <c r="AK132" s="43">
        <f t="shared" si="51"/>
        <v>2060</v>
      </c>
      <c r="AL132" s="183">
        <f t="shared" si="52"/>
        <v>0.38254410399257194</v>
      </c>
      <c r="AM132" s="114">
        <f t="shared" si="53"/>
        <v>6.1700661934285801</v>
      </c>
      <c r="AN132" s="178">
        <v>105</v>
      </c>
      <c r="AO132" s="109" t="s">
        <v>5</v>
      </c>
      <c r="AP132" s="237" t="s">
        <v>5</v>
      </c>
    </row>
    <row r="133" spans="1:43" x14ac:dyDescent="0.2">
      <c r="A133" s="108"/>
      <c r="B133" s="149">
        <v>8250046.0099999998</v>
      </c>
      <c r="C133" s="47"/>
      <c r="D133" s="47"/>
      <c r="E133" s="158"/>
      <c r="F133" s="158"/>
      <c r="G133" s="158"/>
      <c r="H133" s="153" t="s">
        <v>142</v>
      </c>
      <c r="I133" s="109">
        <v>0.59</v>
      </c>
      <c r="J133" s="43">
        <f t="shared" si="38"/>
        <v>59</v>
      </c>
      <c r="K133" s="162">
        <v>6054</v>
      </c>
      <c r="L133" s="158">
        <v>6019</v>
      </c>
      <c r="M133" s="110">
        <v>5783</v>
      </c>
      <c r="N133" s="43">
        <f t="shared" si="39"/>
        <v>271</v>
      </c>
      <c r="O133" s="196">
        <f t="shared" si="40"/>
        <v>4.6861490575825698E-2</v>
      </c>
      <c r="P133" s="111">
        <v>10288.9</v>
      </c>
      <c r="Q133" s="158">
        <v>4332</v>
      </c>
      <c r="R133" s="110">
        <v>3738</v>
      </c>
      <c r="S133" s="43">
        <f t="shared" si="41"/>
        <v>594</v>
      </c>
      <c r="T133" s="196">
        <f t="shared" si="42"/>
        <v>0.15890850722311398</v>
      </c>
      <c r="U133" s="162">
        <v>3310</v>
      </c>
      <c r="V133" s="110">
        <v>3386</v>
      </c>
      <c r="W133" s="43">
        <f t="shared" si="43"/>
        <v>-76</v>
      </c>
      <c r="X133" s="189">
        <f t="shared" si="44"/>
        <v>-2.2445363260484349E-2</v>
      </c>
      <c r="Y133" s="112">
        <f t="shared" si="45"/>
        <v>56.101694915254235</v>
      </c>
      <c r="Z133" s="167">
        <v>3745</v>
      </c>
      <c r="AA133" s="158">
        <v>1070</v>
      </c>
      <c r="AB133" s="158">
        <v>70</v>
      </c>
      <c r="AC133" s="43">
        <f t="shared" si="46"/>
        <v>1140</v>
      </c>
      <c r="AD133" s="183">
        <f t="shared" si="47"/>
        <v>0.30440587449933243</v>
      </c>
      <c r="AE133" s="113">
        <f t="shared" si="48"/>
        <v>0.39170219176480359</v>
      </c>
      <c r="AF133" s="173">
        <v>1315</v>
      </c>
      <c r="AG133" s="183">
        <f t="shared" si="49"/>
        <v>0.35113484646194926</v>
      </c>
      <c r="AH133" s="44">
        <f t="shared" si="50"/>
        <v>2.4384364337635365</v>
      </c>
      <c r="AI133" s="158">
        <v>1165</v>
      </c>
      <c r="AJ133" s="158">
        <v>80</v>
      </c>
      <c r="AK133" s="43">
        <f t="shared" si="51"/>
        <v>1245</v>
      </c>
      <c r="AL133" s="183">
        <f t="shared" si="52"/>
        <v>0.33244325767690253</v>
      </c>
      <c r="AM133" s="114">
        <f t="shared" si="53"/>
        <v>5.3619880270468148</v>
      </c>
      <c r="AN133" s="178">
        <v>45</v>
      </c>
      <c r="AO133" s="109" t="s">
        <v>5</v>
      </c>
      <c r="AP133" s="237" t="s">
        <v>5</v>
      </c>
    </row>
    <row r="134" spans="1:43" x14ac:dyDescent="0.2">
      <c r="A134" s="108"/>
      <c r="B134" s="149">
        <v>8250046.0199999996</v>
      </c>
      <c r="C134" s="47"/>
      <c r="D134" s="47"/>
      <c r="E134" s="158"/>
      <c r="F134" s="158"/>
      <c r="G134" s="158"/>
      <c r="H134" s="153" t="s">
        <v>143</v>
      </c>
      <c r="I134" s="109">
        <v>1.78</v>
      </c>
      <c r="J134" s="43">
        <f t="shared" si="38"/>
        <v>178</v>
      </c>
      <c r="K134" s="162">
        <v>4676</v>
      </c>
      <c r="L134" s="158">
        <v>4502</v>
      </c>
      <c r="M134" s="110">
        <v>4709</v>
      </c>
      <c r="N134" s="43">
        <f t="shared" si="39"/>
        <v>-33</v>
      </c>
      <c r="O134" s="196">
        <f t="shared" si="40"/>
        <v>-7.0078572945423655E-3</v>
      </c>
      <c r="P134" s="111">
        <v>2628.1</v>
      </c>
      <c r="Q134" s="158">
        <v>2652</v>
      </c>
      <c r="R134" s="110">
        <v>2686</v>
      </c>
      <c r="S134" s="43">
        <f t="shared" si="41"/>
        <v>-34</v>
      </c>
      <c r="T134" s="196">
        <f t="shared" si="42"/>
        <v>-1.2658227848101266E-2</v>
      </c>
      <c r="U134" s="162">
        <v>2418</v>
      </c>
      <c r="V134" s="110">
        <v>2533</v>
      </c>
      <c r="W134" s="43">
        <f t="shared" si="43"/>
        <v>-115</v>
      </c>
      <c r="X134" s="189">
        <f t="shared" si="44"/>
        <v>-4.5400710619818395E-2</v>
      </c>
      <c r="Y134" s="112">
        <f t="shared" si="45"/>
        <v>13.584269662921349</v>
      </c>
      <c r="Z134" s="167">
        <v>2905</v>
      </c>
      <c r="AA134" s="158">
        <v>1535</v>
      </c>
      <c r="AB134" s="158">
        <v>115</v>
      </c>
      <c r="AC134" s="43">
        <f t="shared" si="46"/>
        <v>1650</v>
      </c>
      <c r="AD134" s="183">
        <f t="shared" si="47"/>
        <v>0.56798623063683307</v>
      </c>
      <c r="AE134" s="113">
        <f t="shared" si="48"/>
        <v>0.73087108387313549</v>
      </c>
      <c r="AF134" s="173">
        <v>640</v>
      </c>
      <c r="AG134" s="183">
        <f t="shared" si="49"/>
        <v>0.22030981067125646</v>
      </c>
      <c r="AH134" s="44">
        <f t="shared" si="50"/>
        <v>1.5299292407726144</v>
      </c>
      <c r="AI134" s="158">
        <v>350</v>
      </c>
      <c r="AJ134" s="158">
        <v>210</v>
      </c>
      <c r="AK134" s="43">
        <f t="shared" si="51"/>
        <v>560</v>
      </c>
      <c r="AL134" s="183">
        <f t="shared" si="52"/>
        <v>0.19277108433734941</v>
      </c>
      <c r="AM134" s="114">
        <f t="shared" si="53"/>
        <v>3.1092110376991839</v>
      </c>
      <c r="AN134" s="178">
        <v>45</v>
      </c>
      <c r="AO134" s="109" t="s">
        <v>5</v>
      </c>
      <c r="AP134" s="237" t="s">
        <v>5</v>
      </c>
    </row>
    <row r="135" spans="1:43" x14ac:dyDescent="0.2">
      <c r="A135" s="135"/>
      <c r="B135" s="150">
        <v>8250047</v>
      </c>
      <c r="C135" s="50"/>
      <c r="D135" s="50"/>
      <c r="E135" s="160"/>
      <c r="F135" s="160"/>
      <c r="G135" s="160"/>
      <c r="H135" s="155" t="s">
        <v>144</v>
      </c>
      <c r="I135" s="136">
        <v>1.55</v>
      </c>
      <c r="J135" s="45">
        <f t="shared" si="38"/>
        <v>155</v>
      </c>
      <c r="K135" s="164">
        <v>4982</v>
      </c>
      <c r="L135" s="160">
        <v>4618</v>
      </c>
      <c r="M135" s="141">
        <v>4741</v>
      </c>
      <c r="N135" s="45">
        <f t="shared" si="39"/>
        <v>241</v>
      </c>
      <c r="O135" s="198">
        <f t="shared" si="40"/>
        <v>5.0833157561695846E-2</v>
      </c>
      <c r="P135" s="137">
        <v>3207.2</v>
      </c>
      <c r="Q135" s="160">
        <v>2461</v>
      </c>
      <c r="R135" s="141">
        <v>2295</v>
      </c>
      <c r="S135" s="45">
        <f t="shared" si="41"/>
        <v>166</v>
      </c>
      <c r="T135" s="198">
        <f t="shared" si="42"/>
        <v>7.2331154684095858E-2</v>
      </c>
      <c r="U135" s="164">
        <v>2178</v>
      </c>
      <c r="V135" s="141">
        <v>2145</v>
      </c>
      <c r="W135" s="45">
        <f t="shared" si="43"/>
        <v>33</v>
      </c>
      <c r="X135" s="191">
        <f t="shared" si="44"/>
        <v>1.5384615384615385E-2</v>
      </c>
      <c r="Y135" s="138">
        <f t="shared" si="45"/>
        <v>14.051612903225806</v>
      </c>
      <c r="Z135" s="169">
        <v>2815</v>
      </c>
      <c r="AA135" s="160">
        <v>1650</v>
      </c>
      <c r="AB135" s="160">
        <v>105</v>
      </c>
      <c r="AC135" s="45">
        <f t="shared" si="46"/>
        <v>1755</v>
      </c>
      <c r="AD135" s="185">
        <f t="shared" si="47"/>
        <v>0.62344582593250442</v>
      </c>
      <c r="AE135" s="139">
        <f t="shared" si="48"/>
        <v>0.80223516338517886</v>
      </c>
      <c r="AF135" s="175">
        <v>815</v>
      </c>
      <c r="AG135" s="185">
        <f t="shared" si="49"/>
        <v>0.28952042628774421</v>
      </c>
      <c r="AH135" s="46">
        <f t="shared" si="50"/>
        <v>2.0105585158871127</v>
      </c>
      <c r="AI135" s="160">
        <v>155</v>
      </c>
      <c r="AJ135" s="160">
        <v>65</v>
      </c>
      <c r="AK135" s="45">
        <f t="shared" si="51"/>
        <v>220</v>
      </c>
      <c r="AL135" s="185">
        <f t="shared" si="52"/>
        <v>7.8152753108348141E-2</v>
      </c>
      <c r="AM135" s="140">
        <f t="shared" si="53"/>
        <v>1.2605282759410992</v>
      </c>
      <c r="AN135" s="180">
        <v>35</v>
      </c>
      <c r="AO135" s="136" t="s">
        <v>6</v>
      </c>
      <c r="AP135" s="242" t="s">
        <v>6</v>
      </c>
    </row>
    <row r="136" spans="1:43" x14ac:dyDescent="0.2">
      <c r="A136" s="115" t="s">
        <v>287</v>
      </c>
      <c r="B136" s="122">
        <v>8250048</v>
      </c>
      <c r="C136" s="48"/>
      <c r="D136" s="48"/>
      <c r="E136" s="159"/>
      <c r="F136" s="159"/>
      <c r="G136" s="159"/>
      <c r="H136" s="154" t="s">
        <v>145</v>
      </c>
      <c r="I136" s="116">
        <v>2.92</v>
      </c>
      <c r="J136" s="41">
        <f t="shared" si="38"/>
        <v>292</v>
      </c>
      <c r="K136" s="163">
        <v>6355</v>
      </c>
      <c r="L136" s="159">
        <v>5432</v>
      </c>
      <c r="M136" s="117">
        <v>4628</v>
      </c>
      <c r="N136" s="41">
        <f t="shared" si="39"/>
        <v>1727</v>
      </c>
      <c r="O136" s="197">
        <f t="shared" si="40"/>
        <v>0.37316335350043217</v>
      </c>
      <c r="P136" s="118">
        <v>2174.5</v>
      </c>
      <c r="Q136" s="159">
        <v>3033</v>
      </c>
      <c r="R136" s="117">
        <v>2220</v>
      </c>
      <c r="S136" s="41">
        <f t="shared" si="41"/>
        <v>813</v>
      </c>
      <c r="T136" s="197">
        <f t="shared" si="42"/>
        <v>0.36621621621621619</v>
      </c>
      <c r="U136" s="163">
        <v>2830</v>
      </c>
      <c r="V136" s="117">
        <v>2041</v>
      </c>
      <c r="W136" s="41">
        <f t="shared" si="43"/>
        <v>789</v>
      </c>
      <c r="X136" s="190">
        <f t="shared" si="44"/>
        <v>0.38657520823125918</v>
      </c>
      <c r="Y136" s="119">
        <f t="shared" si="45"/>
        <v>9.6917808219178081</v>
      </c>
      <c r="Z136" s="168">
        <v>2995</v>
      </c>
      <c r="AA136" s="159">
        <v>1950</v>
      </c>
      <c r="AB136" s="159">
        <v>170</v>
      </c>
      <c r="AC136" s="41">
        <f t="shared" si="46"/>
        <v>2120</v>
      </c>
      <c r="AD136" s="184">
        <f t="shared" si="47"/>
        <v>0.70784641068447407</v>
      </c>
      <c r="AE136" s="120">
        <f t="shared" si="48"/>
        <v>0.91083981527618596</v>
      </c>
      <c r="AF136" s="174">
        <v>635</v>
      </c>
      <c r="AG136" s="184">
        <f t="shared" si="49"/>
        <v>0.21202003338898165</v>
      </c>
      <c r="AH136" s="42">
        <f t="shared" si="50"/>
        <v>1.4723613429790394</v>
      </c>
      <c r="AI136" s="159">
        <v>75</v>
      </c>
      <c r="AJ136" s="159">
        <v>110</v>
      </c>
      <c r="AK136" s="41">
        <f t="shared" si="51"/>
        <v>185</v>
      </c>
      <c r="AL136" s="184">
        <f t="shared" si="52"/>
        <v>6.1769616026711188E-2</v>
      </c>
      <c r="AM136" s="121">
        <f t="shared" si="53"/>
        <v>0.99628412946308365</v>
      </c>
      <c r="AN136" s="179">
        <v>55</v>
      </c>
      <c r="AO136" s="116" t="s">
        <v>7</v>
      </c>
      <c r="AP136" s="237" t="s">
        <v>5</v>
      </c>
      <c r="AQ136" s="83" t="s">
        <v>288</v>
      </c>
    </row>
    <row r="137" spans="1:43" x14ac:dyDescent="0.2">
      <c r="A137" s="115"/>
      <c r="B137" s="122">
        <v>8250049.0099999998</v>
      </c>
      <c r="C137" s="48"/>
      <c r="D137" s="48"/>
      <c r="E137" s="159"/>
      <c r="F137" s="159"/>
      <c r="G137" s="159"/>
      <c r="H137" s="154" t="s">
        <v>146</v>
      </c>
      <c r="I137" s="116">
        <v>3.27</v>
      </c>
      <c r="J137" s="41">
        <f t="shared" si="38"/>
        <v>327</v>
      </c>
      <c r="K137" s="163">
        <v>4323</v>
      </c>
      <c r="L137" s="159">
        <v>4284</v>
      </c>
      <c r="M137" s="117">
        <v>4265</v>
      </c>
      <c r="N137" s="41">
        <f t="shared" si="39"/>
        <v>58</v>
      </c>
      <c r="O137" s="197">
        <f t="shared" si="40"/>
        <v>1.3599062133645956E-2</v>
      </c>
      <c r="P137" s="118">
        <v>1320.2</v>
      </c>
      <c r="Q137" s="159">
        <v>1784</v>
      </c>
      <c r="R137" s="117">
        <v>1781</v>
      </c>
      <c r="S137" s="41">
        <f t="shared" si="41"/>
        <v>3</v>
      </c>
      <c r="T137" s="197">
        <f t="shared" si="42"/>
        <v>1.6844469399213925E-3</v>
      </c>
      <c r="U137" s="163">
        <v>1744</v>
      </c>
      <c r="V137" s="117">
        <v>1730</v>
      </c>
      <c r="W137" s="41">
        <f t="shared" si="43"/>
        <v>14</v>
      </c>
      <c r="X137" s="190">
        <f t="shared" si="44"/>
        <v>8.0924855491329474E-3</v>
      </c>
      <c r="Y137" s="119">
        <f t="shared" si="45"/>
        <v>5.333333333333333</v>
      </c>
      <c r="Z137" s="168">
        <v>2345</v>
      </c>
      <c r="AA137" s="159">
        <v>1705</v>
      </c>
      <c r="AB137" s="159">
        <v>80</v>
      </c>
      <c r="AC137" s="41">
        <f t="shared" si="46"/>
        <v>1785</v>
      </c>
      <c r="AD137" s="184">
        <f t="shared" si="47"/>
        <v>0.76119402985074625</v>
      </c>
      <c r="AE137" s="120">
        <f t="shared" si="48"/>
        <v>0.97948625446607307</v>
      </c>
      <c r="AF137" s="174">
        <v>435</v>
      </c>
      <c r="AG137" s="184">
        <f t="shared" si="49"/>
        <v>0.18550106609808104</v>
      </c>
      <c r="AH137" s="42">
        <f t="shared" si="50"/>
        <v>1.2882018479033406</v>
      </c>
      <c r="AI137" s="159">
        <v>35</v>
      </c>
      <c r="AJ137" s="159">
        <v>80</v>
      </c>
      <c r="AK137" s="41">
        <f t="shared" si="51"/>
        <v>115</v>
      </c>
      <c r="AL137" s="184">
        <f t="shared" si="52"/>
        <v>4.9040511727078892E-2</v>
      </c>
      <c r="AM137" s="121">
        <f t="shared" si="53"/>
        <v>0.79097599559804666</v>
      </c>
      <c r="AN137" s="179">
        <v>10</v>
      </c>
      <c r="AO137" s="116" t="s">
        <v>7</v>
      </c>
      <c r="AP137" s="202" t="s">
        <v>7</v>
      </c>
    </row>
    <row r="138" spans="1:43" x14ac:dyDescent="0.2">
      <c r="A138" s="135" t="s">
        <v>320</v>
      </c>
      <c r="B138" s="150">
        <v>8250049.0199999996</v>
      </c>
      <c r="C138" s="50"/>
      <c r="D138" s="50"/>
      <c r="E138" s="160"/>
      <c r="F138" s="160"/>
      <c r="G138" s="160"/>
      <c r="H138" s="155" t="s">
        <v>147</v>
      </c>
      <c r="I138" s="136">
        <v>2.48</v>
      </c>
      <c r="J138" s="45">
        <f t="shared" si="38"/>
        <v>248</v>
      </c>
      <c r="K138" s="164">
        <v>6626</v>
      </c>
      <c r="L138" s="160">
        <v>6640</v>
      </c>
      <c r="M138" s="141">
        <v>6861</v>
      </c>
      <c r="N138" s="45">
        <f t="shared" si="39"/>
        <v>-235</v>
      </c>
      <c r="O138" s="198">
        <f t="shared" si="40"/>
        <v>-3.4251566826993152E-2</v>
      </c>
      <c r="P138" s="137">
        <v>2668</v>
      </c>
      <c r="Q138" s="160">
        <v>2336</v>
      </c>
      <c r="R138" s="141">
        <v>2328</v>
      </c>
      <c r="S138" s="45">
        <f t="shared" si="41"/>
        <v>8</v>
      </c>
      <c r="T138" s="198">
        <f t="shared" si="42"/>
        <v>3.4364261168384879E-3</v>
      </c>
      <c r="U138" s="164">
        <v>2323</v>
      </c>
      <c r="V138" s="141">
        <v>2294</v>
      </c>
      <c r="W138" s="45">
        <f t="shared" si="43"/>
        <v>29</v>
      </c>
      <c r="X138" s="191">
        <f t="shared" si="44"/>
        <v>1.2641673931996512E-2</v>
      </c>
      <c r="Y138" s="138">
        <f t="shared" si="45"/>
        <v>9.366935483870968</v>
      </c>
      <c r="Z138" s="169">
        <v>2660</v>
      </c>
      <c r="AA138" s="160">
        <v>1780</v>
      </c>
      <c r="AB138" s="160">
        <v>135</v>
      </c>
      <c r="AC138" s="45">
        <f t="shared" si="46"/>
        <v>1915</v>
      </c>
      <c r="AD138" s="185">
        <f t="shared" si="47"/>
        <v>0.71992481203007519</v>
      </c>
      <c r="AE138" s="139">
        <f t="shared" si="48"/>
        <v>0.92638201296822587</v>
      </c>
      <c r="AF138" s="175">
        <v>580</v>
      </c>
      <c r="AG138" s="185">
        <f t="shared" si="49"/>
        <v>0.21804511278195488</v>
      </c>
      <c r="AH138" s="46">
        <f t="shared" si="50"/>
        <v>1.514202172096909</v>
      </c>
      <c r="AI138" s="160">
        <v>45</v>
      </c>
      <c r="AJ138" s="160">
        <v>75</v>
      </c>
      <c r="AK138" s="45">
        <f t="shared" si="51"/>
        <v>120</v>
      </c>
      <c r="AL138" s="185">
        <f t="shared" si="52"/>
        <v>4.5112781954887216E-2</v>
      </c>
      <c r="AM138" s="140">
        <f t="shared" si="53"/>
        <v>0.72762551540140674</v>
      </c>
      <c r="AN138" s="180">
        <v>40</v>
      </c>
      <c r="AO138" s="136" t="s">
        <v>6</v>
      </c>
      <c r="AP138" s="202" t="s">
        <v>7</v>
      </c>
      <c r="AQ138" s="83" t="s">
        <v>319</v>
      </c>
    </row>
    <row r="139" spans="1:43" x14ac:dyDescent="0.2">
      <c r="A139" s="115"/>
      <c r="B139" s="122">
        <v>8250049.0300000003</v>
      </c>
      <c r="C139" s="48"/>
      <c r="D139" s="48"/>
      <c r="E139" s="159"/>
      <c r="F139" s="159"/>
      <c r="G139" s="159"/>
      <c r="H139" s="154" t="s">
        <v>148</v>
      </c>
      <c r="I139" s="116">
        <v>3.09</v>
      </c>
      <c r="J139" s="41">
        <f t="shared" si="38"/>
        <v>309</v>
      </c>
      <c r="K139" s="163">
        <v>7759</v>
      </c>
      <c r="L139" s="159">
        <v>7717</v>
      </c>
      <c r="M139" s="117">
        <v>7429</v>
      </c>
      <c r="N139" s="41">
        <f t="shared" si="39"/>
        <v>330</v>
      </c>
      <c r="O139" s="197">
        <f t="shared" si="40"/>
        <v>4.4420514201103781E-2</v>
      </c>
      <c r="P139" s="118">
        <v>2510.8000000000002</v>
      </c>
      <c r="Q139" s="159">
        <v>3542</v>
      </c>
      <c r="R139" s="117">
        <v>3538</v>
      </c>
      <c r="S139" s="41">
        <f t="shared" si="41"/>
        <v>4</v>
      </c>
      <c r="T139" s="197">
        <f t="shared" si="42"/>
        <v>1.1305822498586771E-3</v>
      </c>
      <c r="U139" s="163">
        <v>3441</v>
      </c>
      <c r="V139" s="117">
        <v>3233</v>
      </c>
      <c r="W139" s="41">
        <f t="shared" si="43"/>
        <v>208</v>
      </c>
      <c r="X139" s="190">
        <f t="shared" si="44"/>
        <v>6.4336529539127746E-2</v>
      </c>
      <c r="Y139" s="119">
        <f t="shared" si="45"/>
        <v>11.135922330097088</v>
      </c>
      <c r="Z139" s="168">
        <v>3780</v>
      </c>
      <c r="AA139" s="159">
        <v>2820</v>
      </c>
      <c r="AB139" s="159">
        <v>275</v>
      </c>
      <c r="AC139" s="41">
        <f t="shared" si="46"/>
        <v>3095</v>
      </c>
      <c r="AD139" s="184">
        <f t="shared" si="47"/>
        <v>0.81878306878306883</v>
      </c>
      <c r="AE139" s="120">
        <f t="shared" si="48"/>
        <v>1.0535904510704288</v>
      </c>
      <c r="AF139" s="174">
        <v>465</v>
      </c>
      <c r="AG139" s="184">
        <f t="shared" si="49"/>
        <v>0.12301587301587301</v>
      </c>
      <c r="AH139" s="42">
        <f t="shared" si="50"/>
        <v>0.8542768959435626</v>
      </c>
      <c r="AI139" s="159">
        <v>65</v>
      </c>
      <c r="AJ139" s="159">
        <v>75</v>
      </c>
      <c r="AK139" s="41">
        <f t="shared" si="51"/>
        <v>140</v>
      </c>
      <c r="AL139" s="184">
        <f t="shared" si="52"/>
        <v>3.7037037037037035E-2</v>
      </c>
      <c r="AM139" s="121">
        <f t="shared" si="53"/>
        <v>0.59737156511350054</v>
      </c>
      <c r="AN139" s="179">
        <v>80</v>
      </c>
      <c r="AO139" s="116" t="s">
        <v>7</v>
      </c>
      <c r="AP139" s="202" t="s">
        <v>7</v>
      </c>
    </row>
    <row r="140" spans="1:43" x14ac:dyDescent="0.2">
      <c r="A140" s="115"/>
      <c r="B140" s="122">
        <v>8250050.0099999998</v>
      </c>
      <c r="C140" s="48"/>
      <c r="D140" s="48"/>
      <c r="E140" s="159"/>
      <c r="F140" s="159"/>
      <c r="G140" s="159"/>
      <c r="H140" s="154" t="s">
        <v>149</v>
      </c>
      <c r="I140" s="116">
        <v>1.71</v>
      </c>
      <c r="J140" s="41">
        <f t="shared" si="38"/>
        <v>171</v>
      </c>
      <c r="K140" s="163">
        <v>4053</v>
      </c>
      <c r="L140" s="159">
        <v>4046</v>
      </c>
      <c r="M140" s="117">
        <v>4130</v>
      </c>
      <c r="N140" s="41">
        <f t="shared" si="39"/>
        <v>-77</v>
      </c>
      <c r="O140" s="197">
        <f t="shared" si="40"/>
        <v>-1.864406779661017E-2</v>
      </c>
      <c r="P140" s="118">
        <v>2373.4</v>
      </c>
      <c r="Q140" s="159">
        <v>1859</v>
      </c>
      <c r="R140" s="117">
        <v>1844</v>
      </c>
      <c r="S140" s="41">
        <f t="shared" si="41"/>
        <v>15</v>
      </c>
      <c r="T140" s="197">
        <f t="shared" si="42"/>
        <v>8.1344902386117132E-3</v>
      </c>
      <c r="U140" s="163">
        <v>1790</v>
      </c>
      <c r="V140" s="117">
        <v>1770</v>
      </c>
      <c r="W140" s="41">
        <f t="shared" si="43"/>
        <v>20</v>
      </c>
      <c r="X140" s="190">
        <f t="shared" si="44"/>
        <v>1.1299435028248588E-2</v>
      </c>
      <c r="Y140" s="119">
        <f t="shared" si="45"/>
        <v>10.467836257309942</v>
      </c>
      <c r="Z140" s="168">
        <v>1935</v>
      </c>
      <c r="AA140" s="159">
        <v>1410</v>
      </c>
      <c r="AB140" s="159">
        <v>90</v>
      </c>
      <c r="AC140" s="41">
        <f t="shared" si="46"/>
        <v>1500</v>
      </c>
      <c r="AD140" s="184">
        <f t="shared" si="47"/>
        <v>0.77519379844961245</v>
      </c>
      <c r="AE140" s="120">
        <f t="shared" si="48"/>
        <v>0.99750082154167663</v>
      </c>
      <c r="AF140" s="174">
        <v>270</v>
      </c>
      <c r="AG140" s="184">
        <f t="shared" si="49"/>
        <v>0.13953488372093023</v>
      </c>
      <c r="AH140" s="42">
        <f t="shared" si="50"/>
        <v>0.96899224806201556</v>
      </c>
      <c r="AI140" s="159">
        <v>95</v>
      </c>
      <c r="AJ140" s="159">
        <v>35</v>
      </c>
      <c r="AK140" s="41">
        <f t="shared" si="51"/>
        <v>130</v>
      </c>
      <c r="AL140" s="184">
        <f t="shared" si="52"/>
        <v>6.7183462532299745E-2</v>
      </c>
      <c r="AM140" s="121">
        <f t="shared" si="53"/>
        <v>1.0836042343919314</v>
      </c>
      <c r="AN140" s="179">
        <v>25</v>
      </c>
      <c r="AO140" s="116" t="s">
        <v>7</v>
      </c>
      <c r="AP140" s="202" t="s">
        <v>7</v>
      </c>
    </row>
    <row r="141" spans="1:43" x14ac:dyDescent="0.2">
      <c r="A141" s="115"/>
      <c r="B141" s="122">
        <v>8250050.0599999996</v>
      </c>
      <c r="C141" s="48">
        <v>8250050.0300000003</v>
      </c>
      <c r="D141" s="116">
        <v>0.42521759999999997</v>
      </c>
      <c r="E141" s="117">
        <v>12813</v>
      </c>
      <c r="F141" s="117">
        <v>4839</v>
      </c>
      <c r="G141" s="117">
        <v>4669</v>
      </c>
      <c r="H141" s="154"/>
      <c r="I141" s="116">
        <v>5.76</v>
      </c>
      <c r="J141" s="41">
        <f t="shared" si="38"/>
        <v>576</v>
      </c>
      <c r="K141" s="163">
        <v>7174</v>
      </c>
      <c r="L141" s="159">
        <v>6491</v>
      </c>
      <c r="M141" s="117">
        <f t="shared" ref="M141:M149" si="54">D141*E141</f>
        <v>5448.3131088</v>
      </c>
      <c r="N141" s="41">
        <f t="shared" si="39"/>
        <v>1725.6868912</v>
      </c>
      <c r="O141" s="197">
        <f t="shared" si="40"/>
        <v>0.31673783366317676</v>
      </c>
      <c r="P141" s="118">
        <v>1245.5</v>
      </c>
      <c r="Q141" s="159">
        <v>2370</v>
      </c>
      <c r="R141" s="117">
        <f t="shared" ref="R141:R149" si="55">D141*F141</f>
        <v>2057.6279663999999</v>
      </c>
      <c r="S141" s="41">
        <f t="shared" si="41"/>
        <v>312.37203360000012</v>
      </c>
      <c r="T141" s="197">
        <f t="shared" si="42"/>
        <v>0.1518117165497718</v>
      </c>
      <c r="U141" s="163">
        <v>2366</v>
      </c>
      <c r="V141" s="117">
        <f t="shared" ref="V141:V149" si="56">D141*G141</f>
        <v>1985.3409743999998</v>
      </c>
      <c r="W141" s="41">
        <f t="shared" si="43"/>
        <v>380.65902560000018</v>
      </c>
      <c r="X141" s="190">
        <f t="shared" si="44"/>
        <v>0.19173483573270889</v>
      </c>
      <c r="Y141" s="119">
        <f t="shared" si="45"/>
        <v>4.1076388888888893</v>
      </c>
      <c r="Z141" s="168">
        <v>3075</v>
      </c>
      <c r="AA141" s="159">
        <v>2480</v>
      </c>
      <c r="AB141" s="159">
        <v>190</v>
      </c>
      <c r="AC141" s="41">
        <f t="shared" si="46"/>
        <v>2670</v>
      </c>
      <c r="AD141" s="184">
        <f t="shared" si="47"/>
        <v>0.86829268292682926</v>
      </c>
      <c r="AE141" s="120">
        <f t="shared" si="48"/>
        <v>1.1172982372799989</v>
      </c>
      <c r="AF141" s="174">
        <v>310</v>
      </c>
      <c r="AG141" s="184">
        <f t="shared" si="49"/>
        <v>0.1008130081300813</v>
      </c>
      <c r="AH141" s="42">
        <f t="shared" si="50"/>
        <v>0.70009033423667577</v>
      </c>
      <c r="AI141" s="159">
        <v>10</v>
      </c>
      <c r="AJ141" s="159">
        <v>45</v>
      </c>
      <c r="AK141" s="41">
        <f t="shared" si="51"/>
        <v>55</v>
      </c>
      <c r="AL141" s="184">
        <f t="shared" si="52"/>
        <v>1.7886178861788619E-2</v>
      </c>
      <c r="AM141" s="121">
        <f t="shared" si="53"/>
        <v>0.28848675583530031</v>
      </c>
      <c r="AN141" s="179">
        <v>40</v>
      </c>
      <c r="AO141" s="116" t="s">
        <v>7</v>
      </c>
      <c r="AP141" s="202" t="s">
        <v>7</v>
      </c>
      <c r="AQ141" s="83" t="s">
        <v>247</v>
      </c>
    </row>
    <row r="142" spans="1:43" x14ac:dyDescent="0.2">
      <c r="A142" s="115"/>
      <c r="B142" s="122">
        <v>8250050.0700000003</v>
      </c>
      <c r="C142" s="48">
        <v>8250050.0300000003</v>
      </c>
      <c r="D142" s="116">
        <v>0.231913537</v>
      </c>
      <c r="E142" s="117">
        <v>12813</v>
      </c>
      <c r="F142" s="117">
        <v>4839</v>
      </c>
      <c r="G142" s="117">
        <v>4669</v>
      </c>
      <c r="H142" s="154"/>
      <c r="I142" s="116">
        <v>2.69</v>
      </c>
      <c r="J142" s="41">
        <f t="shared" si="38"/>
        <v>269</v>
      </c>
      <c r="K142" s="163">
        <v>2910</v>
      </c>
      <c r="L142" s="159">
        <v>2837</v>
      </c>
      <c r="M142" s="117">
        <f t="shared" si="54"/>
        <v>2971.508149581</v>
      </c>
      <c r="N142" s="41">
        <f t="shared" si="39"/>
        <v>-61.508149580999998</v>
      </c>
      <c r="O142" s="197">
        <f t="shared" si="40"/>
        <v>-2.069930368175938E-2</v>
      </c>
      <c r="P142" s="118">
        <v>1081.3</v>
      </c>
      <c r="Q142" s="159">
        <v>1432</v>
      </c>
      <c r="R142" s="117">
        <f t="shared" si="55"/>
        <v>1122.2296055429999</v>
      </c>
      <c r="S142" s="41">
        <f t="shared" si="41"/>
        <v>309.77039445700007</v>
      </c>
      <c r="T142" s="197">
        <f t="shared" si="42"/>
        <v>0.27603120870003706</v>
      </c>
      <c r="U142" s="163">
        <v>1367</v>
      </c>
      <c r="V142" s="117">
        <f t="shared" si="56"/>
        <v>1082.8043042530001</v>
      </c>
      <c r="W142" s="41">
        <f t="shared" si="43"/>
        <v>284.19569574699995</v>
      </c>
      <c r="X142" s="190">
        <f t="shared" si="44"/>
        <v>0.26246265796205859</v>
      </c>
      <c r="Y142" s="119">
        <f t="shared" si="45"/>
        <v>5.0817843866171</v>
      </c>
      <c r="Z142" s="168">
        <v>1435</v>
      </c>
      <c r="AA142" s="159">
        <v>1120</v>
      </c>
      <c r="AB142" s="159">
        <v>65</v>
      </c>
      <c r="AC142" s="41">
        <f t="shared" si="46"/>
        <v>1185</v>
      </c>
      <c r="AD142" s="184">
        <f t="shared" si="47"/>
        <v>0.82578397212543553</v>
      </c>
      <c r="AE142" s="120">
        <f t="shared" si="48"/>
        <v>1.0625990458882815</v>
      </c>
      <c r="AF142" s="174">
        <v>140</v>
      </c>
      <c r="AG142" s="184">
        <f t="shared" si="49"/>
        <v>9.7560975609756101E-2</v>
      </c>
      <c r="AH142" s="42">
        <f t="shared" si="50"/>
        <v>0.6775067750677507</v>
      </c>
      <c r="AI142" s="159">
        <v>45</v>
      </c>
      <c r="AJ142" s="159">
        <v>50</v>
      </c>
      <c r="AK142" s="41">
        <f t="shared" si="51"/>
        <v>95</v>
      </c>
      <c r="AL142" s="184">
        <f t="shared" si="52"/>
        <v>6.6202090592334492E-2</v>
      </c>
      <c r="AM142" s="121">
        <f t="shared" si="53"/>
        <v>1.0677756547150725</v>
      </c>
      <c r="AN142" s="179">
        <v>25</v>
      </c>
      <c r="AO142" s="116" t="s">
        <v>7</v>
      </c>
      <c r="AP142" s="202" t="s">
        <v>7</v>
      </c>
      <c r="AQ142" s="83" t="s">
        <v>247</v>
      </c>
    </row>
    <row r="143" spans="1:43" x14ac:dyDescent="0.2">
      <c r="A143" s="115"/>
      <c r="B143" s="122">
        <v>8250050.0800000001</v>
      </c>
      <c r="C143" s="48">
        <v>8250050.0300000003</v>
      </c>
      <c r="D143" s="116">
        <v>0.34286886300000002</v>
      </c>
      <c r="E143" s="117">
        <v>12813</v>
      </c>
      <c r="F143" s="117">
        <v>4839</v>
      </c>
      <c r="G143" s="117">
        <v>4669</v>
      </c>
      <c r="H143" s="154"/>
      <c r="I143" s="116">
        <v>6.32</v>
      </c>
      <c r="J143" s="41">
        <f t="shared" si="38"/>
        <v>632</v>
      </c>
      <c r="K143" s="163">
        <v>7134</v>
      </c>
      <c r="L143" s="159">
        <v>5811</v>
      </c>
      <c r="M143" s="117">
        <f t="shared" si="54"/>
        <v>4393.178741619</v>
      </c>
      <c r="N143" s="41">
        <f t="shared" si="39"/>
        <v>2740.821258381</v>
      </c>
      <c r="O143" s="197">
        <f t="shared" si="40"/>
        <v>0.62388111651722522</v>
      </c>
      <c r="P143" s="118">
        <v>1129.7</v>
      </c>
      <c r="Q143" s="159">
        <v>2224</v>
      </c>
      <c r="R143" s="117">
        <f t="shared" si="55"/>
        <v>1659.1424280570002</v>
      </c>
      <c r="S143" s="41">
        <f t="shared" si="41"/>
        <v>564.85757194299981</v>
      </c>
      <c r="T143" s="197">
        <f t="shared" si="42"/>
        <v>0.34045152627704006</v>
      </c>
      <c r="U143" s="163">
        <v>2216</v>
      </c>
      <c r="V143" s="117">
        <f t="shared" si="56"/>
        <v>1600.8547213470001</v>
      </c>
      <c r="W143" s="41">
        <f t="shared" si="43"/>
        <v>615.14527865299988</v>
      </c>
      <c r="X143" s="190">
        <f t="shared" si="44"/>
        <v>0.38426052686117634</v>
      </c>
      <c r="Y143" s="119">
        <f t="shared" si="45"/>
        <v>3.5063291139240507</v>
      </c>
      <c r="Z143" s="168">
        <v>3235</v>
      </c>
      <c r="AA143" s="159">
        <v>2470</v>
      </c>
      <c r="AB143" s="159">
        <v>215</v>
      </c>
      <c r="AC143" s="41">
        <f t="shared" si="46"/>
        <v>2685</v>
      </c>
      <c r="AD143" s="184">
        <f t="shared" si="47"/>
        <v>0.82998454404945909</v>
      </c>
      <c r="AE143" s="120">
        <f t="shared" si="48"/>
        <v>1.0680042412775357</v>
      </c>
      <c r="AF143" s="174">
        <v>415</v>
      </c>
      <c r="AG143" s="184">
        <f t="shared" si="49"/>
        <v>0.12828438948995363</v>
      </c>
      <c r="AH143" s="42">
        <f t="shared" si="50"/>
        <v>0.89086381590245589</v>
      </c>
      <c r="AI143" s="159">
        <v>45</v>
      </c>
      <c r="AJ143" s="159">
        <v>40</v>
      </c>
      <c r="AK143" s="41">
        <f t="shared" si="51"/>
        <v>85</v>
      </c>
      <c r="AL143" s="184">
        <f t="shared" si="52"/>
        <v>2.6275115919629059E-2</v>
      </c>
      <c r="AM143" s="121">
        <f t="shared" si="53"/>
        <v>0.42379219225208159</v>
      </c>
      <c r="AN143" s="179">
        <v>55</v>
      </c>
      <c r="AO143" s="116" t="s">
        <v>7</v>
      </c>
      <c r="AP143" s="202" t="s">
        <v>7</v>
      </c>
      <c r="AQ143" s="83" t="s">
        <v>247</v>
      </c>
    </row>
    <row r="144" spans="1:43" x14ac:dyDescent="0.2">
      <c r="A144" s="115"/>
      <c r="B144" s="122">
        <v>8250050.0899999999</v>
      </c>
      <c r="C144" s="48">
        <v>8250050.04</v>
      </c>
      <c r="D144" s="116">
        <v>0.15421486200000001</v>
      </c>
      <c r="E144" s="117">
        <v>8779</v>
      </c>
      <c r="F144" s="117">
        <v>3010</v>
      </c>
      <c r="G144" s="117">
        <v>2877</v>
      </c>
      <c r="H144" s="154"/>
      <c r="I144" s="116">
        <v>5.3</v>
      </c>
      <c r="J144" s="41">
        <f t="shared" si="38"/>
        <v>530</v>
      </c>
      <c r="K144" s="163">
        <v>9061</v>
      </c>
      <c r="L144" s="159">
        <v>5717</v>
      </c>
      <c r="M144" s="117">
        <f t="shared" si="54"/>
        <v>1353.8522734980002</v>
      </c>
      <c r="N144" s="41">
        <f t="shared" si="39"/>
        <v>7707.1477265020003</v>
      </c>
      <c r="O144" s="197">
        <f t="shared" si="40"/>
        <v>5.6927538383406828</v>
      </c>
      <c r="P144" s="118">
        <v>1710.9</v>
      </c>
      <c r="Q144" s="159">
        <v>2994</v>
      </c>
      <c r="R144" s="117">
        <f t="shared" si="55"/>
        <v>464.18673462000004</v>
      </c>
      <c r="S144" s="41">
        <f t="shared" si="41"/>
        <v>2529.8132653799998</v>
      </c>
      <c r="T144" s="197">
        <f t="shared" si="42"/>
        <v>5.4499904385483919</v>
      </c>
      <c r="U144" s="163">
        <v>2952</v>
      </c>
      <c r="V144" s="117">
        <f t="shared" si="56"/>
        <v>443.67615797400003</v>
      </c>
      <c r="W144" s="41">
        <f t="shared" si="43"/>
        <v>2508.323842026</v>
      </c>
      <c r="X144" s="190">
        <f t="shared" si="44"/>
        <v>5.6535015392307617</v>
      </c>
      <c r="Y144" s="119">
        <f t="shared" si="45"/>
        <v>5.5698113207547166</v>
      </c>
      <c r="Z144" s="168">
        <v>4050</v>
      </c>
      <c r="AA144" s="159">
        <v>2895</v>
      </c>
      <c r="AB144" s="159">
        <v>240</v>
      </c>
      <c r="AC144" s="41">
        <f t="shared" si="46"/>
        <v>3135</v>
      </c>
      <c r="AD144" s="184">
        <f t="shared" si="47"/>
        <v>0.77407407407407403</v>
      </c>
      <c r="AE144" s="120">
        <f t="shared" si="48"/>
        <v>0.99605998702167187</v>
      </c>
      <c r="AF144" s="174">
        <v>735</v>
      </c>
      <c r="AG144" s="184">
        <f t="shared" si="49"/>
        <v>0.18148148148148149</v>
      </c>
      <c r="AH144" s="42">
        <f t="shared" si="50"/>
        <v>1.2602880658436215</v>
      </c>
      <c r="AI144" s="159">
        <v>70</v>
      </c>
      <c r="AJ144" s="159">
        <v>45</v>
      </c>
      <c r="AK144" s="41">
        <f t="shared" si="51"/>
        <v>115</v>
      </c>
      <c r="AL144" s="184">
        <f t="shared" si="52"/>
        <v>2.8395061728395062E-2</v>
      </c>
      <c r="AM144" s="121">
        <f t="shared" si="53"/>
        <v>0.45798486658701715</v>
      </c>
      <c r="AN144" s="179">
        <v>65</v>
      </c>
      <c r="AO144" s="116" t="s">
        <v>7</v>
      </c>
      <c r="AP144" s="202" t="s">
        <v>7</v>
      </c>
      <c r="AQ144" s="83" t="s">
        <v>247</v>
      </c>
    </row>
    <row r="145" spans="1:43" x14ac:dyDescent="0.2">
      <c r="A145" s="115"/>
      <c r="B145" s="122">
        <v>8250050.0999999996</v>
      </c>
      <c r="C145" s="48">
        <v>8250050.04</v>
      </c>
      <c r="D145" s="116">
        <v>0.50607788099999995</v>
      </c>
      <c r="E145" s="117">
        <v>8779</v>
      </c>
      <c r="F145" s="117">
        <v>3010</v>
      </c>
      <c r="G145" s="117">
        <v>2877</v>
      </c>
      <c r="H145" s="154"/>
      <c r="I145" s="116">
        <v>2.44</v>
      </c>
      <c r="J145" s="41">
        <f t="shared" si="38"/>
        <v>244</v>
      </c>
      <c r="K145" s="163">
        <v>6744</v>
      </c>
      <c r="L145" s="159">
        <v>5375</v>
      </c>
      <c r="M145" s="117">
        <f t="shared" si="54"/>
        <v>4442.8577172989999</v>
      </c>
      <c r="N145" s="41">
        <f t="shared" si="39"/>
        <v>2301.1422827010001</v>
      </c>
      <c r="O145" s="197">
        <f t="shared" si="40"/>
        <v>0.51794192592329091</v>
      </c>
      <c r="P145" s="118">
        <v>2759.2</v>
      </c>
      <c r="Q145" s="159">
        <v>2171</v>
      </c>
      <c r="R145" s="117">
        <f t="shared" si="55"/>
        <v>1523.2944218099999</v>
      </c>
      <c r="S145" s="41">
        <f t="shared" si="41"/>
        <v>647.7055781900001</v>
      </c>
      <c r="T145" s="197">
        <f t="shared" si="42"/>
        <v>0.42520051863669744</v>
      </c>
      <c r="U145" s="163">
        <v>2160</v>
      </c>
      <c r="V145" s="117">
        <f t="shared" si="56"/>
        <v>1455.9860636369999</v>
      </c>
      <c r="W145" s="41">
        <f t="shared" si="43"/>
        <v>704.01393636300008</v>
      </c>
      <c r="X145" s="190">
        <f t="shared" si="44"/>
        <v>0.48353068339431698</v>
      </c>
      <c r="Y145" s="119">
        <f t="shared" si="45"/>
        <v>8.8524590163934427</v>
      </c>
      <c r="Z145" s="168">
        <v>2925</v>
      </c>
      <c r="AA145" s="159">
        <v>2220</v>
      </c>
      <c r="AB145" s="159">
        <v>195</v>
      </c>
      <c r="AC145" s="41">
        <f t="shared" si="46"/>
        <v>2415</v>
      </c>
      <c r="AD145" s="184">
        <f t="shared" si="47"/>
        <v>0.82564102564102559</v>
      </c>
      <c r="AE145" s="120">
        <f t="shared" si="48"/>
        <v>1.0624151057743119</v>
      </c>
      <c r="AF145" s="174">
        <v>370</v>
      </c>
      <c r="AG145" s="184">
        <f t="shared" si="49"/>
        <v>0.12649572649572649</v>
      </c>
      <c r="AH145" s="42">
        <f t="shared" si="50"/>
        <v>0.87844254510921183</v>
      </c>
      <c r="AI145" s="159">
        <v>35</v>
      </c>
      <c r="AJ145" s="159">
        <v>55</v>
      </c>
      <c r="AK145" s="41">
        <f t="shared" si="51"/>
        <v>90</v>
      </c>
      <c r="AL145" s="184">
        <f t="shared" si="52"/>
        <v>3.0769230769230771E-2</v>
      </c>
      <c r="AM145" s="121">
        <f t="shared" si="53"/>
        <v>0.49627791563275436</v>
      </c>
      <c r="AN145" s="179">
        <v>55</v>
      </c>
      <c r="AO145" s="116" t="s">
        <v>7</v>
      </c>
      <c r="AP145" s="202" t="s">
        <v>7</v>
      </c>
      <c r="AQ145" s="83" t="s">
        <v>247</v>
      </c>
    </row>
    <row r="146" spans="1:43" x14ac:dyDescent="0.2">
      <c r="A146" s="115"/>
      <c r="B146" s="122">
        <v>8250050.1100000003</v>
      </c>
      <c r="C146" s="48">
        <v>8250050.04</v>
      </c>
      <c r="D146" s="116">
        <v>0.33970725699999998</v>
      </c>
      <c r="E146" s="117">
        <v>8779</v>
      </c>
      <c r="F146" s="117">
        <v>3010</v>
      </c>
      <c r="G146" s="117">
        <v>2877</v>
      </c>
      <c r="H146" s="154"/>
      <c r="I146" s="116">
        <v>2.81</v>
      </c>
      <c r="J146" s="41">
        <f t="shared" si="38"/>
        <v>281</v>
      </c>
      <c r="K146" s="163">
        <v>5743</v>
      </c>
      <c r="L146" s="159">
        <v>3853</v>
      </c>
      <c r="M146" s="117">
        <f t="shared" si="54"/>
        <v>2982.290009203</v>
      </c>
      <c r="N146" s="41">
        <f t="shared" si="39"/>
        <v>2760.709990797</v>
      </c>
      <c r="O146" s="197">
        <f t="shared" si="40"/>
        <v>0.92570138459967688</v>
      </c>
      <c r="P146" s="118">
        <v>2047.1</v>
      </c>
      <c r="Q146" s="159">
        <v>1670</v>
      </c>
      <c r="R146" s="117">
        <f t="shared" si="55"/>
        <v>1022.5188435699999</v>
      </c>
      <c r="S146" s="41">
        <f t="shared" si="41"/>
        <v>647.48115643000006</v>
      </c>
      <c r="T146" s="197">
        <f t="shared" si="42"/>
        <v>0.63322173522924863</v>
      </c>
      <c r="U146" s="163">
        <v>1639</v>
      </c>
      <c r="V146" s="117">
        <f t="shared" si="56"/>
        <v>977.33777838899994</v>
      </c>
      <c r="W146" s="41">
        <f t="shared" si="43"/>
        <v>661.66222161100006</v>
      </c>
      <c r="X146" s="190">
        <f t="shared" si="44"/>
        <v>0.67700465104465168</v>
      </c>
      <c r="Y146" s="119">
        <f t="shared" si="45"/>
        <v>5.8327402135231319</v>
      </c>
      <c r="Z146" s="168">
        <v>2330</v>
      </c>
      <c r="AA146" s="159">
        <v>1705</v>
      </c>
      <c r="AB146" s="159">
        <v>145</v>
      </c>
      <c r="AC146" s="41">
        <f t="shared" si="46"/>
        <v>1850</v>
      </c>
      <c r="AD146" s="184">
        <f t="shared" si="47"/>
        <v>0.79399141630901282</v>
      </c>
      <c r="AE146" s="120">
        <f t="shared" si="48"/>
        <v>1.0216891461842108</v>
      </c>
      <c r="AF146" s="174">
        <v>370</v>
      </c>
      <c r="AG146" s="184">
        <f t="shared" si="49"/>
        <v>0.15879828326180256</v>
      </c>
      <c r="AH146" s="42">
        <f t="shared" si="50"/>
        <v>1.1027658559847402</v>
      </c>
      <c r="AI146" s="159">
        <v>35</v>
      </c>
      <c r="AJ146" s="159">
        <v>30</v>
      </c>
      <c r="AK146" s="41">
        <f t="shared" si="51"/>
        <v>65</v>
      </c>
      <c r="AL146" s="184">
        <f t="shared" si="52"/>
        <v>2.7896995708154508E-2</v>
      </c>
      <c r="AM146" s="121">
        <f t="shared" si="53"/>
        <v>0.44995154367991141</v>
      </c>
      <c r="AN146" s="179">
        <v>40</v>
      </c>
      <c r="AO146" s="116" t="s">
        <v>7</v>
      </c>
      <c r="AP146" s="202" t="s">
        <v>7</v>
      </c>
      <c r="AQ146" s="83" t="s">
        <v>247</v>
      </c>
    </row>
    <row r="147" spans="1:43" x14ac:dyDescent="0.2">
      <c r="A147" s="115"/>
      <c r="B147" s="122">
        <v>8250050.1200000001</v>
      </c>
      <c r="C147" s="48">
        <v>8250050.0499999998</v>
      </c>
      <c r="D147" s="116">
        <v>0.50917760499999998</v>
      </c>
      <c r="E147" s="117">
        <v>8785</v>
      </c>
      <c r="F147" s="117">
        <v>3338</v>
      </c>
      <c r="G147" s="117">
        <v>3107</v>
      </c>
      <c r="H147" s="154"/>
      <c r="I147" s="116">
        <v>3.8</v>
      </c>
      <c r="J147" s="41">
        <f t="shared" si="38"/>
        <v>380</v>
      </c>
      <c r="K147" s="163">
        <v>6668</v>
      </c>
      <c r="L147" s="159">
        <v>5811</v>
      </c>
      <c r="M147" s="117">
        <f t="shared" si="54"/>
        <v>4473.1252599250001</v>
      </c>
      <c r="N147" s="41">
        <f t="shared" si="39"/>
        <v>2194.8747400749999</v>
      </c>
      <c r="O147" s="197">
        <f t="shared" si="40"/>
        <v>0.49068036608297455</v>
      </c>
      <c r="P147" s="118">
        <v>1755.2</v>
      </c>
      <c r="Q147" s="159">
        <v>2211</v>
      </c>
      <c r="R147" s="117">
        <f t="shared" si="55"/>
        <v>1699.6348454899999</v>
      </c>
      <c r="S147" s="41">
        <f t="shared" si="41"/>
        <v>511.36515451000014</v>
      </c>
      <c r="T147" s="197">
        <f t="shared" si="42"/>
        <v>0.3008676574659041</v>
      </c>
      <c r="U147" s="163">
        <v>2178</v>
      </c>
      <c r="V147" s="117">
        <f t="shared" si="56"/>
        <v>1582.0148187349998</v>
      </c>
      <c r="W147" s="41">
        <f t="shared" si="43"/>
        <v>595.98518126500016</v>
      </c>
      <c r="X147" s="190">
        <f t="shared" si="44"/>
        <v>0.37672541003222576</v>
      </c>
      <c r="Y147" s="119">
        <f t="shared" si="45"/>
        <v>5.7315789473684209</v>
      </c>
      <c r="Z147" s="168">
        <v>2850</v>
      </c>
      <c r="AA147" s="159">
        <v>2230</v>
      </c>
      <c r="AB147" s="159">
        <v>120</v>
      </c>
      <c r="AC147" s="41">
        <f t="shared" si="46"/>
        <v>2350</v>
      </c>
      <c r="AD147" s="184">
        <f t="shared" si="47"/>
        <v>0.82456140350877194</v>
      </c>
      <c r="AE147" s="120">
        <f t="shared" si="48"/>
        <v>1.0610258738609097</v>
      </c>
      <c r="AF147" s="174">
        <v>425</v>
      </c>
      <c r="AG147" s="184">
        <f t="shared" si="49"/>
        <v>0.14912280701754385</v>
      </c>
      <c r="AH147" s="42">
        <f t="shared" si="50"/>
        <v>1.0355750487329436</v>
      </c>
      <c r="AI147" s="159">
        <v>25</v>
      </c>
      <c r="AJ147" s="159">
        <v>20</v>
      </c>
      <c r="AK147" s="41">
        <f t="shared" si="51"/>
        <v>45</v>
      </c>
      <c r="AL147" s="184">
        <f t="shared" si="52"/>
        <v>1.5789473684210527E-2</v>
      </c>
      <c r="AM147" s="121">
        <f t="shared" si="53"/>
        <v>0.25466893039049238</v>
      </c>
      <c r="AN147" s="179">
        <v>30</v>
      </c>
      <c r="AO147" s="116" t="s">
        <v>7</v>
      </c>
      <c r="AP147" s="202" t="s">
        <v>7</v>
      </c>
      <c r="AQ147" s="83" t="s">
        <v>247</v>
      </c>
    </row>
    <row r="148" spans="1:43" x14ac:dyDescent="0.2">
      <c r="A148" s="135" t="s">
        <v>321</v>
      </c>
      <c r="B148" s="150">
        <v>8250050.1299999999</v>
      </c>
      <c r="C148" s="50">
        <v>8250050.0499999998</v>
      </c>
      <c r="D148" s="136">
        <v>9.2882877000000003E-2</v>
      </c>
      <c r="E148" s="141">
        <v>8785</v>
      </c>
      <c r="F148" s="141">
        <v>3338</v>
      </c>
      <c r="G148" s="141">
        <v>3107</v>
      </c>
      <c r="H148" s="155"/>
      <c r="I148" s="136">
        <v>2.97</v>
      </c>
      <c r="J148" s="45">
        <f t="shared" si="38"/>
        <v>297</v>
      </c>
      <c r="K148" s="164">
        <v>3237</v>
      </c>
      <c r="L148" s="160">
        <v>2601</v>
      </c>
      <c r="M148" s="141">
        <f t="shared" si="54"/>
        <v>815.97607444499999</v>
      </c>
      <c r="N148" s="45">
        <f t="shared" si="39"/>
        <v>2421.023925555</v>
      </c>
      <c r="O148" s="198">
        <f t="shared" si="40"/>
        <v>2.9670280800839666</v>
      </c>
      <c r="P148" s="137">
        <v>1089.0999999999999</v>
      </c>
      <c r="Q148" s="160">
        <v>1109</v>
      </c>
      <c r="R148" s="141">
        <f t="shared" si="55"/>
        <v>310.043043426</v>
      </c>
      <c r="S148" s="45">
        <f t="shared" si="41"/>
        <v>798.95695657400006</v>
      </c>
      <c r="T148" s="198">
        <f t="shared" si="42"/>
        <v>2.5769226999756643</v>
      </c>
      <c r="U148" s="164">
        <v>1105</v>
      </c>
      <c r="V148" s="141">
        <f t="shared" si="56"/>
        <v>288.58709883900002</v>
      </c>
      <c r="W148" s="45">
        <f t="shared" si="43"/>
        <v>816.41290116100004</v>
      </c>
      <c r="X148" s="191">
        <f t="shared" si="44"/>
        <v>2.8289999949598195</v>
      </c>
      <c r="Y148" s="138">
        <f t="shared" si="45"/>
        <v>3.7205387205387206</v>
      </c>
      <c r="Z148" s="169">
        <v>1395</v>
      </c>
      <c r="AA148" s="160">
        <v>980</v>
      </c>
      <c r="AB148" s="160">
        <v>80</v>
      </c>
      <c r="AC148" s="45">
        <f t="shared" si="46"/>
        <v>1060</v>
      </c>
      <c r="AD148" s="185">
        <f t="shared" si="47"/>
        <v>0.75985663082437271</v>
      </c>
      <c r="AE148" s="139">
        <f t="shared" si="48"/>
        <v>0.97776532141655081</v>
      </c>
      <c r="AF148" s="175">
        <v>305</v>
      </c>
      <c r="AG148" s="185">
        <f t="shared" si="49"/>
        <v>0.21863799283154123</v>
      </c>
      <c r="AH148" s="46">
        <f t="shared" si="50"/>
        <v>1.5183193946634808</v>
      </c>
      <c r="AI148" s="160">
        <v>0</v>
      </c>
      <c r="AJ148" s="160">
        <v>0</v>
      </c>
      <c r="AK148" s="45">
        <f t="shared" si="51"/>
        <v>0</v>
      </c>
      <c r="AL148" s="185">
        <f t="shared" si="52"/>
        <v>0</v>
      </c>
      <c r="AM148" s="140">
        <f t="shared" si="53"/>
        <v>0</v>
      </c>
      <c r="AN148" s="180">
        <v>20</v>
      </c>
      <c r="AO148" s="136" t="s">
        <v>6</v>
      </c>
      <c r="AP148" s="202" t="s">
        <v>7</v>
      </c>
      <c r="AQ148" s="83" t="s">
        <v>322</v>
      </c>
    </row>
    <row r="149" spans="1:43" x14ac:dyDescent="0.2">
      <c r="A149" s="115" t="s">
        <v>298</v>
      </c>
      <c r="B149" s="122">
        <v>8250050.1399999997</v>
      </c>
      <c r="C149" s="48">
        <v>8250050.0499999998</v>
      </c>
      <c r="D149" s="116">
        <v>0.35585729100000002</v>
      </c>
      <c r="E149" s="117">
        <v>8785</v>
      </c>
      <c r="F149" s="117">
        <v>3338</v>
      </c>
      <c r="G149" s="117">
        <v>3107</v>
      </c>
      <c r="H149" s="154"/>
      <c r="I149" s="116">
        <v>3.48</v>
      </c>
      <c r="J149" s="41">
        <f t="shared" si="38"/>
        <v>348</v>
      </c>
      <c r="K149" s="163">
        <v>4412</v>
      </c>
      <c r="L149" s="159">
        <v>4398</v>
      </c>
      <c r="M149" s="117">
        <f t="shared" si="54"/>
        <v>3126.2063014350001</v>
      </c>
      <c r="N149" s="41">
        <f t="shared" si="39"/>
        <v>1285.7936985649999</v>
      </c>
      <c r="O149" s="197">
        <f t="shared" si="40"/>
        <v>0.41129521681751813</v>
      </c>
      <c r="P149" s="118">
        <v>1268</v>
      </c>
      <c r="Q149" s="159">
        <v>1655</v>
      </c>
      <c r="R149" s="117">
        <f t="shared" si="55"/>
        <v>1187.8516373580001</v>
      </c>
      <c r="S149" s="41">
        <f t="shared" si="41"/>
        <v>467.14836264199994</v>
      </c>
      <c r="T149" s="197">
        <f t="shared" si="42"/>
        <v>0.3932716409610072</v>
      </c>
      <c r="U149" s="163">
        <v>1617</v>
      </c>
      <c r="V149" s="117">
        <f t="shared" si="56"/>
        <v>1105.648603137</v>
      </c>
      <c r="W149" s="41">
        <f t="shared" si="43"/>
        <v>511.35139686299999</v>
      </c>
      <c r="X149" s="190">
        <f t="shared" si="44"/>
        <v>0.46248997684451365</v>
      </c>
      <c r="Y149" s="119">
        <f t="shared" si="45"/>
        <v>4.6465517241379306</v>
      </c>
      <c r="Z149" s="168">
        <v>1910</v>
      </c>
      <c r="AA149" s="159">
        <v>1590</v>
      </c>
      <c r="AB149" s="159">
        <v>50</v>
      </c>
      <c r="AC149" s="41">
        <f t="shared" si="46"/>
        <v>1640</v>
      </c>
      <c r="AD149" s="184">
        <f t="shared" si="47"/>
        <v>0.8586387434554974</v>
      </c>
      <c r="AE149" s="120">
        <f t="shared" si="48"/>
        <v>1.1048757790856392</v>
      </c>
      <c r="AF149" s="174">
        <v>185</v>
      </c>
      <c r="AG149" s="184">
        <f t="shared" si="49"/>
        <v>9.6858638743455502E-2</v>
      </c>
      <c r="AH149" s="42">
        <f t="shared" si="50"/>
        <v>0.67262943571844103</v>
      </c>
      <c r="AI149" s="159">
        <v>30</v>
      </c>
      <c r="AJ149" s="159">
        <v>10</v>
      </c>
      <c r="AK149" s="41">
        <f t="shared" si="51"/>
        <v>40</v>
      </c>
      <c r="AL149" s="184">
        <f t="shared" si="52"/>
        <v>2.0942408376963352E-2</v>
      </c>
      <c r="AM149" s="121">
        <f t="shared" si="53"/>
        <v>0.33778078027360248</v>
      </c>
      <c r="AN149" s="179">
        <v>45</v>
      </c>
      <c r="AO149" s="116" t="s">
        <v>7</v>
      </c>
      <c r="AP149" s="202" t="s">
        <v>7</v>
      </c>
      <c r="AQ149" s="83" t="s">
        <v>247</v>
      </c>
    </row>
    <row r="150" spans="1:43" x14ac:dyDescent="0.2">
      <c r="A150" s="115"/>
      <c r="B150" s="122">
        <v>8250051</v>
      </c>
      <c r="C150" s="48"/>
      <c r="D150" s="48"/>
      <c r="E150" s="159"/>
      <c r="F150" s="159"/>
      <c r="G150" s="159"/>
      <c r="H150" s="154" t="s">
        <v>153</v>
      </c>
      <c r="I150" s="116">
        <v>2.2200000000000002</v>
      </c>
      <c r="J150" s="41">
        <f t="shared" si="38"/>
        <v>222.00000000000003</v>
      </c>
      <c r="K150" s="163">
        <v>5007</v>
      </c>
      <c r="L150" s="159">
        <v>4979</v>
      </c>
      <c r="M150" s="117">
        <v>4937</v>
      </c>
      <c r="N150" s="41">
        <f t="shared" si="39"/>
        <v>70</v>
      </c>
      <c r="O150" s="197">
        <f t="shared" si="40"/>
        <v>1.4178651002633179E-2</v>
      </c>
      <c r="P150" s="118">
        <v>2253.6999999999998</v>
      </c>
      <c r="Q150" s="159">
        <v>2485</v>
      </c>
      <c r="R150" s="117">
        <v>2437</v>
      </c>
      <c r="S150" s="41">
        <f t="shared" si="41"/>
        <v>48</v>
      </c>
      <c r="T150" s="197">
        <f t="shared" si="42"/>
        <v>1.9696347968814115E-2</v>
      </c>
      <c r="U150" s="163">
        <v>2358</v>
      </c>
      <c r="V150" s="117">
        <v>2335</v>
      </c>
      <c r="W150" s="41">
        <f t="shared" si="43"/>
        <v>23</v>
      </c>
      <c r="X150" s="190">
        <f t="shared" si="44"/>
        <v>9.8501070663811561E-3</v>
      </c>
      <c r="Y150" s="119">
        <f t="shared" si="45"/>
        <v>10.621621621621621</v>
      </c>
      <c r="Z150" s="168">
        <v>2575</v>
      </c>
      <c r="AA150" s="159">
        <v>1875</v>
      </c>
      <c r="AB150" s="159">
        <v>125</v>
      </c>
      <c r="AC150" s="41">
        <f t="shared" si="46"/>
        <v>2000</v>
      </c>
      <c r="AD150" s="184">
        <f t="shared" si="47"/>
        <v>0.77669902912621358</v>
      </c>
      <c r="AE150" s="120">
        <f t="shared" si="48"/>
        <v>0.9994377163407866</v>
      </c>
      <c r="AF150" s="174">
        <v>385</v>
      </c>
      <c r="AG150" s="184">
        <f t="shared" si="49"/>
        <v>0.14951456310679612</v>
      </c>
      <c r="AH150" s="42">
        <f t="shared" si="50"/>
        <v>1.0382955771305287</v>
      </c>
      <c r="AI150" s="159">
        <v>95</v>
      </c>
      <c r="AJ150" s="159">
        <v>60</v>
      </c>
      <c r="AK150" s="41">
        <f t="shared" si="51"/>
        <v>155</v>
      </c>
      <c r="AL150" s="184">
        <f t="shared" si="52"/>
        <v>6.0194174757281553E-2</v>
      </c>
      <c r="AM150" s="121">
        <f t="shared" si="53"/>
        <v>0.970873786407767</v>
      </c>
      <c r="AN150" s="179">
        <v>45</v>
      </c>
      <c r="AO150" s="116" t="s">
        <v>7</v>
      </c>
      <c r="AP150" s="202" t="s">
        <v>7</v>
      </c>
    </row>
    <row r="151" spans="1:43" x14ac:dyDescent="0.2">
      <c r="A151" s="115"/>
      <c r="B151" s="122">
        <v>8250052.0099999998</v>
      </c>
      <c r="C151" s="48"/>
      <c r="D151" s="48"/>
      <c r="E151" s="159"/>
      <c r="F151" s="159"/>
      <c r="G151" s="159"/>
      <c r="H151" s="154" t="s">
        <v>154</v>
      </c>
      <c r="I151" s="116">
        <v>2.11</v>
      </c>
      <c r="J151" s="41">
        <f t="shared" si="38"/>
        <v>211</v>
      </c>
      <c r="K151" s="163">
        <v>4069</v>
      </c>
      <c r="L151" s="159">
        <v>4066</v>
      </c>
      <c r="M151" s="117">
        <v>4170</v>
      </c>
      <c r="N151" s="41">
        <f t="shared" si="39"/>
        <v>-101</v>
      </c>
      <c r="O151" s="197">
        <f t="shared" si="40"/>
        <v>-2.4220623501199041E-2</v>
      </c>
      <c r="P151" s="118">
        <v>1924.8</v>
      </c>
      <c r="Q151" s="159">
        <v>1687</v>
      </c>
      <c r="R151" s="117">
        <v>1685</v>
      </c>
      <c r="S151" s="41">
        <f t="shared" si="41"/>
        <v>2</v>
      </c>
      <c r="T151" s="197">
        <f t="shared" si="42"/>
        <v>1.1869436201780415E-3</v>
      </c>
      <c r="U151" s="163">
        <v>1653</v>
      </c>
      <c r="V151" s="117">
        <v>1654</v>
      </c>
      <c r="W151" s="41">
        <f t="shared" si="43"/>
        <v>-1</v>
      </c>
      <c r="X151" s="190">
        <f t="shared" si="44"/>
        <v>-6.0459492140266019E-4</v>
      </c>
      <c r="Y151" s="119">
        <f t="shared" si="45"/>
        <v>7.8341232227488149</v>
      </c>
      <c r="Z151" s="168">
        <v>1885</v>
      </c>
      <c r="AA151" s="159">
        <v>1415</v>
      </c>
      <c r="AB151" s="159">
        <v>85</v>
      </c>
      <c r="AC151" s="41">
        <f t="shared" si="46"/>
        <v>1500</v>
      </c>
      <c r="AD151" s="184">
        <f t="shared" si="47"/>
        <v>0.79575596816976124</v>
      </c>
      <c r="AE151" s="120">
        <f t="shared" si="48"/>
        <v>1.0239597292748774</v>
      </c>
      <c r="AF151" s="174">
        <v>250</v>
      </c>
      <c r="AG151" s="184">
        <f t="shared" si="49"/>
        <v>0.13262599469496023</v>
      </c>
      <c r="AH151" s="42">
        <f t="shared" si="50"/>
        <v>0.92101385204833497</v>
      </c>
      <c r="AI151" s="159">
        <v>60</v>
      </c>
      <c r="AJ151" s="159">
        <v>45</v>
      </c>
      <c r="AK151" s="41">
        <f t="shared" si="51"/>
        <v>105</v>
      </c>
      <c r="AL151" s="184">
        <f t="shared" si="52"/>
        <v>5.5702917771883291E-2</v>
      </c>
      <c r="AM151" s="121">
        <f t="shared" si="53"/>
        <v>0.89843415761102086</v>
      </c>
      <c r="AN151" s="179">
        <v>30</v>
      </c>
      <c r="AO151" s="116" t="s">
        <v>7</v>
      </c>
      <c r="AP151" s="202" t="s">
        <v>7</v>
      </c>
    </row>
    <row r="152" spans="1:43" x14ac:dyDescent="0.2">
      <c r="A152" s="115"/>
      <c r="B152" s="122">
        <v>8250052.0199999996</v>
      </c>
      <c r="C152" s="48"/>
      <c r="D152" s="48"/>
      <c r="E152" s="159"/>
      <c r="F152" s="159"/>
      <c r="G152" s="159"/>
      <c r="H152" s="154" t="s">
        <v>155</v>
      </c>
      <c r="I152" s="116">
        <v>1.64</v>
      </c>
      <c r="J152" s="41">
        <f t="shared" si="38"/>
        <v>164</v>
      </c>
      <c r="K152" s="163">
        <v>3672</v>
      </c>
      <c r="L152" s="159">
        <v>3786</v>
      </c>
      <c r="M152" s="117">
        <v>3926</v>
      </c>
      <c r="N152" s="41">
        <f t="shared" si="39"/>
        <v>-254</v>
      </c>
      <c r="O152" s="197">
        <f t="shared" si="40"/>
        <v>-6.4696892511462045E-2</v>
      </c>
      <c r="P152" s="118">
        <v>2242.6</v>
      </c>
      <c r="Q152" s="159">
        <v>1392</v>
      </c>
      <c r="R152" s="117">
        <v>1373</v>
      </c>
      <c r="S152" s="41">
        <f t="shared" si="41"/>
        <v>19</v>
      </c>
      <c r="T152" s="197">
        <f t="shared" si="42"/>
        <v>1.3838310269482883E-2</v>
      </c>
      <c r="U152" s="163">
        <v>1383</v>
      </c>
      <c r="V152" s="117">
        <v>1356</v>
      </c>
      <c r="W152" s="41">
        <f t="shared" si="43"/>
        <v>27</v>
      </c>
      <c r="X152" s="190">
        <f t="shared" si="44"/>
        <v>1.9911504424778761E-2</v>
      </c>
      <c r="Y152" s="119">
        <f t="shared" si="45"/>
        <v>8.4329268292682933</v>
      </c>
      <c r="Z152" s="168">
        <v>1690</v>
      </c>
      <c r="AA152" s="159">
        <v>1300</v>
      </c>
      <c r="AB152" s="159">
        <v>60</v>
      </c>
      <c r="AC152" s="41">
        <f t="shared" si="46"/>
        <v>1360</v>
      </c>
      <c r="AD152" s="184">
        <f t="shared" si="47"/>
        <v>0.80473372781065089</v>
      </c>
      <c r="AE152" s="120">
        <f t="shared" si="48"/>
        <v>1.035512095451312</v>
      </c>
      <c r="AF152" s="174">
        <v>230</v>
      </c>
      <c r="AG152" s="184">
        <f t="shared" si="49"/>
        <v>0.13609467455621302</v>
      </c>
      <c r="AH152" s="42">
        <f t="shared" si="50"/>
        <v>0.94510190664036831</v>
      </c>
      <c r="AI152" s="159">
        <v>30</v>
      </c>
      <c r="AJ152" s="159">
        <v>55</v>
      </c>
      <c r="AK152" s="41">
        <f t="shared" si="51"/>
        <v>85</v>
      </c>
      <c r="AL152" s="184">
        <f t="shared" si="52"/>
        <v>5.0295857988165681E-2</v>
      </c>
      <c r="AM152" s="121">
        <f t="shared" si="53"/>
        <v>0.81122351593815611</v>
      </c>
      <c r="AN152" s="179">
        <v>20</v>
      </c>
      <c r="AO152" s="116" t="s">
        <v>7</v>
      </c>
      <c r="AP152" s="202" t="s">
        <v>7</v>
      </c>
    </row>
    <row r="153" spans="1:43" x14ac:dyDescent="0.2">
      <c r="A153" s="115"/>
      <c r="B153" s="122">
        <v>8250052.0300000003</v>
      </c>
      <c r="C153" s="48"/>
      <c r="D153" s="48"/>
      <c r="E153" s="159"/>
      <c r="F153" s="159"/>
      <c r="G153" s="159"/>
      <c r="H153" s="154" t="s">
        <v>156</v>
      </c>
      <c r="I153" s="116">
        <v>3.45</v>
      </c>
      <c r="J153" s="41">
        <f t="shared" si="38"/>
        <v>345</v>
      </c>
      <c r="K153" s="163">
        <v>3657</v>
      </c>
      <c r="L153" s="159">
        <v>3632</v>
      </c>
      <c r="M153" s="117">
        <v>3805</v>
      </c>
      <c r="N153" s="41">
        <f t="shared" si="39"/>
        <v>-148</v>
      </c>
      <c r="O153" s="197">
        <f t="shared" si="40"/>
        <v>-3.8896189224704336E-2</v>
      </c>
      <c r="P153" s="118">
        <v>1061.3</v>
      </c>
      <c r="Q153" s="159">
        <v>1467</v>
      </c>
      <c r="R153" s="117">
        <v>1475</v>
      </c>
      <c r="S153" s="41">
        <f t="shared" si="41"/>
        <v>-8</v>
      </c>
      <c r="T153" s="197">
        <f t="shared" si="42"/>
        <v>-5.4237288135593224E-3</v>
      </c>
      <c r="U153" s="163">
        <v>1452</v>
      </c>
      <c r="V153" s="117">
        <v>1449</v>
      </c>
      <c r="W153" s="41">
        <f t="shared" si="43"/>
        <v>3</v>
      </c>
      <c r="X153" s="190">
        <f t="shared" si="44"/>
        <v>2.070393374741201E-3</v>
      </c>
      <c r="Y153" s="119">
        <f t="shared" si="45"/>
        <v>4.2086956521739127</v>
      </c>
      <c r="Z153" s="168">
        <v>1410</v>
      </c>
      <c r="AA153" s="159">
        <v>1055</v>
      </c>
      <c r="AB153" s="159">
        <v>50</v>
      </c>
      <c r="AC153" s="41">
        <f t="shared" si="46"/>
        <v>1105</v>
      </c>
      <c r="AD153" s="184">
        <f t="shared" si="47"/>
        <v>0.78368794326241131</v>
      </c>
      <c r="AE153" s="120">
        <f t="shared" si="48"/>
        <v>1.0084308837351652</v>
      </c>
      <c r="AF153" s="174">
        <v>160</v>
      </c>
      <c r="AG153" s="184">
        <f t="shared" si="49"/>
        <v>0.11347517730496454</v>
      </c>
      <c r="AH153" s="42">
        <f t="shared" si="50"/>
        <v>0.78802206461780933</v>
      </c>
      <c r="AI153" s="159">
        <v>45</v>
      </c>
      <c r="AJ153" s="159">
        <v>75</v>
      </c>
      <c r="AK153" s="41">
        <f t="shared" si="51"/>
        <v>120</v>
      </c>
      <c r="AL153" s="184">
        <f t="shared" si="52"/>
        <v>8.5106382978723402E-2</v>
      </c>
      <c r="AM153" s="121">
        <f t="shared" si="53"/>
        <v>1.3726835964310227</v>
      </c>
      <c r="AN153" s="179">
        <v>25</v>
      </c>
      <c r="AO153" s="116" t="s">
        <v>7</v>
      </c>
      <c r="AP153" s="202" t="s">
        <v>7</v>
      </c>
    </row>
    <row r="154" spans="1:43" x14ac:dyDescent="0.2">
      <c r="A154" s="115" t="s">
        <v>304</v>
      </c>
      <c r="B154" s="122">
        <v>8250052.04</v>
      </c>
      <c r="C154" s="48"/>
      <c r="D154" s="48"/>
      <c r="E154" s="159"/>
      <c r="F154" s="159"/>
      <c r="G154" s="159"/>
      <c r="H154" s="154" t="s">
        <v>157</v>
      </c>
      <c r="I154" s="116">
        <v>1.96</v>
      </c>
      <c r="J154" s="41">
        <f t="shared" si="38"/>
        <v>196</v>
      </c>
      <c r="K154" s="163">
        <v>4445</v>
      </c>
      <c r="L154" s="159">
        <v>4140</v>
      </c>
      <c r="M154" s="117">
        <v>4180</v>
      </c>
      <c r="N154" s="41">
        <f t="shared" si="39"/>
        <v>265</v>
      </c>
      <c r="O154" s="197">
        <f t="shared" si="40"/>
        <v>6.3397129186602869E-2</v>
      </c>
      <c r="P154" s="118">
        <v>2271.1</v>
      </c>
      <c r="Q154" s="159">
        <v>2009</v>
      </c>
      <c r="R154" s="117">
        <v>1829</v>
      </c>
      <c r="S154" s="41">
        <f t="shared" si="41"/>
        <v>180</v>
      </c>
      <c r="T154" s="197">
        <f t="shared" si="42"/>
        <v>9.8414434117003832E-2</v>
      </c>
      <c r="U154" s="163">
        <v>1946</v>
      </c>
      <c r="V154" s="117">
        <v>1766</v>
      </c>
      <c r="W154" s="41">
        <f t="shared" si="43"/>
        <v>180</v>
      </c>
      <c r="X154" s="190">
        <f t="shared" si="44"/>
        <v>0.10192525481313704</v>
      </c>
      <c r="Y154" s="119">
        <f t="shared" si="45"/>
        <v>9.9285714285714288</v>
      </c>
      <c r="Z154" s="168">
        <v>1970</v>
      </c>
      <c r="AA154" s="159">
        <v>1320</v>
      </c>
      <c r="AB154" s="159">
        <v>85</v>
      </c>
      <c r="AC154" s="41">
        <f t="shared" si="46"/>
        <v>1405</v>
      </c>
      <c r="AD154" s="184">
        <f t="shared" si="47"/>
        <v>0.71319796954314718</v>
      </c>
      <c r="AE154" s="120">
        <f t="shared" si="48"/>
        <v>0.91772607309807697</v>
      </c>
      <c r="AF154" s="174">
        <v>360</v>
      </c>
      <c r="AG154" s="184">
        <f t="shared" si="49"/>
        <v>0.18274111675126903</v>
      </c>
      <c r="AH154" s="42">
        <f t="shared" si="50"/>
        <v>1.2690355329949239</v>
      </c>
      <c r="AI154" s="159">
        <v>100</v>
      </c>
      <c r="AJ154" s="159">
        <v>75</v>
      </c>
      <c r="AK154" s="41">
        <f t="shared" si="51"/>
        <v>175</v>
      </c>
      <c r="AL154" s="184">
        <f t="shared" si="52"/>
        <v>8.8832487309644673E-2</v>
      </c>
      <c r="AM154" s="121">
        <f t="shared" si="53"/>
        <v>1.4327820533813658</v>
      </c>
      <c r="AN154" s="179">
        <v>30</v>
      </c>
      <c r="AO154" s="116" t="s">
        <v>7</v>
      </c>
      <c r="AP154" s="237" t="s">
        <v>5</v>
      </c>
      <c r="AQ154" s="83" t="s">
        <v>305</v>
      </c>
    </row>
    <row r="155" spans="1:43" x14ac:dyDescent="0.2">
      <c r="A155" s="115"/>
      <c r="B155" s="122">
        <v>8250052.0599999996</v>
      </c>
      <c r="C155" s="48"/>
      <c r="D155" s="48"/>
      <c r="E155" s="159"/>
      <c r="F155" s="159"/>
      <c r="G155" s="159"/>
      <c r="H155" s="154" t="s">
        <v>158</v>
      </c>
      <c r="I155" s="116">
        <v>2.57</v>
      </c>
      <c r="J155" s="41">
        <f t="shared" si="38"/>
        <v>257</v>
      </c>
      <c r="K155" s="163">
        <v>4221</v>
      </c>
      <c r="L155" s="159">
        <v>4396</v>
      </c>
      <c r="M155" s="117">
        <v>4630</v>
      </c>
      <c r="N155" s="41">
        <f t="shared" si="39"/>
        <v>-409</v>
      </c>
      <c r="O155" s="197">
        <f t="shared" si="40"/>
        <v>-8.8336933045356378E-2</v>
      </c>
      <c r="P155" s="118">
        <v>1645.4</v>
      </c>
      <c r="Q155" s="159">
        <v>1490</v>
      </c>
      <c r="R155" s="117">
        <v>1488</v>
      </c>
      <c r="S155" s="41">
        <f t="shared" si="41"/>
        <v>2</v>
      </c>
      <c r="T155" s="197">
        <f t="shared" si="42"/>
        <v>1.3440860215053765E-3</v>
      </c>
      <c r="U155" s="163">
        <v>1490</v>
      </c>
      <c r="V155" s="117">
        <v>1464</v>
      </c>
      <c r="W155" s="41">
        <f t="shared" si="43"/>
        <v>26</v>
      </c>
      <c r="X155" s="190">
        <f t="shared" si="44"/>
        <v>1.7759562841530054E-2</v>
      </c>
      <c r="Y155" s="119">
        <f t="shared" si="45"/>
        <v>5.7976653696498053</v>
      </c>
      <c r="Z155" s="168">
        <v>1950</v>
      </c>
      <c r="AA155" s="159">
        <v>1440</v>
      </c>
      <c r="AB155" s="159">
        <v>85</v>
      </c>
      <c r="AC155" s="41">
        <f t="shared" si="46"/>
        <v>1525</v>
      </c>
      <c r="AD155" s="184">
        <f t="shared" si="47"/>
        <v>0.78205128205128205</v>
      </c>
      <c r="AE155" s="120">
        <f t="shared" si="48"/>
        <v>1.006324867270699</v>
      </c>
      <c r="AF155" s="174">
        <v>340</v>
      </c>
      <c r="AG155" s="184">
        <f t="shared" si="49"/>
        <v>0.17435897435897435</v>
      </c>
      <c r="AH155" s="42">
        <f t="shared" si="50"/>
        <v>1.2108262108262109</v>
      </c>
      <c r="AI155" s="159">
        <v>30</v>
      </c>
      <c r="AJ155" s="159">
        <v>15</v>
      </c>
      <c r="AK155" s="41">
        <f t="shared" si="51"/>
        <v>45</v>
      </c>
      <c r="AL155" s="184">
        <f t="shared" si="52"/>
        <v>2.3076923076923078E-2</v>
      </c>
      <c r="AM155" s="121">
        <f t="shared" si="53"/>
        <v>0.37220843672456577</v>
      </c>
      <c r="AN155" s="179">
        <v>45</v>
      </c>
      <c r="AO155" s="116" t="s">
        <v>7</v>
      </c>
      <c r="AP155" s="202" t="s">
        <v>7</v>
      </c>
    </row>
    <row r="156" spans="1:43" x14ac:dyDescent="0.2">
      <c r="A156" s="115"/>
      <c r="B156" s="122">
        <v>8250052.0700000003</v>
      </c>
      <c r="C156" s="48"/>
      <c r="D156" s="48"/>
      <c r="E156" s="159"/>
      <c r="F156" s="159"/>
      <c r="G156" s="159"/>
      <c r="H156" s="154" t="s">
        <v>159</v>
      </c>
      <c r="I156" s="116">
        <v>1.97</v>
      </c>
      <c r="J156" s="41">
        <f t="shared" si="38"/>
        <v>197</v>
      </c>
      <c r="K156" s="163">
        <v>4259</v>
      </c>
      <c r="L156" s="159">
        <v>4364</v>
      </c>
      <c r="M156" s="117">
        <v>4680</v>
      </c>
      <c r="N156" s="41">
        <f t="shared" si="39"/>
        <v>-421</v>
      </c>
      <c r="O156" s="197">
        <f t="shared" si="40"/>
        <v>-8.9957264957264957E-2</v>
      </c>
      <c r="P156" s="118">
        <v>2161.8000000000002</v>
      </c>
      <c r="Q156" s="159">
        <v>1422</v>
      </c>
      <c r="R156" s="117">
        <v>1421</v>
      </c>
      <c r="S156" s="41">
        <f t="shared" si="41"/>
        <v>1</v>
      </c>
      <c r="T156" s="197">
        <f t="shared" si="42"/>
        <v>7.0372976776917663E-4</v>
      </c>
      <c r="U156" s="163">
        <v>1415</v>
      </c>
      <c r="V156" s="117">
        <v>1407</v>
      </c>
      <c r="W156" s="41">
        <f t="shared" si="43"/>
        <v>8</v>
      </c>
      <c r="X156" s="190">
        <f t="shared" si="44"/>
        <v>5.6858564321250887E-3</v>
      </c>
      <c r="Y156" s="119">
        <f t="shared" si="45"/>
        <v>7.1827411167512691</v>
      </c>
      <c r="Z156" s="168">
        <v>1985</v>
      </c>
      <c r="AA156" s="159">
        <v>1440</v>
      </c>
      <c r="AB156" s="159">
        <v>100</v>
      </c>
      <c r="AC156" s="41">
        <f t="shared" si="46"/>
        <v>1540</v>
      </c>
      <c r="AD156" s="184">
        <f t="shared" si="47"/>
        <v>0.77581863979848864</v>
      </c>
      <c r="AE156" s="120">
        <f t="shared" si="48"/>
        <v>0.99830485243057665</v>
      </c>
      <c r="AF156" s="174">
        <v>350</v>
      </c>
      <c r="AG156" s="184">
        <f t="shared" si="49"/>
        <v>0.17632241813602015</v>
      </c>
      <c r="AH156" s="42">
        <f t="shared" si="50"/>
        <v>1.2244612370556955</v>
      </c>
      <c r="AI156" s="159">
        <v>25</v>
      </c>
      <c r="AJ156" s="159">
        <v>45</v>
      </c>
      <c r="AK156" s="41">
        <f t="shared" si="51"/>
        <v>70</v>
      </c>
      <c r="AL156" s="184">
        <f t="shared" si="52"/>
        <v>3.5264483627204031E-2</v>
      </c>
      <c r="AM156" s="121">
        <f t="shared" si="53"/>
        <v>0.56878199398716178</v>
      </c>
      <c r="AN156" s="179">
        <v>25</v>
      </c>
      <c r="AO156" s="116" t="s">
        <v>7</v>
      </c>
      <c r="AP156" s="202" t="s">
        <v>7</v>
      </c>
    </row>
    <row r="157" spans="1:43" x14ac:dyDescent="0.2">
      <c r="A157" s="115" t="s">
        <v>254</v>
      </c>
      <c r="B157" s="122">
        <v>8250052.0899999999</v>
      </c>
      <c r="C157" s="48">
        <v>8250052.0800000001</v>
      </c>
      <c r="D157" s="116">
        <v>0.47590744299999999</v>
      </c>
      <c r="E157" s="117">
        <v>14899</v>
      </c>
      <c r="F157" s="117">
        <v>5525</v>
      </c>
      <c r="G157" s="117">
        <v>5394</v>
      </c>
      <c r="H157" s="154"/>
      <c r="I157" s="116">
        <v>1.42</v>
      </c>
      <c r="J157" s="41">
        <f t="shared" si="38"/>
        <v>142</v>
      </c>
      <c r="K157" s="163">
        <v>5733</v>
      </c>
      <c r="L157" s="159">
        <v>5437</v>
      </c>
      <c r="M157" s="117">
        <f>D157*E157</f>
        <v>7090.544993257</v>
      </c>
      <c r="N157" s="41">
        <f t="shared" si="39"/>
        <v>-1357.544993257</v>
      </c>
      <c r="O157" s="197">
        <f t="shared" si="40"/>
        <v>-0.19145848373404364</v>
      </c>
      <c r="P157" s="118">
        <v>4046.2</v>
      </c>
      <c r="Q157" s="159">
        <v>1943</v>
      </c>
      <c r="R157" s="117">
        <f>D157*F157</f>
        <v>2629.3886225749998</v>
      </c>
      <c r="S157" s="41">
        <f t="shared" si="41"/>
        <v>-686.38862257499977</v>
      </c>
      <c r="T157" s="197">
        <f t="shared" si="42"/>
        <v>-0.26104495040478615</v>
      </c>
      <c r="U157" s="163">
        <v>1928</v>
      </c>
      <c r="V157" s="117">
        <f>D157*G157</f>
        <v>2567.0447475420001</v>
      </c>
      <c r="W157" s="41">
        <f t="shared" si="43"/>
        <v>-639.0447475420001</v>
      </c>
      <c r="X157" s="190">
        <f t="shared" si="44"/>
        <v>-0.24894180288594464</v>
      </c>
      <c r="Y157" s="119">
        <f t="shared" si="45"/>
        <v>13.577464788732394</v>
      </c>
      <c r="Z157" s="168">
        <v>2880</v>
      </c>
      <c r="AA157" s="159">
        <v>2130</v>
      </c>
      <c r="AB157" s="159">
        <v>100</v>
      </c>
      <c r="AC157" s="41">
        <f t="shared" si="46"/>
        <v>2230</v>
      </c>
      <c r="AD157" s="184">
        <f t="shared" si="47"/>
        <v>0.77430555555555558</v>
      </c>
      <c r="AE157" s="120">
        <f t="shared" si="48"/>
        <v>0.99635785185032677</v>
      </c>
      <c r="AF157" s="174">
        <v>510</v>
      </c>
      <c r="AG157" s="184">
        <f t="shared" si="49"/>
        <v>0.17708333333333334</v>
      </c>
      <c r="AH157" s="42">
        <f t="shared" si="50"/>
        <v>1.2297453703703705</v>
      </c>
      <c r="AI157" s="159">
        <v>55</v>
      </c>
      <c r="AJ157" s="159">
        <v>35</v>
      </c>
      <c r="AK157" s="41">
        <f t="shared" si="51"/>
        <v>90</v>
      </c>
      <c r="AL157" s="184">
        <f t="shared" si="52"/>
        <v>3.125E-2</v>
      </c>
      <c r="AM157" s="121">
        <f t="shared" si="53"/>
        <v>0.50403225806451613</v>
      </c>
      <c r="AN157" s="179">
        <v>55</v>
      </c>
      <c r="AO157" s="116" t="s">
        <v>7</v>
      </c>
      <c r="AP157" s="202" t="s">
        <v>7</v>
      </c>
      <c r="AQ157" s="83" t="s">
        <v>247</v>
      </c>
    </row>
    <row r="158" spans="1:43" x14ac:dyDescent="0.2">
      <c r="A158" s="115"/>
      <c r="B158" s="122">
        <v>8250052.0999999996</v>
      </c>
      <c r="C158" s="48">
        <v>8250052.0800000001</v>
      </c>
      <c r="D158" s="116">
        <v>0.286431614</v>
      </c>
      <c r="E158" s="117">
        <v>14899</v>
      </c>
      <c r="F158" s="117">
        <v>5525</v>
      </c>
      <c r="G158" s="117">
        <v>5394</v>
      </c>
      <c r="H158" s="154"/>
      <c r="I158" s="116">
        <v>1.37</v>
      </c>
      <c r="J158" s="41">
        <f t="shared" si="38"/>
        <v>137</v>
      </c>
      <c r="K158" s="163">
        <v>4875</v>
      </c>
      <c r="L158" s="159">
        <v>4768</v>
      </c>
      <c r="M158" s="117">
        <f>D158*E158</f>
        <v>4267.5446169859997</v>
      </c>
      <c r="N158" s="41">
        <f t="shared" si="39"/>
        <v>607.45538301400029</v>
      </c>
      <c r="O158" s="197">
        <f t="shared" si="40"/>
        <v>0.14234306551738463</v>
      </c>
      <c r="P158" s="118">
        <v>3552.9</v>
      </c>
      <c r="Q158" s="159">
        <v>1860</v>
      </c>
      <c r="R158" s="117">
        <f>D158*F158</f>
        <v>1582.5346673500001</v>
      </c>
      <c r="S158" s="41">
        <f t="shared" si="41"/>
        <v>277.46533264999994</v>
      </c>
      <c r="T158" s="197">
        <f t="shared" si="42"/>
        <v>0.17532970264381231</v>
      </c>
      <c r="U158" s="163">
        <v>1824</v>
      </c>
      <c r="V158" s="117">
        <f>D158*G158</f>
        <v>1545.0121259160001</v>
      </c>
      <c r="W158" s="41">
        <f t="shared" si="43"/>
        <v>278.98787408399994</v>
      </c>
      <c r="X158" s="190">
        <f t="shared" si="44"/>
        <v>0.1805732585552329</v>
      </c>
      <c r="Y158" s="119">
        <f t="shared" si="45"/>
        <v>13.313868613138686</v>
      </c>
      <c r="Z158" s="168">
        <v>2240</v>
      </c>
      <c r="AA158" s="159">
        <v>1660</v>
      </c>
      <c r="AB158" s="159">
        <v>80</v>
      </c>
      <c r="AC158" s="41">
        <f t="shared" si="46"/>
        <v>1740</v>
      </c>
      <c r="AD158" s="184">
        <f t="shared" si="47"/>
        <v>0.7767857142857143</v>
      </c>
      <c r="AE158" s="120">
        <f t="shared" si="48"/>
        <v>0.99954926072877104</v>
      </c>
      <c r="AF158" s="174">
        <v>455</v>
      </c>
      <c r="AG158" s="184">
        <f t="shared" si="49"/>
        <v>0.203125</v>
      </c>
      <c r="AH158" s="42">
        <f t="shared" si="50"/>
        <v>1.4105902777777779</v>
      </c>
      <c r="AI158" s="159">
        <v>15</v>
      </c>
      <c r="AJ158" s="159">
        <v>10</v>
      </c>
      <c r="AK158" s="41">
        <f t="shared" si="51"/>
        <v>25</v>
      </c>
      <c r="AL158" s="184">
        <f t="shared" si="52"/>
        <v>1.1160714285714286E-2</v>
      </c>
      <c r="AM158" s="121">
        <f t="shared" si="53"/>
        <v>0.18001152073732721</v>
      </c>
      <c r="AN158" s="179">
        <v>25</v>
      </c>
      <c r="AO158" s="116" t="s">
        <v>7</v>
      </c>
      <c r="AP158" s="202" t="s">
        <v>7</v>
      </c>
      <c r="AQ158" s="83" t="s">
        <v>247</v>
      </c>
    </row>
    <row r="159" spans="1:43" x14ac:dyDescent="0.2">
      <c r="A159" s="115"/>
      <c r="B159" s="122">
        <v>8250052.1100000003</v>
      </c>
      <c r="C159" s="48">
        <v>8250052.0800000001</v>
      </c>
      <c r="D159" s="116">
        <v>0.14193340300000001</v>
      </c>
      <c r="E159" s="117">
        <v>14899</v>
      </c>
      <c r="F159" s="117">
        <v>5525</v>
      </c>
      <c r="G159" s="117">
        <v>5394</v>
      </c>
      <c r="H159" s="154"/>
      <c r="I159" s="116">
        <v>2.4300000000000002</v>
      </c>
      <c r="J159" s="41">
        <f t="shared" si="38"/>
        <v>243.00000000000003</v>
      </c>
      <c r="K159" s="163">
        <v>5275</v>
      </c>
      <c r="L159" s="159">
        <v>5125</v>
      </c>
      <c r="M159" s="117">
        <f>D159*E159</f>
        <v>2114.665771297</v>
      </c>
      <c r="N159" s="41">
        <f t="shared" si="39"/>
        <v>3160.334228703</v>
      </c>
      <c r="O159" s="197">
        <f t="shared" si="40"/>
        <v>1.4944840322282487</v>
      </c>
      <c r="P159" s="118">
        <v>2169.1999999999998</v>
      </c>
      <c r="Q159" s="159">
        <v>1629</v>
      </c>
      <c r="R159" s="117">
        <f>D159*F159</f>
        <v>784.18205157500006</v>
      </c>
      <c r="S159" s="41">
        <f t="shared" si="41"/>
        <v>844.81794842499994</v>
      </c>
      <c r="T159" s="197">
        <f t="shared" si="42"/>
        <v>1.0773237499228845</v>
      </c>
      <c r="U159" s="163">
        <v>1624</v>
      </c>
      <c r="V159" s="117">
        <f>D159*G159</f>
        <v>765.58877578200008</v>
      </c>
      <c r="W159" s="41">
        <f t="shared" si="43"/>
        <v>858.41122421799992</v>
      </c>
      <c r="X159" s="190">
        <f t="shared" si="44"/>
        <v>1.1212432200840297</v>
      </c>
      <c r="Y159" s="119">
        <f t="shared" si="45"/>
        <v>6.6831275720164598</v>
      </c>
      <c r="Z159" s="168">
        <v>2255</v>
      </c>
      <c r="AA159" s="159">
        <v>1780</v>
      </c>
      <c r="AB159" s="159">
        <v>75</v>
      </c>
      <c r="AC159" s="41">
        <f t="shared" si="46"/>
        <v>1855</v>
      </c>
      <c r="AD159" s="184">
        <f t="shared" si="47"/>
        <v>0.82261640798226165</v>
      </c>
      <c r="AE159" s="120">
        <f t="shared" si="48"/>
        <v>1.058523100181</v>
      </c>
      <c r="AF159" s="174">
        <v>305</v>
      </c>
      <c r="AG159" s="184">
        <f t="shared" si="49"/>
        <v>0.1352549889135255</v>
      </c>
      <c r="AH159" s="42">
        <f t="shared" si="50"/>
        <v>0.93927075634392709</v>
      </c>
      <c r="AI159" s="159">
        <v>10</v>
      </c>
      <c r="AJ159" s="159">
        <v>40</v>
      </c>
      <c r="AK159" s="41">
        <f t="shared" si="51"/>
        <v>50</v>
      </c>
      <c r="AL159" s="184">
        <f t="shared" si="52"/>
        <v>2.2172949002217297E-2</v>
      </c>
      <c r="AM159" s="121">
        <f t="shared" si="53"/>
        <v>0.35762820971318221</v>
      </c>
      <c r="AN159" s="179">
        <v>35</v>
      </c>
      <c r="AO159" s="116" t="s">
        <v>7</v>
      </c>
      <c r="AP159" s="202" t="s">
        <v>7</v>
      </c>
      <c r="AQ159" s="83" t="s">
        <v>247</v>
      </c>
    </row>
    <row r="160" spans="1:43" x14ac:dyDescent="0.2">
      <c r="A160" s="115"/>
      <c r="B160" s="122">
        <v>8250052.1200000001</v>
      </c>
      <c r="C160" s="48">
        <v>8250052.0800000001</v>
      </c>
      <c r="D160" s="116">
        <v>9.5727540999999999E-2</v>
      </c>
      <c r="E160" s="117">
        <v>14899</v>
      </c>
      <c r="F160" s="117">
        <v>5525</v>
      </c>
      <c r="G160" s="117">
        <v>5394</v>
      </c>
      <c r="H160" s="154"/>
      <c r="I160" s="116">
        <v>4.04</v>
      </c>
      <c r="J160" s="41">
        <f t="shared" si="38"/>
        <v>404</v>
      </c>
      <c r="K160" s="163">
        <v>4261</v>
      </c>
      <c r="L160" s="159">
        <v>3954</v>
      </c>
      <c r="M160" s="117">
        <f>D160*E160</f>
        <v>1426.2446333590001</v>
      </c>
      <c r="N160" s="41">
        <f t="shared" si="39"/>
        <v>2834.7553666409999</v>
      </c>
      <c r="O160" s="197">
        <f t="shared" si="40"/>
        <v>1.9875660180152723</v>
      </c>
      <c r="P160" s="118">
        <v>1055.0999999999999</v>
      </c>
      <c r="Q160" s="159">
        <v>1226</v>
      </c>
      <c r="R160" s="117">
        <f>D160*F160</f>
        <v>528.894664025</v>
      </c>
      <c r="S160" s="41">
        <f t="shared" si="41"/>
        <v>697.105335975</v>
      </c>
      <c r="T160" s="197">
        <f t="shared" si="42"/>
        <v>1.3180419153218172</v>
      </c>
      <c r="U160" s="163">
        <v>1223</v>
      </c>
      <c r="V160" s="117">
        <f>D160*G160</f>
        <v>516.35435615400002</v>
      </c>
      <c r="W160" s="41">
        <f t="shared" si="43"/>
        <v>706.64564384599998</v>
      </c>
      <c r="X160" s="190">
        <f t="shared" si="44"/>
        <v>1.368528483248133</v>
      </c>
      <c r="Y160" s="119">
        <f t="shared" si="45"/>
        <v>3.027227722772277</v>
      </c>
      <c r="Z160" s="168">
        <v>1835</v>
      </c>
      <c r="AA160" s="159">
        <v>1385</v>
      </c>
      <c r="AB160" s="159">
        <v>90</v>
      </c>
      <c r="AC160" s="41">
        <f t="shared" si="46"/>
        <v>1475</v>
      </c>
      <c r="AD160" s="184">
        <f t="shared" si="47"/>
        <v>0.80381471389645776</v>
      </c>
      <c r="AE160" s="120">
        <f t="shared" si="48"/>
        <v>1.0343295303479156</v>
      </c>
      <c r="AF160" s="174">
        <v>280</v>
      </c>
      <c r="AG160" s="184">
        <f t="shared" si="49"/>
        <v>0.15258855585831063</v>
      </c>
      <c r="AH160" s="42">
        <f t="shared" si="50"/>
        <v>1.059642749016046</v>
      </c>
      <c r="AI160" s="159">
        <v>25</v>
      </c>
      <c r="AJ160" s="159">
        <v>30</v>
      </c>
      <c r="AK160" s="41">
        <f t="shared" si="51"/>
        <v>55</v>
      </c>
      <c r="AL160" s="184">
        <f t="shared" si="52"/>
        <v>2.9972752043596729E-2</v>
      </c>
      <c r="AM160" s="121">
        <f t="shared" si="53"/>
        <v>0.48343148457414081</v>
      </c>
      <c r="AN160" s="179">
        <v>20</v>
      </c>
      <c r="AO160" s="116" t="s">
        <v>7</v>
      </c>
      <c r="AP160" s="202" t="s">
        <v>7</v>
      </c>
      <c r="AQ160" s="83" t="s">
        <v>247</v>
      </c>
    </row>
    <row r="161" spans="1:43" x14ac:dyDescent="0.2">
      <c r="A161" s="108" t="s">
        <v>306</v>
      </c>
      <c r="B161" s="149">
        <v>8250053</v>
      </c>
      <c r="C161" s="47"/>
      <c r="D161" s="47"/>
      <c r="E161" s="158"/>
      <c r="F161" s="158"/>
      <c r="G161" s="158"/>
      <c r="H161" s="153" t="s">
        <v>161</v>
      </c>
      <c r="I161" s="109">
        <v>3.21</v>
      </c>
      <c r="J161" s="43">
        <f t="shared" si="38"/>
        <v>321</v>
      </c>
      <c r="K161" s="162">
        <v>6100</v>
      </c>
      <c r="L161" s="158">
        <v>5460</v>
      </c>
      <c r="M161" s="110">
        <v>5608</v>
      </c>
      <c r="N161" s="43">
        <f t="shared" si="39"/>
        <v>492</v>
      </c>
      <c r="O161" s="196">
        <f t="shared" si="40"/>
        <v>8.7731811697574894E-2</v>
      </c>
      <c r="P161" s="111">
        <v>1900.4</v>
      </c>
      <c r="Q161" s="158">
        <v>2766</v>
      </c>
      <c r="R161" s="110">
        <v>2568</v>
      </c>
      <c r="S161" s="43">
        <f t="shared" si="41"/>
        <v>198</v>
      </c>
      <c r="T161" s="196">
        <f t="shared" si="42"/>
        <v>7.7102803738317752E-2</v>
      </c>
      <c r="U161" s="162">
        <v>2633</v>
      </c>
      <c r="V161" s="110">
        <v>2404</v>
      </c>
      <c r="W161" s="43">
        <f t="shared" si="43"/>
        <v>229</v>
      </c>
      <c r="X161" s="189">
        <f t="shared" si="44"/>
        <v>9.5257903494176371E-2</v>
      </c>
      <c r="Y161" s="112">
        <f t="shared" si="45"/>
        <v>8.2024922118380061</v>
      </c>
      <c r="Z161" s="167">
        <v>2695</v>
      </c>
      <c r="AA161" s="158">
        <v>1840</v>
      </c>
      <c r="AB161" s="158">
        <v>135</v>
      </c>
      <c r="AC161" s="43">
        <f t="shared" si="46"/>
        <v>1975</v>
      </c>
      <c r="AD161" s="183">
        <f t="shared" si="47"/>
        <v>0.73283858998144713</v>
      </c>
      <c r="AE161" s="113">
        <f t="shared" si="48"/>
        <v>0.94299915327747919</v>
      </c>
      <c r="AF161" s="173">
        <v>360</v>
      </c>
      <c r="AG161" s="183">
        <f t="shared" si="49"/>
        <v>0.13358070500927643</v>
      </c>
      <c r="AH161" s="44">
        <f t="shared" si="50"/>
        <v>0.927643784786642</v>
      </c>
      <c r="AI161" s="158">
        <v>180</v>
      </c>
      <c r="AJ161" s="158">
        <v>155</v>
      </c>
      <c r="AK161" s="43">
        <f t="shared" si="51"/>
        <v>335</v>
      </c>
      <c r="AL161" s="183">
        <f t="shared" si="52"/>
        <v>0.12430426716141002</v>
      </c>
      <c r="AM161" s="114">
        <f t="shared" si="53"/>
        <v>2.0049075348614518</v>
      </c>
      <c r="AN161" s="178">
        <v>25</v>
      </c>
      <c r="AO161" s="109" t="s">
        <v>5</v>
      </c>
      <c r="AP161" s="202" t="s">
        <v>7</v>
      </c>
      <c r="AQ161" s="83" t="s">
        <v>324</v>
      </c>
    </row>
    <row r="162" spans="1:43" x14ac:dyDescent="0.2">
      <c r="A162" s="108"/>
      <c r="B162" s="149">
        <v>8250054</v>
      </c>
      <c r="C162" s="47"/>
      <c r="D162" s="47"/>
      <c r="E162" s="158"/>
      <c r="F162" s="158"/>
      <c r="G162" s="158"/>
      <c r="H162" s="153" t="s">
        <v>162</v>
      </c>
      <c r="I162" s="109">
        <v>1.3</v>
      </c>
      <c r="J162" s="43">
        <f t="shared" si="38"/>
        <v>130</v>
      </c>
      <c r="K162" s="162">
        <v>3610</v>
      </c>
      <c r="L162" s="158">
        <v>3278</v>
      </c>
      <c r="M162" s="110">
        <v>3049</v>
      </c>
      <c r="N162" s="43">
        <f t="shared" si="39"/>
        <v>561</v>
      </c>
      <c r="O162" s="196">
        <f t="shared" si="40"/>
        <v>0.18399475237782881</v>
      </c>
      <c r="P162" s="111">
        <v>2787.6</v>
      </c>
      <c r="Q162" s="158">
        <v>1842</v>
      </c>
      <c r="R162" s="110">
        <v>1587</v>
      </c>
      <c r="S162" s="43">
        <f t="shared" si="41"/>
        <v>255</v>
      </c>
      <c r="T162" s="196">
        <f t="shared" si="42"/>
        <v>0.16068052930056712</v>
      </c>
      <c r="U162" s="162">
        <v>1657</v>
      </c>
      <c r="V162" s="110">
        <v>1480</v>
      </c>
      <c r="W162" s="43">
        <f t="shared" si="43"/>
        <v>177</v>
      </c>
      <c r="X162" s="189">
        <f t="shared" si="44"/>
        <v>0.11959459459459459</v>
      </c>
      <c r="Y162" s="112">
        <f t="shared" si="45"/>
        <v>12.746153846153845</v>
      </c>
      <c r="Z162" s="167">
        <v>1800</v>
      </c>
      <c r="AA162" s="158">
        <v>1095</v>
      </c>
      <c r="AB162" s="158">
        <v>90</v>
      </c>
      <c r="AC162" s="43">
        <f t="shared" si="46"/>
        <v>1185</v>
      </c>
      <c r="AD162" s="183">
        <f t="shared" si="47"/>
        <v>0.65833333333333333</v>
      </c>
      <c r="AE162" s="113">
        <f t="shared" si="48"/>
        <v>0.84712757269426886</v>
      </c>
      <c r="AF162" s="173">
        <v>180</v>
      </c>
      <c r="AG162" s="183">
        <f t="shared" si="49"/>
        <v>0.1</v>
      </c>
      <c r="AH162" s="44">
        <f t="shared" si="50"/>
        <v>0.69444444444444453</v>
      </c>
      <c r="AI162" s="158">
        <v>230</v>
      </c>
      <c r="AJ162" s="158">
        <v>180</v>
      </c>
      <c r="AK162" s="43">
        <f t="shared" si="51"/>
        <v>410</v>
      </c>
      <c r="AL162" s="183">
        <f t="shared" si="52"/>
        <v>0.22777777777777777</v>
      </c>
      <c r="AM162" s="114">
        <f t="shared" si="53"/>
        <v>3.6738351254480288</v>
      </c>
      <c r="AN162" s="178">
        <v>15</v>
      </c>
      <c r="AO162" s="109" t="s">
        <v>5</v>
      </c>
      <c r="AP162" s="237" t="s">
        <v>5</v>
      </c>
    </row>
    <row r="163" spans="1:43" x14ac:dyDescent="0.2">
      <c r="A163" s="108"/>
      <c r="B163" s="149">
        <v>8250055</v>
      </c>
      <c r="C163" s="47"/>
      <c r="D163" s="47"/>
      <c r="E163" s="158"/>
      <c r="F163" s="158"/>
      <c r="G163" s="158"/>
      <c r="H163" s="153" t="s">
        <v>163</v>
      </c>
      <c r="I163" s="109">
        <v>1.88</v>
      </c>
      <c r="J163" s="43">
        <f t="shared" si="38"/>
        <v>188</v>
      </c>
      <c r="K163" s="162">
        <v>3141</v>
      </c>
      <c r="L163" s="158">
        <v>2906</v>
      </c>
      <c r="M163" s="110">
        <v>2977</v>
      </c>
      <c r="N163" s="43">
        <f t="shared" si="39"/>
        <v>164</v>
      </c>
      <c r="O163" s="196">
        <f t="shared" si="40"/>
        <v>5.5089015787705746E-2</v>
      </c>
      <c r="P163" s="111">
        <v>1669.9</v>
      </c>
      <c r="Q163" s="158">
        <v>1220</v>
      </c>
      <c r="R163" s="110">
        <v>1221</v>
      </c>
      <c r="S163" s="43">
        <f t="shared" si="41"/>
        <v>-1</v>
      </c>
      <c r="T163" s="196">
        <f t="shared" si="42"/>
        <v>-8.1900081900081905E-4</v>
      </c>
      <c r="U163" s="162">
        <v>1114</v>
      </c>
      <c r="V163" s="110">
        <v>1155</v>
      </c>
      <c r="W163" s="43">
        <f t="shared" si="43"/>
        <v>-41</v>
      </c>
      <c r="X163" s="189">
        <f t="shared" si="44"/>
        <v>-3.54978354978355E-2</v>
      </c>
      <c r="Y163" s="112">
        <f t="shared" si="45"/>
        <v>5.9255319148936172</v>
      </c>
      <c r="Z163" s="167">
        <v>1360</v>
      </c>
      <c r="AA163" s="158">
        <v>770</v>
      </c>
      <c r="AB163" s="158">
        <v>30</v>
      </c>
      <c r="AC163" s="43">
        <f t="shared" si="46"/>
        <v>800</v>
      </c>
      <c r="AD163" s="183">
        <f t="shared" si="47"/>
        <v>0.58823529411764708</v>
      </c>
      <c r="AE163" s="113">
        <f t="shared" si="48"/>
        <v>0.75692709399338987</v>
      </c>
      <c r="AF163" s="173">
        <v>250</v>
      </c>
      <c r="AG163" s="183">
        <f t="shared" si="49"/>
        <v>0.18382352941176472</v>
      </c>
      <c r="AH163" s="44">
        <f t="shared" si="50"/>
        <v>1.2765522875816995</v>
      </c>
      <c r="AI163" s="158">
        <v>200</v>
      </c>
      <c r="AJ163" s="158">
        <v>100</v>
      </c>
      <c r="AK163" s="43">
        <f t="shared" si="51"/>
        <v>300</v>
      </c>
      <c r="AL163" s="183">
        <f t="shared" si="52"/>
        <v>0.22058823529411764</v>
      </c>
      <c r="AM163" s="114">
        <f t="shared" si="53"/>
        <v>3.5578747628083489</v>
      </c>
      <c r="AN163" s="178">
        <v>10</v>
      </c>
      <c r="AO163" s="109" t="s">
        <v>5</v>
      </c>
      <c r="AP163" s="237" t="s">
        <v>5</v>
      </c>
    </row>
    <row r="164" spans="1:43" x14ac:dyDescent="0.2">
      <c r="A164" s="108"/>
      <c r="B164" s="149">
        <v>8250056</v>
      </c>
      <c r="C164" s="47"/>
      <c r="D164" s="47"/>
      <c r="E164" s="158"/>
      <c r="F164" s="158"/>
      <c r="G164" s="158"/>
      <c r="H164" s="153" t="s">
        <v>164</v>
      </c>
      <c r="I164" s="109">
        <v>1.59</v>
      </c>
      <c r="J164" s="43">
        <f t="shared" si="38"/>
        <v>159</v>
      </c>
      <c r="K164" s="162">
        <v>5499</v>
      </c>
      <c r="L164" s="158">
        <v>4995</v>
      </c>
      <c r="M164" s="110">
        <v>4840</v>
      </c>
      <c r="N164" s="43">
        <f t="shared" si="39"/>
        <v>659</v>
      </c>
      <c r="O164" s="196">
        <f t="shared" si="40"/>
        <v>0.13615702479338843</v>
      </c>
      <c r="P164" s="111">
        <v>3463.1</v>
      </c>
      <c r="Q164" s="158">
        <v>2703</v>
      </c>
      <c r="R164" s="110">
        <v>2569</v>
      </c>
      <c r="S164" s="43">
        <f t="shared" si="41"/>
        <v>134</v>
      </c>
      <c r="T164" s="196">
        <f t="shared" si="42"/>
        <v>5.2160373686259247E-2</v>
      </c>
      <c r="U164" s="162">
        <v>2524</v>
      </c>
      <c r="V164" s="110">
        <v>2397</v>
      </c>
      <c r="W164" s="43">
        <f t="shared" si="43"/>
        <v>127</v>
      </c>
      <c r="X164" s="189">
        <f t="shared" si="44"/>
        <v>5.2982895285773886E-2</v>
      </c>
      <c r="Y164" s="112">
        <f t="shared" si="45"/>
        <v>15.874213836477987</v>
      </c>
      <c r="Z164" s="167">
        <v>3020</v>
      </c>
      <c r="AA164" s="158">
        <v>1725</v>
      </c>
      <c r="AB164" s="158">
        <v>120</v>
      </c>
      <c r="AC164" s="43">
        <f t="shared" si="46"/>
        <v>1845</v>
      </c>
      <c r="AD164" s="183">
        <f t="shared" si="47"/>
        <v>0.61092715231788075</v>
      </c>
      <c r="AE164" s="113">
        <f t="shared" si="48"/>
        <v>0.78612643387757186</v>
      </c>
      <c r="AF164" s="173">
        <v>425</v>
      </c>
      <c r="AG164" s="183">
        <f t="shared" si="49"/>
        <v>0.14072847682119205</v>
      </c>
      <c r="AH164" s="44">
        <f t="shared" si="50"/>
        <v>0.97728108903605593</v>
      </c>
      <c r="AI164" s="158">
        <v>385</v>
      </c>
      <c r="AJ164" s="158">
        <v>325</v>
      </c>
      <c r="AK164" s="43">
        <f t="shared" si="51"/>
        <v>710</v>
      </c>
      <c r="AL164" s="183">
        <f t="shared" si="52"/>
        <v>0.23509933774834438</v>
      </c>
      <c r="AM164" s="114">
        <f t="shared" si="53"/>
        <v>3.7919248023926513</v>
      </c>
      <c r="AN164" s="178">
        <v>50</v>
      </c>
      <c r="AO164" s="109" t="s">
        <v>5</v>
      </c>
      <c r="AP164" s="237" t="s">
        <v>5</v>
      </c>
    </row>
    <row r="165" spans="1:43" x14ac:dyDescent="0.2">
      <c r="A165" s="108"/>
      <c r="B165" s="149">
        <v>8250057</v>
      </c>
      <c r="C165" s="47"/>
      <c r="D165" s="47"/>
      <c r="E165" s="158"/>
      <c r="F165" s="158"/>
      <c r="G165" s="158"/>
      <c r="H165" s="153" t="s">
        <v>165</v>
      </c>
      <c r="I165" s="109">
        <v>2.2999999999999998</v>
      </c>
      <c r="J165" s="43">
        <f t="shared" si="38"/>
        <v>229.99999999999997</v>
      </c>
      <c r="K165" s="162">
        <v>6415</v>
      </c>
      <c r="L165" s="158">
        <v>5583</v>
      </c>
      <c r="M165" s="110">
        <v>5702</v>
      </c>
      <c r="N165" s="43">
        <f t="shared" si="39"/>
        <v>713</v>
      </c>
      <c r="O165" s="196">
        <f t="shared" si="40"/>
        <v>0.12504384426517012</v>
      </c>
      <c r="P165" s="111">
        <v>2783.2</v>
      </c>
      <c r="Q165" s="158">
        <v>2977</v>
      </c>
      <c r="R165" s="110">
        <v>2709</v>
      </c>
      <c r="S165" s="43">
        <f t="shared" si="41"/>
        <v>268</v>
      </c>
      <c r="T165" s="196">
        <f t="shared" si="42"/>
        <v>9.892949427833149E-2</v>
      </c>
      <c r="U165" s="162">
        <v>2715</v>
      </c>
      <c r="V165" s="110">
        <v>2559</v>
      </c>
      <c r="W165" s="43">
        <f t="shared" si="43"/>
        <v>156</v>
      </c>
      <c r="X165" s="189">
        <f t="shared" si="44"/>
        <v>6.096131301289566E-2</v>
      </c>
      <c r="Y165" s="112">
        <f t="shared" si="45"/>
        <v>11.804347826086959</v>
      </c>
      <c r="Z165" s="167">
        <v>2810</v>
      </c>
      <c r="AA165" s="158">
        <v>1400</v>
      </c>
      <c r="AB165" s="158">
        <v>115</v>
      </c>
      <c r="AC165" s="43">
        <f t="shared" si="46"/>
        <v>1515</v>
      </c>
      <c r="AD165" s="183">
        <f t="shared" si="47"/>
        <v>0.53914590747330959</v>
      </c>
      <c r="AE165" s="113">
        <f t="shared" si="48"/>
        <v>0.69376004646974221</v>
      </c>
      <c r="AF165" s="173">
        <v>540</v>
      </c>
      <c r="AG165" s="183">
        <f t="shared" si="49"/>
        <v>0.19217081850533807</v>
      </c>
      <c r="AH165" s="44">
        <f t="shared" si="50"/>
        <v>1.3345195729537367</v>
      </c>
      <c r="AI165" s="158">
        <v>460</v>
      </c>
      <c r="AJ165" s="158">
        <v>250</v>
      </c>
      <c r="AK165" s="43">
        <f t="shared" si="51"/>
        <v>710</v>
      </c>
      <c r="AL165" s="183">
        <f t="shared" si="52"/>
        <v>0.25266903914590749</v>
      </c>
      <c r="AM165" s="114">
        <f t="shared" si="53"/>
        <v>4.0753070829985081</v>
      </c>
      <c r="AN165" s="178">
        <v>50</v>
      </c>
      <c r="AO165" s="109" t="s">
        <v>5</v>
      </c>
      <c r="AP165" s="237" t="s">
        <v>5</v>
      </c>
    </row>
    <row r="166" spans="1:43" x14ac:dyDescent="0.2">
      <c r="A166" s="108"/>
      <c r="B166" s="149">
        <v>8250058</v>
      </c>
      <c r="C166" s="47"/>
      <c r="D166" s="47"/>
      <c r="E166" s="158"/>
      <c r="F166" s="158"/>
      <c r="G166" s="158"/>
      <c r="H166" s="153" t="s">
        <v>166</v>
      </c>
      <c r="I166" s="109">
        <v>1.97</v>
      </c>
      <c r="J166" s="43">
        <f t="shared" si="38"/>
        <v>197</v>
      </c>
      <c r="K166" s="162">
        <v>6543</v>
      </c>
      <c r="L166" s="158">
        <v>6335</v>
      </c>
      <c r="M166" s="110">
        <v>6291</v>
      </c>
      <c r="N166" s="43">
        <f t="shared" si="39"/>
        <v>252</v>
      </c>
      <c r="O166" s="196">
        <f t="shared" si="40"/>
        <v>4.005722460658083E-2</v>
      </c>
      <c r="P166" s="111">
        <v>3327.9</v>
      </c>
      <c r="Q166" s="158">
        <v>3682</v>
      </c>
      <c r="R166" s="110">
        <v>3532</v>
      </c>
      <c r="S166" s="43">
        <f t="shared" si="41"/>
        <v>150</v>
      </c>
      <c r="T166" s="196">
        <f t="shared" si="42"/>
        <v>4.2468856172140433E-2</v>
      </c>
      <c r="U166" s="162">
        <v>3396</v>
      </c>
      <c r="V166" s="110">
        <v>3267</v>
      </c>
      <c r="W166" s="43">
        <f t="shared" si="43"/>
        <v>129</v>
      </c>
      <c r="X166" s="189">
        <f t="shared" si="44"/>
        <v>3.948576675849403E-2</v>
      </c>
      <c r="Y166" s="112">
        <f t="shared" si="45"/>
        <v>17.238578680203045</v>
      </c>
      <c r="Z166" s="167">
        <v>3840</v>
      </c>
      <c r="AA166" s="158">
        <v>1790</v>
      </c>
      <c r="AB166" s="158">
        <v>80</v>
      </c>
      <c r="AC166" s="43">
        <f t="shared" si="46"/>
        <v>1870</v>
      </c>
      <c r="AD166" s="183">
        <f t="shared" si="47"/>
        <v>0.48697916666666669</v>
      </c>
      <c r="AE166" s="113">
        <f t="shared" si="48"/>
        <v>0.62663313328254855</v>
      </c>
      <c r="AF166" s="173">
        <v>590</v>
      </c>
      <c r="AG166" s="183">
        <f t="shared" si="49"/>
        <v>0.15364583333333334</v>
      </c>
      <c r="AH166" s="44">
        <f t="shared" si="50"/>
        <v>1.0669849537037039</v>
      </c>
      <c r="AI166" s="158">
        <v>985</v>
      </c>
      <c r="AJ166" s="158">
        <v>345</v>
      </c>
      <c r="AK166" s="43">
        <f t="shared" si="51"/>
        <v>1330</v>
      </c>
      <c r="AL166" s="183">
        <f t="shared" si="52"/>
        <v>0.34635416666666669</v>
      </c>
      <c r="AM166" s="114">
        <f t="shared" si="53"/>
        <v>5.5863575268817209</v>
      </c>
      <c r="AN166" s="178">
        <v>50</v>
      </c>
      <c r="AO166" s="109" t="s">
        <v>5</v>
      </c>
      <c r="AP166" s="237" t="s">
        <v>5</v>
      </c>
    </row>
    <row r="167" spans="1:43" x14ac:dyDescent="0.2">
      <c r="A167" s="108"/>
      <c r="B167" s="149">
        <v>8250059</v>
      </c>
      <c r="C167" s="47"/>
      <c r="D167" s="47"/>
      <c r="E167" s="158"/>
      <c r="F167" s="158"/>
      <c r="G167" s="158"/>
      <c r="H167" s="153" t="s">
        <v>167</v>
      </c>
      <c r="I167" s="109">
        <v>1.55</v>
      </c>
      <c r="J167" s="43">
        <f t="shared" si="38"/>
        <v>155</v>
      </c>
      <c r="K167" s="162">
        <v>6616</v>
      </c>
      <c r="L167" s="158">
        <v>6397</v>
      </c>
      <c r="M167" s="110">
        <v>6391</v>
      </c>
      <c r="N167" s="43">
        <f t="shared" si="39"/>
        <v>225</v>
      </c>
      <c r="O167" s="196">
        <f t="shared" si="40"/>
        <v>3.5205758097324361E-2</v>
      </c>
      <c r="P167" s="111">
        <v>4271.3999999999996</v>
      </c>
      <c r="Q167" s="158">
        <v>3854</v>
      </c>
      <c r="R167" s="110">
        <v>3746</v>
      </c>
      <c r="S167" s="43">
        <f t="shared" si="41"/>
        <v>108</v>
      </c>
      <c r="T167" s="196">
        <f t="shared" si="42"/>
        <v>2.8830752802989856E-2</v>
      </c>
      <c r="U167" s="162">
        <v>3502</v>
      </c>
      <c r="V167" s="110">
        <v>3530</v>
      </c>
      <c r="W167" s="43">
        <f t="shared" si="43"/>
        <v>-28</v>
      </c>
      <c r="X167" s="189">
        <f t="shared" si="44"/>
        <v>-7.9320113314447598E-3</v>
      </c>
      <c r="Y167" s="112">
        <f t="shared" si="45"/>
        <v>22.593548387096774</v>
      </c>
      <c r="Z167" s="167">
        <v>3995</v>
      </c>
      <c r="AA167" s="158">
        <v>2170</v>
      </c>
      <c r="AB167" s="158">
        <v>165</v>
      </c>
      <c r="AC167" s="43">
        <f t="shared" si="46"/>
        <v>2335</v>
      </c>
      <c r="AD167" s="183">
        <f t="shared" si="47"/>
        <v>0.58448060075093866</v>
      </c>
      <c r="AE167" s="113">
        <f t="shared" si="48"/>
        <v>0.75209564445726185</v>
      </c>
      <c r="AF167" s="173">
        <v>570</v>
      </c>
      <c r="AG167" s="183">
        <f t="shared" si="49"/>
        <v>0.14267834793491865</v>
      </c>
      <c r="AH167" s="44">
        <f t="shared" si="50"/>
        <v>0.99082186065915734</v>
      </c>
      <c r="AI167" s="158">
        <v>855</v>
      </c>
      <c r="AJ167" s="158">
        <v>180</v>
      </c>
      <c r="AK167" s="43">
        <f t="shared" si="51"/>
        <v>1035</v>
      </c>
      <c r="AL167" s="183">
        <f t="shared" si="52"/>
        <v>0.25907384230287861</v>
      </c>
      <c r="AM167" s="114">
        <f t="shared" si="53"/>
        <v>4.1786103597238489</v>
      </c>
      <c r="AN167" s="178">
        <v>60</v>
      </c>
      <c r="AO167" s="109" t="s">
        <v>5</v>
      </c>
      <c r="AP167" s="237" t="s">
        <v>5</v>
      </c>
    </row>
    <row r="168" spans="1:43" x14ac:dyDescent="0.2">
      <c r="A168" s="108"/>
      <c r="B168" s="149">
        <v>8250060</v>
      </c>
      <c r="C168" s="47"/>
      <c r="D168" s="47"/>
      <c r="E168" s="158"/>
      <c r="F168" s="158"/>
      <c r="G168" s="158"/>
      <c r="H168" s="153" t="s">
        <v>168</v>
      </c>
      <c r="I168" s="109">
        <v>2.02</v>
      </c>
      <c r="J168" s="43">
        <f t="shared" si="38"/>
        <v>202</v>
      </c>
      <c r="K168" s="162">
        <v>4970</v>
      </c>
      <c r="L168" s="158">
        <v>4315</v>
      </c>
      <c r="M168" s="110">
        <v>4387</v>
      </c>
      <c r="N168" s="43">
        <f t="shared" si="39"/>
        <v>583</v>
      </c>
      <c r="O168" s="196">
        <f t="shared" si="40"/>
        <v>0.13289263733758833</v>
      </c>
      <c r="P168" s="111">
        <v>2464.5</v>
      </c>
      <c r="Q168" s="158">
        <v>2660</v>
      </c>
      <c r="R168" s="110">
        <v>2382</v>
      </c>
      <c r="S168" s="43">
        <f t="shared" si="41"/>
        <v>278</v>
      </c>
      <c r="T168" s="196">
        <f t="shared" si="42"/>
        <v>0.11670864819479429</v>
      </c>
      <c r="U168" s="162">
        <v>2503</v>
      </c>
      <c r="V168" s="110">
        <v>2227</v>
      </c>
      <c r="W168" s="43">
        <f t="shared" si="43"/>
        <v>276</v>
      </c>
      <c r="X168" s="189">
        <f t="shared" si="44"/>
        <v>0.12393354288280198</v>
      </c>
      <c r="Y168" s="112">
        <f t="shared" si="45"/>
        <v>12.391089108910892</v>
      </c>
      <c r="Z168" s="167">
        <v>2990</v>
      </c>
      <c r="AA168" s="158">
        <v>1935</v>
      </c>
      <c r="AB168" s="158">
        <v>100</v>
      </c>
      <c r="AC168" s="43">
        <f t="shared" si="46"/>
        <v>2035</v>
      </c>
      <c r="AD168" s="183">
        <f t="shared" si="47"/>
        <v>0.6806020066889632</v>
      </c>
      <c r="AE168" s="113">
        <f t="shared" si="48"/>
        <v>0.87578236845154922</v>
      </c>
      <c r="AF168" s="173">
        <v>405</v>
      </c>
      <c r="AG168" s="183">
        <f t="shared" si="49"/>
        <v>0.1354515050167224</v>
      </c>
      <c r="AH168" s="44">
        <f t="shared" si="50"/>
        <v>0.94063545150501671</v>
      </c>
      <c r="AI168" s="158">
        <v>305</v>
      </c>
      <c r="AJ168" s="158">
        <v>185</v>
      </c>
      <c r="AK168" s="43">
        <f t="shared" si="51"/>
        <v>490</v>
      </c>
      <c r="AL168" s="183">
        <f t="shared" si="52"/>
        <v>0.16387959866220736</v>
      </c>
      <c r="AM168" s="114">
        <f t="shared" si="53"/>
        <v>2.6432193332614089</v>
      </c>
      <c r="AN168" s="178">
        <v>55</v>
      </c>
      <c r="AO168" s="109" t="s">
        <v>5</v>
      </c>
      <c r="AP168" s="237" t="s">
        <v>5</v>
      </c>
    </row>
    <row r="169" spans="1:43" x14ac:dyDescent="0.2">
      <c r="A169" s="142" t="s">
        <v>256</v>
      </c>
      <c r="B169" s="152">
        <v>8250061</v>
      </c>
      <c r="C169" s="85"/>
      <c r="D169" s="85"/>
      <c r="E169" s="161"/>
      <c r="F169" s="161"/>
      <c r="G169" s="161"/>
      <c r="H169" s="157" t="s">
        <v>169</v>
      </c>
      <c r="I169" s="143">
        <v>37.99</v>
      </c>
      <c r="J169" s="86">
        <f t="shared" si="38"/>
        <v>3799</v>
      </c>
      <c r="K169" s="166">
        <v>3340</v>
      </c>
      <c r="L169" s="161">
        <v>3429</v>
      </c>
      <c r="M169" s="144">
        <v>3417</v>
      </c>
      <c r="N169" s="86">
        <f t="shared" si="39"/>
        <v>-77</v>
      </c>
      <c r="O169" s="200">
        <f t="shared" si="40"/>
        <v>-2.253438688908399E-2</v>
      </c>
      <c r="P169" s="145">
        <v>87.9</v>
      </c>
      <c r="Q169" s="161">
        <v>1358</v>
      </c>
      <c r="R169" s="144">
        <v>1331</v>
      </c>
      <c r="S169" s="86">
        <f t="shared" si="41"/>
        <v>27</v>
      </c>
      <c r="T169" s="200">
        <f t="shared" si="42"/>
        <v>2.02854996243426E-2</v>
      </c>
      <c r="U169" s="166">
        <v>1285</v>
      </c>
      <c r="V169" s="144">
        <v>1293</v>
      </c>
      <c r="W169" s="86">
        <f t="shared" si="43"/>
        <v>-8</v>
      </c>
      <c r="X169" s="194">
        <f t="shared" si="44"/>
        <v>-6.1871616395978348E-3</v>
      </c>
      <c r="Y169" s="146">
        <f t="shared" si="45"/>
        <v>0.33824690708081073</v>
      </c>
      <c r="Z169" s="172">
        <v>1355</v>
      </c>
      <c r="AA169" s="161">
        <v>960</v>
      </c>
      <c r="AB169" s="161">
        <v>45</v>
      </c>
      <c r="AC169" s="86">
        <f t="shared" si="46"/>
        <v>1005</v>
      </c>
      <c r="AD169" s="188">
        <f t="shared" si="47"/>
        <v>0.74169741697416969</v>
      </c>
      <c r="AE169" s="147">
        <f t="shared" si="48"/>
        <v>0.95439847976952508</v>
      </c>
      <c r="AF169" s="177">
        <v>200</v>
      </c>
      <c r="AG169" s="188">
        <f t="shared" si="49"/>
        <v>0.14760147601476015</v>
      </c>
      <c r="AH169" s="87">
        <f t="shared" si="50"/>
        <v>1.0250102501025011</v>
      </c>
      <c r="AI169" s="161">
        <v>90</v>
      </c>
      <c r="AJ169" s="161">
        <v>35</v>
      </c>
      <c r="AK169" s="86">
        <f t="shared" si="51"/>
        <v>125</v>
      </c>
      <c r="AL169" s="188">
        <f t="shared" si="52"/>
        <v>9.2250922509225092E-2</v>
      </c>
      <c r="AM169" s="148">
        <f t="shared" si="53"/>
        <v>1.4879181049875014</v>
      </c>
      <c r="AN169" s="182">
        <v>25</v>
      </c>
      <c r="AO169" s="143" t="s">
        <v>323</v>
      </c>
      <c r="AP169" s="245" t="s">
        <v>323</v>
      </c>
      <c r="AQ169" s="83" t="s">
        <v>256</v>
      </c>
    </row>
    <row r="170" spans="1:43" x14ac:dyDescent="0.2">
      <c r="A170" s="108"/>
      <c r="B170" s="149">
        <v>8250062</v>
      </c>
      <c r="C170" s="47"/>
      <c r="D170" s="47"/>
      <c r="E170" s="158"/>
      <c r="F170" s="158"/>
      <c r="G170" s="158"/>
      <c r="H170" s="153" t="s">
        <v>170</v>
      </c>
      <c r="I170" s="109">
        <v>1.48</v>
      </c>
      <c r="J170" s="43">
        <f t="shared" si="38"/>
        <v>148</v>
      </c>
      <c r="K170" s="162">
        <v>5130</v>
      </c>
      <c r="L170" s="158">
        <v>4707</v>
      </c>
      <c r="M170" s="110">
        <v>4357</v>
      </c>
      <c r="N170" s="43">
        <f t="shared" si="39"/>
        <v>773</v>
      </c>
      <c r="O170" s="196">
        <f t="shared" si="40"/>
        <v>0.17741565297222861</v>
      </c>
      <c r="P170" s="111">
        <v>3467.9</v>
      </c>
      <c r="Q170" s="158">
        <v>2609</v>
      </c>
      <c r="R170" s="110">
        <v>2461</v>
      </c>
      <c r="S170" s="43">
        <f t="shared" si="41"/>
        <v>148</v>
      </c>
      <c r="T170" s="196">
        <f t="shared" si="42"/>
        <v>6.0138155221454694E-2</v>
      </c>
      <c r="U170" s="162">
        <v>2415</v>
      </c>
      <c r="V170" s="110">
        <v>2253</v>
      </c>
      <c r="W170" s="43">
        <f t="shared" si="43"/>
        <v>162</v>
      </c>
      <c r="X170" s="189">
        <f t="shared" si="44"/>
        <v>7.1904127829560585E-2</v>
      </c>
      <c r="Y170" s="112">
        <f t="shared" si="45"/>
        <v>16.317567567567568</v>
      </c>
      <c r="Z170" s="167">
        <v>3000</v>
      </c>
      <c r="AA170" s="158">
        <v>1850</v>
      </c>
      <c r="AB170" s="158">
        <v>210</v>
      </c>
      <c r="AC170" s="43">
        <f t="shared" si="46"/>
        <v>2060</v>
      </c>
      <c r="AD170" s="183">
        <f t="shared" si="47"/>
        <v>0.68666666666666665</v>
      </c>
      <c r="AE170" s="113">
        <f t="shared" si="48"/>
        <v>0.8835862277216171</v>
      </c>
      <c r="AF170" s="173">
        <v>580</v>
      </c>
      <c r="AG170" s="183">
        <f t="shared" si="49"/>
        <v>0.19333333333333333</v>
      </c>
      <c r="AH170" s="44">
        <f t="shared" si="50"/>
        <v>1.3425925925925926</v>
      </c>
      <c r="AI170" s="158">
        <v>180</v>
      </c>
      <c r="AJ170" s="158">
        <v>155</v>
      </c>
      <c r="AK170" s="43">
        <f t="shared" si="51"/>
        <v>335</v>
      </c>
      <c r="AL170" s="183">
        <f t="shared" si="52"/>
        <v>0.11166666666666666</v>
      </c>
      <c r="AM170" s="114">
        <f t="shared" si="53"/>
        <v>1.8010752688172043</v>
      </c>
      <c r="AN170" s="178">
        <v>40</v>
      </c>
      <c r="AO170" s="109" t="s">
        <v>5</v>
      </c>
      <c r="AP170" s="237" t="s">
        <v>5</v>
      </c>
    </row>
    <row r="171" spans="1:43" x14ac:dyDescent="0.2">
      <c r="A171" s="108"/>
      <c r="B171" s="149">
        <v>8250063</v>
      </c>
      <c r="C171" s="47"/>
      <c r="D171" s="47"/>
      <c r="E171" s="158"/>
      <c r="F171" s="158"/>
      <c r="G171" s="158"/>
      <c r="H171" s="153" t="s">
        <v>171</v>
      </c>
      <c r="I171" s="109">
        <v>1.34</v>
      </c>
      <c r="J171" s="43">
        <f t="shared" si="38"/>
        <v>134</v>
      </c>
      <c r="K171" s="162">
        <v>4428</v>
      </c>
      <c r="L171" s="158">
        <v>3748</v>
      </c>
      <c r="M171" s="110">
        <v>3566</v>
      </c>
      <c r="N171" s="43">
        <f t="shared" si="39"/>
        <v>862</v>
      </c>
      <c r="O171" s="196">
        <f t="shared" si="40"/>
        <v>0.24172742568704431</v>
      </c>
      <c r="P171" s="111">
        <v>3298.8</v>
      </c>
      <c r="Q171" s="158">
        <v>2061</v>
      </c>
      <c r="R171" s="110">
        <v>1838</v>
      </c>
      <c r="S171" s="43">
        <f t="shared" si="41"/>
        <v>223</v>
      </c>
      <c r="T171" s="196">
        <f t="shared" si="42"/>
        <v>0.12132752992383025</v>
      </c>
      <c r="U171" s="162">
        <v>1900</v>
      </c>
      <c r="V171" s="110">
        <v>1654</v>
      </c>
      <c r="W171" s="43">
        <f t="shared" si="43"/>
        <v>246</v>
      </c>
      <c r="X171" s="189">
        <f t="shared" si="44"/>
        <v>0.14873035066505441</v>
      </c>
      <c r="Y171" s="112">
        <f t="shared" si="45"/>
        <v>14.17910447761194</v>
      </c>
      <c r="Z171" s="167">
        <v>2315</v>
      </c>
      <c r="AA171" s="158">
        <v>1400</v>
      </c>
      <c r="AB171" s="158">
        <v>100</v>
      </c>
      <c r="AC171" s="43">
        <f t="shared" si="46"/>
        <v>1500</v>
      </c>
      <c r="AD171" s="183">
        <f t="shared" si="47"/>
        <v>0.64794816414686829</v>
      </c>
      <c r="AE171" s="113">
        <f t="shared" si="48"/>
        <v>0.8337641856082697</v>
      </c>
      <c r="AF171" s="173">
        <v>375</v>
      </c>
      <c r="AG171" s="183">
        <f t="shared" si="49"/>
        <v>0.16198704103671707</v>
      </c>
      <c r="AH171" s="44">
        <f t="shared" si="50"/>
        <v>1.1249100071994242</v>
      </c>
      <c r="AI171" s="158">
        <v>220</v>
      </c>
      <c r="AJ171" s="158">
        <v>180</v>
      </c>
      <c r="AK171" s="43">
        <f t="shared" si="51"/>
        <v>400</v>
      </c>
      <c r="AL171" s="183">
        <f t="shared" si="52"/>
        <v>0.17278617710583152</v>
      </c>
      <c r="AM171" s="114">
        <f t="shared" si="53"/>
        <v>2.7868738242876052</v>
      </c>
      <c r="AN171" s="178">
        <v>45</v>
      </c>
      <c r="AO171" s="109" t="s">
        <v>5</v>
      </c>
      <c r="AP171" s="237" t="s">
        <v>5</v>
      </c>
    </row>
    <row r="172" spans="1:43" x14ac:dyDescent="0.2">
      <c r="A172" s="108"/>
      <c r="B172" s="149">
        <v>8250064</v>
      </c>
      <c r="C172" s="47"/>
      <c r="D172" s="47"/>
      <c r="E172" s="158"/>
      <c r="F172" s="158"/>
      <c r="G172" s="158"/>
      <c r="H172" s="153" t="s">
        <v>172</v>
      </c>
      <c r="I172" s="109">
        <v>2.06</v>
      </c>
      <c r="J172" s="43">
        <f t="shared" si="38"/>
        <v>206</v>
      </c>
      <c r="K172" s="162">
        <v>5916</v>
      </c>
      <c r="L172" s="158">
        <v>5534</v>
      </c>
      <c r="M172" s="110">
        <v>5297</v>
      </c>
      <c r="N172" s="43">
        <f t="shared" si="39"/>
        <v>619</v>
      </c>
      <c r="O172" s="196">
        <f t="shared" si="40"/>
        <v>0.11685859920709836</v>
      </c>
      <c r="P172" s="111">
        <v>2877</v>
      </c>
      <c r="Q172" s="158">
        <v>2931</v>
      </c>
      <c r="R172" s="110">
        <v>2746</v>
      </c>
      <c r="S172" s="43">
        <f t="shared" si="41"/>
        <v>185</v>
      </c>
      <c r="T172" s="196">
        <f t="shared" si="42"/>
        <v>6.7370721048798252E-2</v>
      </c>
      <c r="U172" s="162">
        <v>2670</v>
      </c>
      <c r="V172" s="110">
        <v>2546</v>
      </c>
      <c r="W172" s="43">
        <f t="shared" si="43"/>
        <v>124</v>
      </c>
      <c r="X172" s="189">
        <f t="shared" si="44"/>
        <v>4.8703849175176749E-2</v>
      </c>
      <c r="Y172" s="112">
        <f t="shared" si="45"/>
        <v>12.961165048543689</v>
      </c>
      <c r="Z172" s="167">
        <v>3160</v>
      </c>
      <c r="AA172" s="158">
        <v>1955</v>
      </c>
      <c r="AB172" s="158">
        <v>150</v>
      </c>
      <c r="AC172" s="43">
        <f t="shared" si="46"/>
        <v>2105</v>
      </c>
      <c r="AD172" s="183">
        <f t="shared" si="47"/>
        <v>0.66613924050632911</v>
      </c>
      <c r="AE172" s="113">
        <f t="shared" si="48"/>
        <v>0.85717202716941321</v>
      </c>
      <c r="AF172" s="173">
        <v>635</v>
      </c>
      <c r="AG172" s="183">
        <f t="shared" si="49"/>
        <v>0.20094936708860758</v>
      </c>
      <c r="AH172" s="44">
        <f t="shared" si="50"/>
        <v>1.3954817158931083</v>
      </c>
      <c r="AI172" s="158">
        <v>225</v>
      </c>
      <c r="AJ172" s="158">
        <v>155</v>
      </c>
      <c r="AK172" s="43">
        <f t="shared" si="51"/>
        <v>380</v>
      </c>
      <c r="AL172" s="183">
        <f t="shared" si="52"/>
        <v>0.12025316455696203</v>
      </c>
      <c r="AM172" s="114">
        <f t="shared" si="53"/>
        <v>1.9395671702735811</v>
      </c>
      <c r="AN172" s="178">
        <v>45</v>
      </c>
      <c r="AO172" s="109" t="s">
        <v>5</v>
      </c>
      <c r="AP172" s="237" t="s">
        <v>5</v>
      </c>
    </row>
    <row r="173" spans="1:43" x14ac:dyDescent="0.2">
      <c r="A173" s="108"/>
      <c r="B173" s="149">
        <v>8250065</v>
      </c>
      <c r="C173" s="47"/>
      <c r="D173" s="47"/>
      <c r="E173" s="158"/>
      <c r="F173" s="158"/>
      <c r="G173" s="158"/>
      <c r="H173" s="153" t="s">
        <v>173</v>
      </c>
      <c r="I173" s="109">
        <v>1.35</v>
      </c>
      <c r="J173" s="43">
        <f t="shared" si="38"/>
        <v>135</v>
      </c>
      <c r="K173" s="162">
        <v>3482</v>
      </c>
      <c r="L173" s="158">
        <v>3121</v>
      </c>
      <c r="M173" s="110">
        <v>3199</v>
      </c>
      <c r="N173" s="43">
        <f t="shared" si="39"/>
        <v>283</v>
      </c>
      <c r="O173" s="196">
        <f t="shared" si="40"/>
        <v>8.8465145357924352E-2</v>
      </c>
      <c r="P173" s="111">
        <v>2586</v>
      </c>
      <c r="Q173" s="158">
        <v>1684</v>
      </c>
      <c r="R173" s="110">
        <v>1592</v>
      </c>
      <c r="S173" s="43">
        <f t="shared" si="41"/>
        <v>92</v>
      </c>
      <c r="T173" s="196">
        <f t="shared" si="42"/>
        <v>5.7788944723618091E-2</v>
      </c>
      <c r="U173" s="162">
        <v>1500</v>
      </c>
      <c r="V173" s="110">
        <v>1449</v>
      </c>
      <c r="W173" s="43">
        <f t="shared" si="43"/>
        <v>51</v>
      </c>
      <c r="X173" s="189">
        <f t="shared" si="44"/>
        <v>3.5196687370600416E-2</v>
      </c>
      <c r="Y173" s="112">
        <f t="shared" si="45"/>
        <v>11.111111111111111</v>
      </c>
      <c r="Z173" s="167">
        <v>1945</v>
      </c>
      <c r="AA173" s="158">
        <v>1035</v>
      </c>
      <c r="AB173" s="158">
        <v>70</v>
      </c>
      <c r="AC173" s="43">
        <f t="shared" si="46"/>
        <v>1105</v>
      </c>
      <c r="AD173" s="183">
        <f t="shared" si="47"/>
        <v>0.56812339331619532</v>
      </c>
      <c r="AE173" s="113">
        <f t="shared" si="48"/>
        <v>0.7310475815252353</v>
      </c>
      <c r="AF173" s="173">
        <v>515</v>
      </c>
      <c r="AG173" s="183">
        <f t="shared" si="49"/>
        <v>0.2647814910025707</v>
      </c>
      <c r="AH173" s="44">
        <f t="shared" si="50"/>
        <v>1.838760354184519</v>
      </c>
      <c r="AI173" s="158">
        <v>185</v>
      </c>
      <c r="AJ173" s="158">
        <v>95</v>
      </c>
      <c r="AK173" s="43">
        <f t="shared" si="51"/>
        <v>280</v>
      </c>
      <c r="AL173" s="183">
        <f t="shared" si="52"/>
        <v>0.14395886889460155</v>
      </c>
      <c r="AM173" s="114">
        <f t="shared" si="53"/>
        <v>2.3219172402355088</v>
      </c>
      <c r="AN173" s="178">
        <v>45</v>
      </c>
      <c r="AO173" s="109" t="s">
        <v>5</v>
      </c>
      <c r="AP173" s="237" t="s">
        <v>5</v>
      </c>
    </row>
    <row r="174" spans="1:43" x14ac:dyDescent="0.2">
      <c r="A174" s="108"/>
      <c r="B174" s="149">
        <v>8250066.0099999998</v>
      </c>
      <c r="C174" s="47"/>
      <c r="D174" s="47"/>
      <c r="E174" s="158"/>
      <c r="F174" s="158"/>
      <c r="G174" s="158"/>
      <c r="H174" s="153" t="s">
        <v>174</v>
      </c>
      <c r="I174" s="109">
        <v>3.48</v>
      </c>
      <c r="J174" s="43">
        <f t="shared" si="38"/>
        <v>348</v>
      </c>
      <c r="K174" s="162">
        <v>4623</v>
      </c>
      <c r="L174" s="158">
        <v>3543</v>
      </c>
      <c r="M174" s="110">
        <v>3527</v>
      </c>
      <c r="N174" s="43">
        <f t="shared" si="39"/>
        <v>1096</v>
      </c>
      <c r="O174" s="196">
        <f t="shared" si="40"/>
        <v>0.31074567621207827</v>
      </c>
      <c r="P174" s="111">
        <v>1329.3</v>
      </c>
      <c r="Q174" s="158">
        <v>1638</v>
      </c>
      <c r="R174" s="110">
        <v>1633</v>
      </c>
      <c r="S174" s="43">
        <f t="shared" si="41"/>
        <v>5</v>
      </c>
      <c r="T174" s="196">
        <f t="shared" si="42"/>
        <v>3.0618493570116348E-3</v>
      </c>
      <c r="U174" s="162">
        <v>1511</v>
      </c>
      <c r="V174" s="110">
        <v>1517</v>
      </c>
      <c r="W174" s="43">
        <f t="shared" si="43"/>
        <v>-6</v>
      </c>
      <c r="X174" s="189">
        <f t="shared" si="44"/>
        <v>-3.9551746868820041E-3</v>
      </c>
      <c r="Y174" s="112">
        <f t="shared" si="45"/>
        <v>4.3419540229885056</v>
      </c>
      <c r="Z174" s="167">
        <v>1555</v>
      </c>
      <c r="AA174" s="158">
        <v>655</v>
      </c>
      <c r="AB174" s="158">
        <v>70</v>
      </c>
      <c r="AC174" s="43">
        <f t="shared" si="46"/>
        <v>725</v>
      </c>
      <c r="AD174" s="183">
        <f t="shared" si="47"/>
        <v>0.4662379421221865</v>
      </c>
      <c r="AE174" s="113">
        <f t="shared" si="48"/>
        <v>0.59994382208800834</v>
      </c>
      <c r="AF174" s="173">
        <v>270</v>
      </c>
      <c r="AG174" s="183">
        <f t="shared" si="49"/>
        <v>0.17363344051446947</v>
      </c>
      <c r="AH174" s="44">
        <f t="shared" si="50"/>
        <v>1.2057877813504825</v>
      </c>
      <c r="AI174" s="158">
        <v>465</v>
      </c>
      <c r="AJ174" s="158">
        <v>85</v>
      </c>
      <c r="AK174" s="43">
        <f t="shared" si="51"/>
        <v>550</v>
      </c>
      <c r="AL174" s="183">
        <f t="shared" si="52"/>
        <v>0.3536977491961415</v>
      </c>
      <c r="AM174" s="114">
        <f t="shared" si="53"/>
        <v>5.704802406389379</v>
      </c>
      <c r="AN174" s="178">
        <v>10</v>
      </c>
      <c r="AO174" s="109" t="s">
        <v>5</v>
      </c>
      <c r="AP174" s="237" t="s">
        <v>5</v>
      </c>
    </row>
    <row r="175" spans="1:43" x14ac:dyDescent="0.2">
      <c r="A175" s="108"/>
      <c r="B175" s="149">
        <v>8250066.0199999996</v>
      </c>
      <c r="C175" s="47"/>
      <c r="D175" s="47"/>
      <c r="E175" s="158"/>
      <c r="F175" s="158"/>
      <c r="G175" s="158"/>
      <c r="H175" s="153" t="s">
        <v>175</v>
      </c>
      <c r="I175" s="109">
        <v>2.17</v>
      </c>
      <c r="J175" s="43">
        <f t="shared" si="38"/>
        <v>217</v>
      </c>
      <c r="K175" s="162">
        <v>5554</v>
      </c>
      <c r="L175" s="158">
        <v>5336</v>
      </c>
      <c r="M175" s="110">
        <v>5172</v>
      </c>
      <c r="N175" s="43">
        <f t="shared" si="39"/>
        <v>382</v>
      </c>
      <c r="O175" s="196">
        <f t="shared" si="40"/>
        <v>7.3859242072699144E-2</v>
      </c>
      <c r="P175" s="111">
        <v>2556</v>
      </c>
      <c r="Q175" s="158">
        <v>2714</v>
      </c>
      <c r="R175" s="110">
        <v>2637</v>
      </c>
      <c r="S175" s="43">
        <f t="shared" si="41"/>
        <v>77</v>
      </c>
      <c r="T175" s="196">
        <f t="shared" si="42"/>
        <v>2.9199848312476299E-2</v>
      </c>
      <c r="U175" s="162">
        <v>2575</v>
      </c>
      <c r="V175" s="110">
        <v>2437</v>
      </c>
      <c r="W175" s="43">
        <f t="shared" si="43"/>
        <v>138</v>
      </c>
      <c r="X175" s="189">
        <f t="shared" si="44"/>
        <v>5.6627000410340585E-2</v>
      </c>
      <c r="Y175" s="112">
        <f t="shared" si="45"/>
        <v>11.866359447004609</v>
      </c>
      <c r="Z175" s="167">
        <v>2870</v>
      </c>
      <c r="AA175" s="158">
        <v>1685</v>
      </c>
      <c r="AB175" s="158">
        <v>115</v>
      </c>
      <c r="AC175" s="43">
        <f t="shared" si="46"/>
        <v>1800</v>
      </c>
      <c r="AD175" s="183">
        <f t="shared" si="47"/>
        <v>0.62717770034843201</v>
      </c>
      <c r="AE175" s="113">
        <f t="shared" si="48"/>
        <v>0.80703725004173266</v>
      </c>
      <c r="AF175" s="173">
        <v>585</v>
      </c>
      <c r="AG175" s="183">
        <f t="shared" si="49"/>
        <v>0.20383275261324041</v>
      </c>
      <c r="AH175" s="44">
        <f t="shared" si="50"/>
        <v>1.4155052264808363</v>
      </c>
      <c r="AI175" s="158">
        <v>330</v>
      </c>
      <c r="AJ175" s="158">
        <v>105</v>
      </c>
      <c r="AK175" s="43">
        <f t="shared" si="51"/>
        <v>435</v>
      </c>
      <c r="AL175" s="183">
        <f t="shared" si="52"/>
        <v>0.15156794425087108</v>
      </c>
      <c r="AM175" s="114">
        <f t="shared" si="53"/>
        <v>2.444644262110824</v>
      </c>
      <c r="AN175" s="178">
        <v>45</v>
      </c>
      <c r="AO175" s="109" t="s">
        <v>5</v>
      </c>
      <c r="AP175" s="237" t="s">
        <v>5</v>
      </c>
    </row>
    <row r="176" spans="1:43" x14ac:dyDescent="0.2">
      <c r="A176" s="108"/>
      <c r="B176" s="149">
        <v>8250067</v>
      </c>
      <c r="C176" s="47"/>
      <c r="D176" s="47"/>
      <c r="E176" s="158"/>
      <c r="F176" s="158"/>
      <c r="G176" s="158"/>
      <c r="H176" s="153" t="s">
        <v>176</v>
      </c>
      <c r="I176" s="109">
        <v>0.89</v>
      </c>
      <c r="J176" s="43">
        <f t="shared" si="38"/>
        <v>89</v>
      </c>
      <c r="K176" s="162">
        <v>3106</v>
      </c>
      <c r="L176" s="158">
        <v>1983</v>
      </c>
      <c r="M176" s="110">
        <v>2043</v>
      </c>
      <c r="N176" s="43">
        <f t="shared" si="39"/>
        <v>1063</v>
      </c>
      <c r="O176" s="196">
        <f t="shared" si="40"/>
        <v>0.52031326480665685</v>
      </c>
      <c r="P176" s="111">
        <v>3499.7</v>
      </c>
      <c r="Q176" s="158">
        <v>1662</v>
      </c>
      <c r="R176" s="110">
        <v>895</v>
      </c>
      <c r="S176" s="43">
        <f t="shared" si="41"/>
        <v>767</v>
      </c>
      <c r="T176" s="196">
        <f t="shared" si="42"/>
        <v>0.85698324022346373</v>
      </c>
      <c r="U176" s="162">
        <v>1497</v>
      </c>
      <c r="V176" s="110">
        <v>865</v>
      </c>
      <c r="W176" s="43">
        <f t="shared" si="43"/>
        <v>632</v>
      </c>
      <c r="X176" s="189">
        <f t="shared" si="44"/>
        <v>0.73063583815028899</v>
      </c>
      <c r="Y176" s="112">
        <f t="shared" si="45"/>
        <v>16.820224719101123</v>
      </c>
      <c r="Z176" s="167">
        <v>1485</v>
      </c>
      <c r="AA176" s="158">
        <v>805</v>
      </c>
      <c r="AB176" s="158">
        <v>35</v>
      </c>
      <c r="AC176" s="43">
        <f t="shared" si="46"/>
        <v>840</v>
      </c>
      <c r="AD176" s="183">
        <f t="shared" si="47"/>
        <v>0.56565656565656564</v>
      </c>
      <c r="AE176" s="113">
        <f t="shared" si="48"/>
        <v>0.72787332674919913</v>
      </c>
      <c r="AF176" s="173">
        <v>420</v>
      </c>
      <c r="AG176" s="183">
        <f t="shared" si="49"/>
        <v>0.28282828282828282</v>
      </c>
      <c r="AH176" s="44">
        <f t="shared" si="50"/>
        <v>1.9640852974186309</v>
      </c>
      <c r="AI176" s="158">
        <v>175</v>
      </c>
      <c r="AJ176" s="158">
        <v>35</v>
      </c>
      <c r="AK176" s="43">
        <f t="shared" si="51"/>
        <v>210</v>
      </c>
      <c r="AL176" s="183">
        <f t="shared" si="52"/>
        <v>0.14141414141414141</v>
      </c>
      <c r="AM176" s="114">
        <f t="shared" si="53"/>
        <v>2.2808732486151841</v>
      </c>
      <c r="AN176" s="178">
        <v>10</v>
      </c>
      <c r="AO176" s="109" t="s">
        <v>5</v>
      </c>
      <c r="AP176" s="237" t="s">
        <v>5</v>
      </c>
    </row>
    <row r="177" spans="1:43" x14ac:dyDescent="0.2">
      <c r="A177" s="115"/>
      <c r="B177" s="122">
        <v>8250068</v>
      </c>
      <c r="C177" s="48"/>
      <c r="D177" s="48"/>
      <c r="E177" s="159"/>
      <c r="F177" s="159"/>
      <c r="G177" s="159"/>
      <c r="H177" s="154" t="s">
        <v>177</v>
      </c>
      <c r="I177" s="116">
        <v>1.07</v>
      </c>
      <c r="J177" s="41">
        <f t="shared" si="38"/>
        <v>107</v>
      </c>
      <c r="K177" s="163">
        <v>2679</v>
      </c>
      <c r="L177" s="159">
        <v>2592</v>
      </c>
      <c r="M177" s="117">
        <v>2664</v>
      </c>
      <c r="N177" s="41">
        <f t="shared" si="39"/>
        <v>15</v>
      </c>
      <c r="O177" s="197">
        <f t="shared" si="40"/>
        <v>5.6306306306306304E-3</v>
      </c>
      <c r="P177" s="118">
        <v>2505.8000000000002</v>
      </c>
      <c r="Q177" s="159">
        <v>1100</v>
      </c>
      <c r="R177" s="117">
        <v>1077</v>
      </c>
      <c r="S177" s="41">
        <f t="shared" si="41"/>
        <v>23</v>
      </c>
      <c r="T177" s="197">
        <f t="shared" si="42"/>
        <v>2.1355617455896009E-2</v>
      </c>
      <c r="U177" s="163">
        <v>1070</v>
      </c>
      <c r="V177" s="117">
        <v>1062</v>
      </c>
      <c r="W177" s="41">
        <f t="shared" si="43"/>
        <v>8</v>
      </c>
      <c r="X177" s="190">
        <f t="shared" si="44"/>
        <v>7.5329566854990581E-3</v>
      </c>
      <c r="Y177" s="119">
        <f t="shared" si="45"/>
        <v>10</v>
      </c>
      <c r="Z177" s="168">
        <v>1130</v>
      </c>
      <c r="AA177" s="159">
        <v>750</v>
      </c>
      <c r="AB177" s="159">
        <v>90</v>
      </c>
      <c r="AC177" s="41">
        <f t="shared" si="46"/>
        <v>840</v>
      </c>
      <c r="AD177" s="184">
        <f t="shared" si="47"/>
        <v>0.74336283185840712</v>
      </c>
      <c r="AE177" s="120">
        <f t="shared" si="48"/>
        <v>0.95654149577217773</v>
      </c>
      <c r="AF177" s="174">
        <v>190</v>
      </c>
      <c r="AG177" s="184">
        <f t="shared" si="49"/>
        <v>0.16814159292035399</v>
      </c>
      <c r="AH177" s="42">
        <f t="shared" si="50"/>
        <v>1.1676499508357918</v>
      </c>
      <c r="AI177" s="159">
        <v>40</v>
      </c>
      <c r="AJ177" s="159">
        <v>60</v>
      </c>
      <c r="AK177" s="41">
        <f t="shared" si="51"/>
        <v>100</v>
      </c>
      <c r="AL177" s="184">
        <f t="shared" si="52"/>
        <v>8.8495575221238937E-2</v>
      </c>
      <c r="AM177" s="121">
        <f t="shared" si="53"/>
        <v>1.4273479874393378</v>
      </c>
      <c r="AN177" s="179">
        <v>0</v>
      </c>
      <c r="AO177" s="116" t="s">
        <v>7</v>
      </c>
      <c r="AP177" s="242" t="s">
        <v>6</v>
      </c>
    </row>
    <row r="178" spans="1:43" x14ac:dyDescent="0.2">
      <c r="A178" s="108"/>
      <c r="B178" s="149">
        <v>8250069</v>
      </c>
      <c r="C178" s="47"/>
      <c r="D178" s="47"/>
      <c r="E178" s="158"/>
      <c r="F178" s="158"/>
      <c r="G178" s="158"/>
      <c r="H178" s="153" t="s">
        <v>178</v>
      </c>
      <c r="I178" s="109">
        <v>1.0900000000000001</v>
      </c>
      <c r="J178" s="43">
        <f t="shared" si="38"/>
        <v>109.00000000000001</v>
      </c>
      <c r="K178" s="162">
        <v>2260</v>
      </c>
      <c r="L178" s="158">
        <v>2225</v>
      </c>
      <c r="M178" s="110">
        <v>2288</v>
      </c>
      <c r="N178" s="43">
        <f t="shared" si="39"/>
        <v>-28</v>
      </c>
      <c r="O178" s="196">
        <f t="shared" si="40"/>
        <v>-1.2237762237762238E-2</v>
      </c>
      <c r="P178" s="111">
        <v>2079.1</v>
      </c>
      <c r="Q178" s="158">
        <v>958</v>
      </c>
      <c r="R178" s="110">
        <v>921</v>
      </c>
      <c r="S178" s="43">
        <f t="shared" si="41"/>
        <v>37</v>
      </c>
      <c r="T178" s="196">
        <f t="shared" si="42"/>
        <v>4.0173724212812158E-2</v>
      </c>
      <c r="U178" s="162">
        <v>903</v>
      </c>
      <c r="V178" s="110">
        <v>894</v>
      </c>
      <c r="W178" s="43">
        <f t="shared" si="43"/>
        <v>9</v>
      </c>
      <c r="X178" s="189">
        <f t="shared" si="44"/>
        <v>1.0067114093959731E-2</v>
      </c>
      <c r="Y178" s="112">
        <f t="shared" si="45"/>
        <v>8.2844036697247692</v>
      </c>
      <c r="Z178" s="167">
        <v>1075</v>
      </c>
      <c r="AA178" s="158">
        <v>695</v>
      </c>
      <c r="AB178" s="158">
        <v>45</v>
      </c>
      <c r="AC178" s="43">
        <f t="shared" si="46"/>
        <v>740</v>
      </c>
      <c r="AD178" s="183">
        <f t="shared" si="47"/>
        <v>0.68837209302325586</v>
      </c>
      <c r="AE178" s="113">
        <f t="shared" si="48"/>
        <v>0.88578072952900888</v>
      </c>
      <c r="AF178" s="173">
        <v>180</v>
      </c>
      <c r="AG178" s="183">
        <f t="shared" si="49"/>
        <v>0.16744186046511628</v>
      </c>
      <c r="AH178" s="44">
        <f t="shared" si="50"/>
        <v>1.1627906976744187</v>
      </c>
      <c r="AI178" s="158">
        <v>65</v>
      </c>
      <c r="AJ178" s="158">
        <v>55</v>
      </c>
      <c r="AK178" s="43">
        <f t="shared" si="51"/>
        <v>120</v>
      </c>
      <c r="AL178" s="183">
        <f t="shared" si="52"/>
        <v>0.11162790697674418</v>
      </c>
      <c r="AM178" s="114">
        <f t="shared" si="53"/>
        <v>1.800450112528132</v>
      </c>
      <c r="AN178" s="178">
        <v>30</v>
      </c>
      <c r="AO178" s="109" t="s">
        <v>5</v>
      </c>
      <c r="AP178" s="202" t="s">
        <v>7</v>
      </c>
    </row>
    <row r="179" spans="1:43" x14ac:dyDescent="0.2">
      <c r="A179" s="108"/>
      <c r="B179" s="149">
        <v>8250070</v>
      </c>
      <c r="C179" s="47"/>
      <c r="D179" s="47"/>
      <c r="E179" s="158"/>
      <c r="F179" s="158"/>
      <c r="G179" s="158"/>
      <c r="H179" s="153" t="s">
        <v>179</v>
      </c>
      <c r="I179" s="109">
        <v>1.64</v>
      </c>
      <c r="J179" s="43">
        <f t="shared" si="38"/>
        <v>164</v>
      </c>
      <c r="K179" s="162">
        <v>2353</v>
      </c>
      <c r="L179" s="158">
        <v>2279</v>
      </c>
      <c r="M179" s="110">
        <v>2321</v>
      </c>
      <c r="N179" s="43">
        <f t="shared" si="39"/>
        <v>32</v>
      </c>
      <c r="O179" s="196">
        <f t="shared" si="40"/>
        <v>1.3787160706591986E-2</v>
      </c>
      <c r="P179" s="111">
        <v>1433.5</v>
      </c>
      <c r="Q179" s="158">
        <v>1053</v>
      </c>
      <c r="R179" s="110">
        <v>1050</v>
      </c>
      <c r="S179" s="43">
        <f t="shared" si="41"/>
        <v>3</v>
      </c>
      <c r="T179" s="196">
        <f t="shared" si="42"/>
        <v>2.8571428571428571E-3</v>
      </c>
      <c r="U179" s="162">
        <v>1011</v>
      </c>
      <c r="V179" s="110">
        <v>1014</v>
      </c>
      <c r="W179" s="43">
        <f t="shared" si="43"/>
        <v>-3</v>
      </c>
      <c r="X179" s="189">
        <f t="shared" si="44"/>
        <v>-2.9585798816568047E-3</v>
      </c>
      <c r="Y179" s="112">
        <f t="shared" si="45"/>
        <v>6.1646341463414638</v>
      </c>
      <c r="Z179" s="167">
        <v>1075</v>
      </c>
      <c r="AA179" s="158">
        <v>670</v>
      </c>
      <c r="AB179" s="158">
        <v>40</v>
      </c>
      <c r="AC179" s="43">
        <f t="shared" si="46"/>
        <v>710</v>
      </c>
      <c r="AD179" s="183">
        <f t="shared" si="47"/>
        <v>0.66046511627906979</v>
      </c>
      <c r="AE179" s="113">
        <f t="shared" si="48"/>
        <v>0.8498706999535085</v>
      </c>
      <c r="AF179" s="173">
        <v>230</v>
      </c>
      <c r="AG179" s="183">
        <f t="shared" si="49"/>
        <v>0.21395348837209302</v>
      </c>
      <c r="AH179" s="44">
        <f t="shared" si="50"/>
        <v>1.4857881136950906</v>
      </c>
      <c r="AI179" s="158">
        <v>55</v>
      </c>
      <c r="AJ179" s="158">
        <v>70</v>
      </c>
      <c r="AK179" s="43">
        <f t="shared" si="51"/>
        <v>125</v>
      </c>
      <c r="AL179" s="183">
        <f t="shared" si="52"/>
        <v>0.11627906976744186</v>
      </c>
      <c r="AM179" s="114">
        <f t="shared" si="53"/>
        <v>1.8754688672168043</v>
      </c>
      <c r="AN179" s="178">
        <v>10</v>
      </c>
      <c r="AO179" s="109" t="s">
        <v>5</v>
      </c>
      <c r="AP179" s="237" t="s">
        <v>5</v>
      </c>
    </row>
    <row r="180" spans="1:43" x14ac:dyDescent="0.2">
      <c r="A180" s="115"/>
      <c r="B180" s="122">
        <v>8250071</v>
      </c>
      <c r="C180" s="48"/>
      <c r="D180" s="48"/>
      <c r="E180" s="159"/>
      <c r="F180" s="159"/>
      <c r="G180" s="159"/>
      <c r="H180" s="154" t="s">
        <v>180</v>
      </c>
      <c r="I180" s="116">
        <v>1.87</v>
      </c>
      <c r="J180" s="41">
        <f t="shared" si="38"/>
        <v>187</v>
      </c>
      <c r="K180" s="163">
        <v>3276</v>
      </c>
      <c r="L180" s="159">
        <v>3067</v>
      </c>
      <c r="M180" s="117">
        <v>3062</v>
      </c>
      <c r="N180" s="41">
        <f t="shared" si="39"/>
        <v>214</v>
      </c>
      <c r="O180" s="197">
        <f t="shared" si="40"/>
        <v>6.9888961463096019E-2</v>
      </c>
      <c r="P180" s="118">
        <v>1755.5</v>
      </c>
      <c r="Q180" s="159">
        <v>1449</v>
      </c>
      <c r="R180" s="117">
        <v>1397</v>
      </c>
      <c r="S180" s="41">
        <f t="shared" si="41"/>
        <v>52</v>
      </c>
      <c r="T180" s="197">
        <f t="shared" si="42"/>
        <v>3.7222619899785252E-2</v>
      </c>
      <c r="U180" s="163">
        <v>1362</v>
      </c>
      <c r="V180" s="117">
        <v>1333</v>
      </c>
      <c r="W180" s="41">
        <f t="shared" si="43"/>
        <v>29</v>
      </c>
      <c r="X180" s="190">
        <f t="shared" si="44"/>
        <v>2.175543885971493E-2</v>
      </c>
      <c r="Y180" s="119">
        <f t="shared" si="45"/>
        <v>7.2834224598930479</v>
      </c>
      <c r="Z180" s="168">
        <v>1720</v>
      </c>
      <c r="AA180" s="159">
        <v>1265</v>
      </c>
      <c r="AB180" s="159">
        <v>75</v>
      </c>
      <c r="AC180" s="41">
        <f t="shared" si="46"/>
        <v>1340</v>
      </c>
      <c r="AD180" s="184">
        <f t="shared" si="47"/>
        <v>0.77906976744186052</v>
      </c>
      <c r="AE180" s="120">
        <f t="shared" si="48"/>
        <v>1.0024883256493851</v>
      </c>
      <c r="AF180" s="174">
        <v>220</v>
      </c>
      <c r="AG180" s="184">
        <f t="shared" si="49"/>
        <v>0.12790697674418605</v>
      </c>
      <c r="AH180" s="42">
        <f t="shared" si="50"/>
        <v>0.88824289405684764</v>
      </c>
      <c r="AI180" s="159">
        <v>50</v>
      </c>
      <c r="AJ180" s="159">
        <v>105</v>
      </c>
      <c r="AK180" s="41">
        <f t="shared" si="51"/>
        <v>155</v>
      </c>
      <c r="AL180" s="184">
        <f t="shared" si="52"/>
        <v>9.0116279069767435E-2</v>
      </c>
      <c r="AM180" s="121">
        <f t="shared" si="53"/>
        <v>1.4534883720930232</v>
      </c>
      <c r="AN180" s="179">
        <v>10</v>
      </c>
      <c r="AO180" s="116" t="s">
        <v>7</v>
      </c>
      <c r="AP180" s="202" t="s">
        <v>7</v>
      </c>
    </row>
    <row r="181" spans="1:43" x14ac:dyDescent="0.2">
      <c r="A181" s="135" t="s">
        <v>307</v>
      </c>
      <c r="B181" s="150">
        <v>8250072</v>
      </c>
      <c r="C181" s="50"/>
      <c r="D181" s="50"/>
      <c r="E181" s="160"/>
      <c r="F181" s="160"/>
      <c r="G181" s="160"/>
      <c r="H181" s="155" t="s">
        <v>181</v>
      </c>
      <c r="I181" s="136">
        <v>2.37</v>
      </c>
      <c r="J181" s="45">
        <f t="shared" si="38"/>
        <v>237</v>
      </c>
      <c r="K181" s="164">
        <v>6084</v>
      </c>
      <c r="L181" s="160">
        <v>5544</v>
      </c>
      <c r="M181" s="141">
        <v>5288</v>
      </c>
      <c r="N181" s="45">
        <f t="shared" si="39"/>
        <v>796</v>
      </c>
      <c r="O181" s="198">
        <f t="shared" si="40"/>
        <v>0.15052950075642965</v>
      </c>
      <c r="P181" s="137">
        <v>2571.5</v>
      </c>
      <c r="Q181" s="160">
        <v>3127</v>
      </c>
      <c r="R181" s="141">
        <v>2843</v>
      </c>
      <c r="S181" s="45">
        <f t="shared" si="41"/>
        <v>284</v>
      </c>
      <c r="T181" s="198">
        <f t="shared" si="42"/>
        <v>9.9894477664438971E-2</v>
      </c>
      <c r="U181" s="164">
        <v>2804</v>
      </c>
      <c r="V181" s="141">
        <v>2611</v>
      </c>
      <c r="W181" s="45">
        <f t="shared" si="43"/>
        <v>193</v>
      </c>
      <c r="X181" s="191">
        <f t="shared" si="44"/>
        <v>7.3918039065492144E-2</v>
      </c>
      <c r="Y181" s="138">
        <f t="shared" si="45"/>
        <v>11.831223628691983</v>
      </c>
      <c r="Z181" s="169">
        <v>3265</v>
      </c>
      <c r="AA181" s="160">
        <v>2160</v>
      </c>
      <c r="AB181" s="160">
        <v>105</v>
      </c>
      <c r="AC181" s="45">
        <f t="shared" si="46"/>
        <v>2265</v>
      </c>
      <c r="AD181" s="185">
        <f t="shared" si="47"/>
        <v>0.69372128637059727</v>
      </c>
      <c r="AE181" s="139">
        <f t="shared" si="48"/>
        <v>0.89266394346754907</v>
      </c>
      <c r="AF181" s="175">
        <v>710</v>
      </c>
      <c r="AG181" s="185">
        <f t="shared" si="49"/>
        <v>0.21745788667687596</v>
      </c>
      <c r="AH181" s="46">
        <f t="shared" si="50"/>
        <v>1.510124213033861</v>
      </c>
      <c r="AI181" s="160">
        <v>105</v>
      </c>
      <c r="AJ181" s="160">
        <v>135</v>
      </c>
      <c r="AK181" s="45">
        <f t="shared" si="51"/>
        <v>240</v>
      </c>
      <c r="AL181" s="185">
        <f t="shared" si="52"/>
        <v>7.3506891271056668E-2</v>
      </c>
      <c r="AM181" s="140">
        <f t="shared" si="53"/>
        <v>1.185595020500914</v>
      </c>
      <c r="AN181" s="180">
        <v>50</v>
      </c>
      <c r="AO181" s="136" t="s">
        <v>6</v>
      </c>
      <c r="AP181" s="202" t="s">
        <v>7</v>
      </c>
      <c r="AQ181" s="83" t="s">
        <v>308</v>
      </c>
    </row>
    <row r="182" spans="1:43" x14ac:dyDescent="0.2">
      <c r="A182" s="115"/>
      <c r="B182" s="122">
        <v>8250073</v>
      </c>
      <c r="C182" s="48"/>
      <c r="D182" s="48"/>
      <c r="E182" s="159"/>
      <c r="F182" s="159"/>
      <c r="G182" s="159"/>
      <c r="H182" s="154" t="s">
        <v>182</v>
      </c>
      <c r="I182" s="116">
        <v>1.1499999999999999</v>
      </c>
      <c r="J182" s="41">
        <f t="shared" si="38"/>
        <v>114.99999999999999</v>
      </c>
      <c r="K182" s="163">
        <v>2307</v>
      </c>
      <c r="L182" s="159">
        <v>2096</v>
      </c>
      <c r="M182" s="117">
        <v>2129</v>
      </c>
      <c r="N182" s="41">
        <f t="shared" si="39"/>
        <v>178</v>
      </c>
      <c r="O182" s="197">
        <f t="shared" si="40"/>
        <v>8.3607327383748237E-2</v>
      </c>
      <c r="P182" s="118">
        <v>2000.2</v>
      </c>
      <c r="Q182" s="159">
        <v>1323</v>
      </c>
      <c r="R182" s="117">
        <v>1172</v>
      </c>
      <c r="S182" s="41">
        <f t="shared" si="41"/>
        <v>151</v>
      </c>
      <c r="T182" s="197">
        <f t="shared" si="42"/>
        <v>0.12883959044368601</v>
      </c>
      <c r="U182" s="163">
        <v>1182</v>
      </c>
      <c r="V182" s="117">
        <v>1112</v>
      </c>
      <c r="W182" s="41">
        <f t="shared" si="43"/>
        <v>70</v>
      </c>
      <c r="X182" s="190">
        <f t="shared" si="44"/>
        <v>6.2949640287769781E-2</v>
      </c>
      <c r="Y182" s="119">
        <f t="shared" si="45"/>
        <v>10.278260869565219</v>
      </c>
      <c r="Z182" s="168">
        <v>1090</v>
      </c>
      <c r="AA182" s="159">
        <v>770</v>
      </c>
      <c r="AB182" s="159">
        <v>35</v>
      </c>
      <c r="AC182" s="41">
        <f t="shared" si="46"/>
        <v>805</v>
      </c>
      <c r="AD182" s="184">
        <f t="shared" si="47"/>
        <v>0.73853211009174313</v>
      </c>
      <c r="AE182" s="120">
        <f t="shared" si="48"/>
        <v>0.95032543865133401</v>
      </c>
      <c r="AF182" s="174">
        <v>205</v>
      </c>
      <c r="AG182" s="184">
        <f t="shared" si="49"/>
        <v>0.18807339449541285</v>
      </c>
      <c r="AH182" s="42">
        <f t="shared" si="50"/>
        <v>1.3060652395514782</v>
      </c>
      <c r="AI182" s="159">
        <v>25</v>
      </c>
      <c r="AJ182" s="159">
        <v>25</v>
      </c>
      <c r="AK182" s="41">
        <f t="shared" si="51"/>
        <v>50</v>
      </c>
      <c r="AL182" s="184">
        <f t="shared" si="52"/>
        <v>4.5871559633027525E-2</v>
      </c>
      <c r="AM182" s="121">
        <f t="shared" si="53"/>
        <v>0.73986386504883106</v>
      </c>
      <c r="AN182" s="179">
        <v>20</v>
      </c>
      <c r="AO182" s="116" t="s">
        <v>7</v>
      </c>
      <c r="AP182" s="202" t="s">
        <v>7</v>
      </c>
    </row>
    <row r="183" spans="1:43" x14ac:dyDescent="0.2">
      <c r="A183" s="115"/>
      <c r="B183" s="122">
        <v>8250074</v>
      </c>
      <c r="C183" s="48"/>
      <c r="D183" s="48"/>
      <c r="E183" s="159"/>
      <c r="F183" s="159"/>
      <c r="G183" s="159"/>
      <c r="H183" s="154" t="s">
        <v>183</v>
      </c>
      <c r="I183" s="116">
        <v>1.62</v>
      </c>
      <c r="J183" s="41">
        <f t="shared" si="38"/>
        <v>162</v>
      </c>
      <c r="K183" s="163">
        <v>3506</v>
      </c>
      <c r="L183" s="159">
        <v>3348</v>
      </c>
      <c r="M183" s="117">
        <v>3324</v>
      </c>
      <c r="N183" s="41">
        <f t="shared" si="39"/>
        <v>182</v>
      </c>
      <c r="O183" s="197">
        <f t="shared" si="40"/>
        <v>5.4753309265944648E-2</v>
      </c>
      <c r="P183" s="118">
        <v>2168.6999999999998</v>
      </c>
      <c r="Q183" s="159">
        <v>1508</v>
      </c>
      <c r="R183" s="117">
        <v>1468</v>
      </c>
      <c r="S183" s="41">
        <f t="shared" si="41"/>
        <v>40</v>
      </c>
      <c r="T183" s="197">
        <f t="shared" si="42"/>
        <v>2.7247956403269755E-2</v>
      </c>
      <c r="U183" s="163">
        <v>1453</v>
      </c>
      <c r="V183" s="117">
        <v>1415</v>
      </c>
      <c r="W183" s="41">
        <f t="shared" si="43"/>
        <v>38</v>
      </c>
      <c r="X183" s="190">
        <f t="shared" si="44"/>
        <v>2.6855123674911659E-2</v>
      </c>
      <c r="Y183" s="119">
        <f t="shared" si="45"/>
        <v>8.9691358024691361</v>
      </c>
      <c r="Z183" s="168">
        <v>1700</v>
      </c>
      <c r="AA183" s="159">
        <v>1285</v>
      </c>
      <c r="AB183" s="159">
        <v>85</v>
      </c>
      <c r="AC183" s="41">
        <f t="shared" si="46"/>
        <v>1370</v>
      </c>
      <c r="AD183" s="184">
        <f t="shared" si="47"/>
        <v>0.80588235294117649</v>
      </c>
      <c r="AE183" s="120">
        <f t="shared" si="48"/>
        <v>1.036990118770944</v>
      </c>
      <c r="AF183" s="174">
        <v>190</v>
      </c>
      <c r="AG183" s="184">
        <f t="shared" si="49"/>
        <v>0.11176470588235295</v>
      </c>
      <c r="AH183" s="42">
        <f t="shared" si="50"/>
        <v>0.77614379084967333</v>
      </c>
      <c r="AI183" s="159">
        <v>30</v>
      </c>
      <c r="AJ183" s="159">
        <v>80</v>
      </c>
      <c r="AK183" s="41">
        <f t="shared" si="51"/>
        <v>110</v>
      </c>
      <c r="AL183" s="184">
        <f t="shared" si="52"/>
        <v>6.4705882352941183E-2</v>
      </c>
      <c r="AM183" s="121">
        <f t="shared" si="53"/>
        <v>1.0436432637571158</v>
      </c>
      <c r="AN183" s="179">
        <v>35</v>
      </c>
      <c r="AO183" s="116" t="s">
        <v>7</v>
      </c>
      <c r="AP183" s="202" t="s">
        <v>7</v>
      </c>
    </row>
    <row r="184" spans="1:43" x14ac:dyDescent="0.2">
      <c r="A184" s="115"/>
      <c r="B184" s="122">
        <v>8250075.0099999998</v>
      </c>
      <c r="C184" s="48"/>
      <c r="D184" s="48"/>
      <c r="E184" s="159"/>
      <c r="F184" s="159"/>
      <c r="G184" s="159"/>
      <c r="H184" s="154" t="s">
        <v>184</v>
      </c>
      <c r="I184" s="116">
        <v>1.03</v>
      </c>
      <c r="J184" s="41">
        <f t="shared" si="38"/>
        <v>103</v>
      </c>
      <c r="K184" s="163">
        <v>3055</v>
      </c>
      <c r="L184" s="159">
        <v>2931</v>
      </c>
      <c r="M184" s="117">
        <v>2980</v>
      </c>
      <c r="N184" s="41">
        <f t="shared" si="39"/>
        <v>75</v>
      </c>
      <c r="O184" s="197">
        <f t="shared" si="40"/>
        <v>2.5167785234899327E-2</v>
      </c>
      <c r="P184" s="118">
        <v>2972.4</v>
      </c>
      <c r="Q184" s="159">
        <v>1369</v>
      </c>
      <c r="R184" s="117">
        <v>1315</v>
      </c>
      <c r="S184" s="41">
        <f t="shared" si="41"/>
        <v>54</v>
      </c>
      <c r="T184" s="197">
        <f t="shared" si="42"/>
        <v>4.1064638783269963E-2</v>
      </c>
      <c r="U184" s="163">
        <v>1318</v>
      </c>
      <c r="V184" s="117">
        <v>1264</v>
      </c>
      <c r="W184" s="41">
        <f t="shared" si="43"/>
        <v>54</v>
      </c>
      <c r="X184" s="190">
        <f t="shared" si="44"/>
        <v>4.2721518987341771E-2</v>
      </c>
      <c r="Y184" s="119">
        <f t="shared" si="45"/>
        <v>12.796116504854369</v>
      </c>
      <c r="Z184" s="168">
        <v>1655</v>
      </c>
      <c r="AA184" s="159">
        <v>1155</v>
      </c>
      <c r="AB184" s="159">
        <v>75</v>
      </c>
      <c r="AC184" s="41">
        <f t="shared" si="46"/>
        <v>1230</v>
      </c>
      <c r="AD184" s="184">
        <f t="shared" si="47"/>
        <v>0.74320241691842903</v>
      </c>
      <c r="AE184" s="120">
        <f t="shared" si="48"/>
        <v>0.95633507766778147</v>
      </c>
      <c r="AF184" s="174">
        <v>300</v>
      </c>
      <c r="AG184" s="184">
        <f t="shared" si="49"/>
        <v>0.18126888217522658</v>
      </c>
      <c r="AH184" s="42">
        <f t="shared" si="50"/>
        <v>1.2588116817724069</v>
      </c>
      <c r="AI184" s="159">
        <v>85</v>
      </c>
      <c r="AJ184" s="159">
        <v>20</v>
      </c>
      <c r="AK184" s="41">
        <f t="shared" si="51"/>
        <v>105</v>
      </c>
      <c r="AL184" s="184">
        <f t="shared" si="52"/>
        <v>6.3444108761329304E-2</v>
      </c>
      <c r="AM184" s="121">
        <f t="shared" si="53"/>
        <v>1.0232920767956339</v>
      </c>
      <c r="AN184" s="179">
        <v>20</v>
      </c>
      <c r="AO184" s="116" t="s">
        <v>7</v>
      </c>
      <c r="AP184" s="202" t="s">
        <v>7</v>
      </c>
    </row>
    <row r="185" spans="1:43" x14ac:dyDescent="0.2">
      <c r="A185" s="115"/>
      <c r="B185" s="122">
        <v>8250075.0199999996</v>
      </c>
      <c r="C185" s="48"/>
      <c r="D185" s="48"/>
      <c r="E185" s="159"/>
      <c r="F185" s="159"/>
      <c r="G185" s="159"/>
      <c r="H185" s="154" t="s">
        <v>185</v>
      </c>
      <c r="I185" s="116">
        <v>1.21</v>
      </c>
      <c r="J185" s="41">
        <f t="shared" si="38"/>
        <v>121</v>
      </c>
      <c r="K185" s="163">
        <v>4310</v>
      </c>
      <c r="L185" s="159">
        <v>4297</v>
      </c>
      <c r="M185" s="117">
        <v>4334</v>
      </c>
      <c r="N185" s="41">
        <f t="shared" si="39"/>
        <v>-24</v>
      </c>
      <c r="O185" s="197">
        <f t="shared" si="40"/>
        <v>-5.5376095985233045E-3</v>
      </c>
      <c r="P185" s="118">
        <v>3551.7</v>
      </c>
      <c r="Q185" s="159">
        <v>1931</v>
      </c>
      <c r="R185" s="117">
        <v>1897</v>
      </c>
      <c r="S185" s="41">
        <f t="shared" si="41"/>
        <v>34</v>
      </c>
      <c r="T185" s="197">
        <f t="shared" si="42"/>
        <v>1.7923036373220874E-2</v>
      </c>
      <c r="U185" s="163">
        <v>1842</v>
      </c>
      <c r="V185" s="117">
        <v>1845</v>
      </c>
      <c r="W185" s="41">
        <f t="shared" si="43"/>
        <v>-3</v>
      </c>
      <c r="X185" s="190">
        <f t="shared" si="44"/>
        <v>-1.6260162601626016E-3</v>
      </c>
      <c r="Y185" s="119">
        <f t="shared" si="45"/>
        <v>15.223140495867769</v>
      </c>
      <c r="Z185" s="168">
        <v>2140</v>
      </c>
      <c r="AA185" s="159">
        <v>1460</v>
      </c>
      <c r="AB185" s="159">
        <v>140</v>
      </c>
      <c r="AC185" s="41">
        <f t="shared" si="46"/>
        <v>1600</v>
      </c>
      <c r="AD185" s="184">
        <f t="shared" si="47"/>
        <v>0.74766355140186913</v>
      </c>
      <c r="AE185" s="120">
        <f t="shared" si="48"/>
        <v>0.96207555872057027</v>
      </c>
      <c r="AF185" s="174">
        <v>440</v>
      </c>
      <c r="AG185" s="184">
        <f t="shared" si="49"/>
        <v>0.20560747663551401</v>
      </c>
      <c r="AH185" s="42">
        <f t="shared" si="50"/>
        <v>1.4278296988577364</v>
      </c>
      <c r="AI185" s="159">
        <v>55</v>
      </c>
      <c r="AJ185" s="159">
        <v>20</v>
      </c>
      <c r="AK185" s="41">
        <f t="shared" si="51"/>
        <v>75</v>
      </c>
      <c r="AL185" s="184">
        <f t="shared" si="52"/>
        <v>3.5046728971962614E-2</v>
      </c>
      <c r="AM185" s="121">
        <f t="shared" si="53"/>
        <v>0.56526982212842924</v>
      </c>
      <c r="AN185" s="179">
        <v>25</v>
      </c>
      <c r="AO185" s="116" t="s">
        <v>7</v>
      </c>
      <c r="AP185" s="202" t="s">
        <v>7</v>
      </c>
    </row>
    <row r="186" spans="1:43" x14ac:dyDescent="0.2">
      <c r="A186" s="115"/>
      <c r="B186" s="122">
        <v>8250076.0099999998</v>
      </c>
      <c r="C186" s="48"/>
      <c r="D186" s="48"/>
      <c r="E186" s="159"/>
      <c r="F186" s="159"/>
      <c r="G186" s="159"/>
      <c r="H186" s="154" t="s">
        <v>186</v>
      </c>
      <c r="I186" s="116">
        <v>0.86</v>
      </c>
      <c r="J186" s="41">
        <f t="shared" si="38"/>
        <v>86</v>
      </c>
      <c r="K186" s="163">
        <v>2845</v>
      </c>
      <c r="L186" s="159">
        <v>2851</v>
      </c>
      <c r="M186" s="117">
        <v>2865</v>
      </c>
      <c r="N186" s="41">
        <f t="shared" si="39"/>
        <v>-20</v>
      </c>
      <c r="O186" s="197">
        <f t="shared" si="40"/>
        <v>-6.9808027923211171E-3</v>
      </c>
      <c r="P186" s="118">
        <v>3292.8</v>
      </c>
      <c r="Q186" s="159">
        <v>1111</v>
      </c>
      <c r="R186" s="117">
        <v>1069</v>
      </c>
      <c r="S186" s="41">
        <f t="shared" si="41"/>
        <v>42</v>
      </c>
      <c r="T186" s="197">
        <f t="shared" si="42"/>
        <v>3.9289055191768008E-2</v>
      </c>
      <c r="U186" s="163">
        <v>1077</v>
      </c>
      <c r="V186" s="117">
        <v>1048</v>
      </c>
      <c r="W186" s="41">
        <f t="shared" si="43"/>
        <v>29</v>
      </c>
      <c r="X186" s="190">
        <f t="shared" si="44"/>
        <v>2.7671755725190841E-2</v>
      </c>
      <c r="Y186" s="119">
        <f t="shared" si="45"/>
        <v>12.523255813953488</v>
      </c>
      <c r="Z186" s="168">
        <v>1310</v>
      </c>
      <c r="AA186" s="159">
        <v>900</v>
      </c>
      <c r="AB186" s="159">
        <v>75</v>
      </c>
      <c r="AC186" s="41">
        <f t="shared" si="46"/>
        <v>975</v>
      </c>
      <c r="AD186" s="184">
        <f t="shared" si="47"/>
        <v>0.74427480916030531</v>
      </c>
      <c r="AE186" s="120">
        <f t="shared" si="48"/>
        <v>0.957715006331331</v>
      </c>
      <c r="AF186" s="174">
        <v>260</v>
      </c>
      <c r="AG186" s="184">
        <f t="shared" si="49"/>
        <v>0.19847328244274809</v>
      </c>
      <c r="AH186" s="42">
        <f t="shared" si="50"/>
        <v>1.3782866836301952</v>
      </c>
      <c r="AI186" s="159">
        <v>45</v>
      </c>
      <c r="AJ186" s="159">
        <v>10</v>
      </c>
      <c r="AK186" s="41">
        <f t="shared" si="51"/>
        <v>55</v>
      </c>
      <c r="AL186" s="184">
        <f t="shared" si="52"/>
        <v>4.1984732824427481E-2</v>
      </c>
      <c r="AM186" s="121">
        <f t="shared" si="53"/>
        <v>0.67717311007141101</v>
      </c>
      <c r="AN186" s="179">
        <v>20</v>
      </c>
      <c r="AO186" s="116" t="s">
        <v>7</v>
      </c>
      <c r="AP186" s="202" t="s">
        <v>7</v>
      </c>
    </row>
    <row r="187" spans="1:43" x14ac:dyDescent="0.2">
      <c r="A187" s="115"/>
      <c r="B187" s="122">
        <v>8250076.0199999996</v>
      </c>
      <c r="C187" s="48"/>
      <c r="D187" s="48"/>
      <c r="E187" s="159"/>
      <c r="F187" s="159"/>
      <c r="G187" s="159"/>
      <c r="H187" s="154" t="s">
        <v>187</v>
      </c>
      <c r="I187" s="116">
        <v>1.1100000000000001</v>
      </c>
      <c r="J187" s="41">
        <f t="shared" si="38"/>
        <v>111.00000000000001</v>
      </c>
      <c r="K187" s="163">
        <v>3268</v>
      </c>
      <c r="L187" s="159">
        <v>3167</v>
      </c>
      <c r="M187" s="117">
        <v>3191</v>
      </c>
      <c r="N187" s="41">
        <f t="shared" si="39"/>
        <v>77</v>
      </c>
      <c r="O187" s="197">
        <f t="shared" si="40"/>
        <v>2.413036665622062E-2</v>
      </c>
      <c r="P187" s="118">
        <v>2949.7</v>
      </c>
      <c r="Q187" s="159">
        <v>1374</v>
      </c>
      <c r="R187" s="117">
        <v>1454</v>
      </c>
      <c r="S187" s="41">
        <f t="shared" si="41"/>
        <v>-80</v>
      </c>
      <c r="T187" s="197">
        <f t="shared" si="42"/>
        <v>-5.5020632737276476E-2</v>
      </c>
      <c r="U187" s="163">
        <v>1336</v>
      </c>
      <c r="V187" s="117">
        <v>1402</v>
      </c>
      <c r="W187" s="41">
        <f t="shared" si="43"/>
        <v>-66</v>
      </c>
      <c r="X187" s="190">
        <f t="shared" si="44"/>
        <v>-4.7075606276747506E-2</v>
      </c>
      <c r="Y187" s="119">
        <f t="shared" si="45"/>
        <v>12.036036036036034</v>
      </c>
      <c r="Z187" s="168">
        <v>1485</v>
      </c>
      <c r="AA187" s="159">
        <v>1080</v>
      </c>
      <c r="AB187" s="159">
        <v>50</v>
      </c>
      <c r="AC187" s="41">
        <f t="shared" si="46"/>
        <v>1130</v>
      </c>
      <c r="AD187" s="184">
        <f t="shared" si="47"/>
        <v>0.76094276094276092</v>
      </c>
      <c r="AE187" s="120">
        <f t="shared" si="48"/>
        <v>0.97916292765070834</v>
      </c>
      <c r="AF187" s="174">
        <v>280</v>
      </c>
      <c r="AG187" s="184">
        <f t="shared" si="49"/>
        <v>0.18855218855218855</v>
      </c>
      <c r="AH187" s="42">
        <f t="shared" si="50"/>
        <v>1.3093901982790872</v>
      </c>
      <c r="AI187" s="159">
        <v>40</v>
      </c>
      <c r="AJ187" s="159">
        <v>10</v>
      </c>
      <c r="AK187" s="41">
        <f t="shared" si="51"/>
        <v>50</v>
      </c>
      <c r="AL187" s="184">
        <f t="shared" si="52"/>
        <v>3.3670033670033669E-2</v>
      </c>
      <c r="AM187" s="121">
        <f t="shared" si="53"/>
        <v>0.54306505919409143</v>
      </c>
      <c r="AN187" s="179">
        <v>25</v>
      </c>
      <c r="AO187" s="116" t="s">
        <v>7</v>
      </c>
      <c r="AP187" s="202" t="s">
        <v>7</v>
      </c>
    </row>
    <row r="188" spans="1:43" x14ac:dyDescent="0.2">
      <c r="A188" s="115"/>
      <c r="B188" s="122">
        <v>8250076.0300000003</v>
      </c>
      <c r="C188" s="48"/>
      <c r="D188" s="48"/>
      <c r="E188" s="159"/>
      <c r="F188" s="159"/>
      <c r="G188" s="159"/>
      <c r="H188" s="154" t="s">
        <v>188</v>
      </c>
      <c r="I188" s="116">
        <v>1.66</v>
      </c>
      <c r="J188" s="41">
        <f t="shared" si="38"/>
        <v>166</v>
      </c>
      <c r="K188" s="163">
        <v>4453</v>
      </c>
      <c r="L188" s="159">
        <v>4328</v>
      </c>
      <c r="M188" s="117">
        <v>4405</v>
      </c>
      <c r="N188" s="41">
        <f t="shared" si="39"/>
        <v>48</v>
      </c>
      <c r="O188" s="197">
        <f t="shared" si="40"/>
        <v>1.0896708286038592E-2</v>
      </c>
      <c r="P188" s="118">
        <v>2687.7</v>
      </c>
      <c r="Q188" s="159">
        <v>1908</v>
      </c>
      <c r="R188" s="117">
        <v>1851</v>
      </c>
      <c r="S188" s="41">
        <f t="shared" si="41"/>
        <v>57</v>
      </c>
      <c r="T188" s="197">
        <f t="shared" si="42"/>
        <v>3.0794165316045379E-2</v>
      </c>
      <c r="U188" s="163">
        <v>1860</v>
      </c>
      <c r="V188" s="117">
        <v>1795</v>
      </c>
      <c r="W188" s="41">
        <f t="shared" si="43"/>
        <v>65</v>
      </c>
      <c r="X188" s="190">
        <f t="shared" si="44"/>
        <v>3.6211699164345405E-2</v>
      </c>
      <c r="Y188" s="119">
        <f t="shared" si="45"/>
        <v>11.204819277108435</v>
      </c>
      <c r="Z188" s="168">
        <v>2005</v>
      </c>
      <c r="AA188" s="159">
        <v>1570</v>
      </c>
      <c r="AB188" s="159">
        <v>65</v>
      </c>
      <c r="AC188" s="41">
        <f t="shared" si="46"/>
        <v>1635</v>
      </c>
      <c r="AD188" s="184">
        <f t="shared" si="47"/>
        <v>0.81546134663341641</v>
      </c>
      <c r="AE188" s="120">
        <f t="shared" si="48"/>
        <v>1.0493161385309859</v>
      </c>
      <c r="AF188" s="174">
        <v>275</v>
      </c>
      <c r="AG188" s="184">
        <f t="shared" si="49"/>
        <v>0.13715710723192021</v>
      </c>
      <c r="AH188" s="42">
        <f t="shared" si="50"/>
        <v>0.95247991133277932</v>
      </c>
      <c r="AI188" s="159">
        <v>25</v>
      </c>
      <c r="AJ188" s="159">
        <v>55</v>
      </c>
      <c r="AK188" s="41">
        <f t="shared" si="51"/>
        <v>80</v>
      </c>
      <c r="AL188" s="184">
        <f t="shared" si="52"/>
        <v>3.9900249376558602E-2</v>
      </c>
      <c r="AM188" s="121">
        <f t="shared" si="53"/>
        <v>0.64355240929933233</v>
      </c>
      <c r="AN188" s="179">
        <v>20</v>
      </c>
      <c r="AO188" s="116" t="s">
        <v>7</v>
      </c>
      <c r="AP188" s="202" t="s">
        <v>7</v>
      </c>
    </row>
    <row r="189" spans="1:43" x14ac:dyDescent="0.2">
      <c r="A189" s="115"/>
      <c r="B189" s="122">
        <v>8250076.04</v>
      </c>
      <c r="C189" s="48"/>
      <c r="D189" s="48"/>
      <c r="E189" s="159"/>
      <c r="F189" s="159"/>
      <c r="G189" s="159"/>
      <c r="H189" s="154" t="s">
        <v>189</v>
      </c>
      <c r="I189" s="116">
        <v>1.55</v>
      </c>
      <c r="J189" s="41">
        <f t="shared" si="38"/>
        <v>155</v>
      </c>
      <c r="K189" s="163">
        <v>4381</v>
      </c>
      <c r="L189" s="159">
        <v>4219</v>
      </c>
      <c r="M189" s="117">
        <v>4274</v>
      </c>
      <c r="N189" s="41">
        <f t="shared" si="39"/>
        <v>107</v>
      </c>
      <c r="O189" s="197">
        <f t="shared" si="40"/>
        <v>2.503509592887225E-2</v>
      </c>
      <c r="P189" s="118">
        <v>2818.1</v>
      </c>
      <c r="Q189" s="159">
        <v>1777</v>
      </c>
      <c r="R189" s="117">
        <v>1690</v>
      </c>
      <c r="S189" s="41">
        <f t="shared" si="41"/>
        <v>87</v>
      </c>
      <c r="T189" s="197">
        <f t="shared" si="42"/>
        <v>5.1479289940828406E-2</v>
      </c>
      <c r="U189" s="163">
        <v>1725</v>
      </c>
      <c r="V189" s="117">
        <v>1650</v>
      </c>
      <c r="W189" s="41">
        <f t="shared" si="43"/>
        <v>75</v>
      </c>
      <c r="X189" s="190">
        <f t="shared" si="44"/>
        <v>4.5454545454545456E-2</v>
      </c>
      <c r="Y189" s="119">
        <f t="shared" si="45"/>
        <v>11.129032258064516</v>
      </c>
      <c r="Z189" s="168">
        <v>2255</v>
      </c>
      <c r="AA189" s="159">
        <v>1730</v>
      </c>
      <c r="AB189" s="159">
        <v>135</v>
      </c>
      <c r="AC189" s="41">
        <f t="shared" si="46"/>
        <v>1865</v>
      </c>
      <c r="AD189" s="184">
        <f t="shared" si="47"/>
        <v>0.82705099778270508</v>
      </c>
      <c r="AE189" s="120">
        <f t="shared" si="48"/>
        <v>1.064229424171194</v>
      </c>
      <c r="AF189" s="174">
        <v>290</v>
      </c>
      <c r="AG189" s="184">
        <f t="shared" si="49"/>
        <v>0.12860310421286031</v>
      </c>
      <c r="AH189" s="42">
        <f t="shared" si="50"/>
        <v>0.89307711258930778</v>
      </c>
      <c r="AI189" s="159">
        <v>50</v>
      </c>
      <c r="AJ189" s="159">
        <v>10</v>
      </c>
      <c r="AK189" s="41">
        <f t="shared" si="51"/>
        <v>60</v>
      </c>
      <c r="AL189" s="184">
        <f t="shared" si="52"/>
        <v>2.6607538802660754E-2</v>
      </c>
      <c r="AM189" s="121">
        <f t="shared" si="53"/>
        <v>0.4291538516558186</v>
      </c>
      <c r="AN189" s="179">
        <v>40</v>
      </c>
      <c r="AO189" s="116" t="s">
        <v>7</v>
      </c>
      <c r="AP189" s="202" t="s">
        <v>7</v>
      </c>
    </row>
    <row r="190" spans="1:43" x14ac:dyDescent="0.2">
      <c r="A190" s="115"/>
      <c r="B190" s="122">
        <v>8250076.0499999998</v>
      </c>
      <c r="C190" s="48"/>
      <c r="D190" s="48"/>
      <c r="E190" s="159"/>
      <c r="F190" s="159"/>
      <c r="G190" s="159"/>
      <c r="H190" s="154" t="s">
        <v>190</v>
      </c>
      <c r="I190" s="116">
        <v>1.17</v>
      </c>
      <c r="J190" s="41">
        <f t="shared" si="38"/>
        <v>117</v>
      </c>
      <c r="K190" s="163">
        <v>3435</v>
      </c>
      <c r="L190" s="159">
        <v>3278</v>
      </c>
      <c r="M190" s="117">
        <v>3476</v>
      </c>
      <c r="N190" s="41">
        <f t="shared" si="39"/>
        <v>-41</v>
      </c>
      <c r="O190" s="197">
        <f t="shared" si="40"/>
        <v>-1.1795166858457998E-2</v>
      </c>
      <c r="P190" s="118">
        <v>2946.7</v>
      </c>
      <c r="Q190" s="159">
        <v>1373</v>
      </c>
      <c r="R190" s="117">
        <v>1352</v>
      </c>
      <c r="S190" s="41">
        <f t="shared" si="41"/>
        <v>21</v>
      </c>
      <c r="T190" s="197">
        <f t="shared" si="42"/>
        <v>1.5532544378698224E-2</v>
      </c>
      <c r="U190" s="163">
        <v>1332</v>
      </c>
      <c r="V190" s="117">
        <v>1313</v>
      </c>
      <c r="W190" s="41">
        <f t="shared" si="43"/>
        <v>19</v>
      </c>
      <c r="X190" s="190">
        <f t="shared" si="44"/>
        <v>1.4470677837014471E-2</v>
      </c>
      <c r="Y190" s="119">
        <f t="shared" si="45"/>
        <v>11.384615384615385</v>
      </c>
      <c r="Z190" s="168">
        <v>1705</v>
      </c>
      <c r="AA190" s="159">
        <v>1260</v>
      </c>
      <c r="AB190" s="159">
        <v>100</v>
      </c>
      <c r="AC190" s="41">
        <f t="shared" si="46"/>
        <v>1360</v>
      </c>
      <c r="AD190" s="184">
        <f t="shared" si="47"/>
        <v>0.79765395894428148</v>
      </c>
      <c r="AE190" s="120">
        <f t="shared" si="48"/>
        <v>1.02640201836523</v>
      </c>
      <c r="AF190" s="174">
        <v>290</v>
      </c>
      <c r="AG190" s="184">
        <f t="shared" si="49"/>
        <v>0.17008797653958943</v>
      </c>
      <c r="AH190" s="42">
        <f t="shared" si="50"/>
        <v>1.1811665037471488</v>
      </c>
      <c r="AI190" s="159">
        <v>35</v>
      </c>
      <c r="AJ190" s="159">
        <v>10</v>
      </c>
      <c r="AK190" s="41">
        <f t="shared" si="51"/>
        <v>45</v>
      </c>
      <c r="AL190" s="184">
        <f t="shared" si="52"/>
        <v>2.6392961876832845E-2</v>
      </c>
      <c r="AM190" s="121">
        <f t="shared" si="53"/>
        <v>0.42569293349730397</v>
      </c>
      <c r="AN190" s="179">
        <v>20</v>
      </c>
      <c r="AO190" s="116" t="s">
        <v>7</v>
      </c>
      <c r="AP190" s="202" t="s">
        <v>7</v>
      </c>
    </row>
    <row r="191" spans="1:43" x14ac:dyDescent="0.2">
      <c r="A191" s="115"/>
      <c r="B191" s="122">
        <v>8250076.0599999996</v>
      </c>
      <c r="C191" s="48"/>
      <c r="D191" s="48"/>
      <c r="E191" s="159"/>
      <c r="F191" s="159"/>
      <c r="G191" s="159"/>
      <c r="H191" s="154" t="s">
        <v>191</v>
      </c>
      <c r="I191" s="116">
        <v>1.0900000000000001</v>
      </c>
      <c r="J191" s="41">
        <f t="shared" si="38"/>
        <v>109.00000000000001</v>
      </c>
      <c r="K191" s="163">
        <v>4662</v>
      </c>
      <c r="L191" s="159">
        <v>4541</v>
      </c>
      <c r="M191" s="117">
        <v>4556</v>
      </c>
      <c r="N191" s="41">
        <f t="shared" si="39"/>
        <v>106</v>
      </c>
      <c r="O191" s="197">
        <f t="shared" si="40"/>
        <v>2.3266022827041263E-2</v>
      </c>
      <c r="P191" s="118">
        <v>4265.7</v>
      </c>
      <c r="Q191" s="159">
        <v>1723</v>
      </c>
      <c r="R191" s="117">
        <v>1697</v>
      </c>
      <c r="S191" s="41">
        <f t="shared" si="41"/>
        <v>26</v>
      </c>
      <c r="T191" s="197">
        <f t="shared" si="42"/>
        <v>1.5321154979375369E-2</v>
      </c>
      <c r="U191" s="163">
        <v>1699</v>
      </c>
      <c r="V191" s="117">
        <v>1651</v>
      </c>
      <c r="W191" s="41">
        <f t="shared" si="43"/>
        <v>48</v>
      </c>
      <c r="X191" s="190">
        <f t="shared" si="44"/>
        <v>2.9073288915808602E-2</v>
      </c>
      <c r="Y191" s="119">
        <f t="shared" si="45"/>
        <v>15.587155963302751</v>
      </c>
      <c r="Z191" s="168">
        <v>2130</v>
      </c>
      <c r="AA191" s="159">
        <v>1535</v>
      </c>
      <c r="AB191" s="159">
        <v>135</v>
      </c>
      <c r="AC191" s="41">
        <f t="shared" si="46"/>
        <v>1670</v>
      </c>
      <c r="AD191" s="184">
        <f t="shared" si="47"/>
        <v>0.784037558685446</v>
      </c>
      <c r="AE191" s="120">
        <f t="shared" si="48"/>
        <v>1.008880760491659</v>
      </c>
      <c r="AF191" s="174">
        <v>385</v>
      </c>
      <c r="AG191" s="184">
        <f t="shared" si="49"/>
        <v>0.18075117370892019</v>
      </c>
      <c r="AH191" s="42">
        <f t="shared" si="50"/>
        <v>1.2552164840897235</v>
      </c>
      <c r="AI191" s="159">
        <v>35</v>
      </c>
      <c r="AJ191" s="159">
        <v>10</v>
      </c>
      <c r="AK191" s="41">
        <f t="shared" si="51"/>
        <v>45</v>
      </c>
      <c r="AL191" s="184">
        <f t="shared" si="52"/>
        <v>2.1126760563380281E-2</v>
      </c>
      <c r="AM191" s="121">
        <f t="shared" si="53"/>
        <v>0.34075420263516581</v>
      </c>
      <c r="AN191" s="179">
        <v>25</v>
      </c>
      <c r="AO191" s="116" t="s">
        <v>7</v>
      </c>
      <c r="AP191" s="202" t="s">
        <v>7</v>
      </c>
    </row>
    <row r="192" spans="1:43" x14ac:dyDescent="0.2">
      <c r="A192" s="115"/>
      <c r="B192" s="122">
        <v>8250076.0899999999</v>
      </c>
      <c r="C192" s="48"/>
      <c r="D192" s="48"/>
      <c r="E192" s="159"/>
      <c r="F192" s="159"/>
      <c r="G192" s="159"/>
      <c r="H192" s="154" t="s">
        <v>192</v>
      </c>
      <c r="I192" s="116">
        <v>1.46</v>
      </c>
      <c r="J192" s="41">
        <f t="shared" si="38"/>
        <v>146</v>
      </c>
      <c r="K192" s="163">
        <v>4731</v>
      </c>
      <c r="L192" s="159">
        <v>4616</v>
      </c>
      <c r="M192" s="117">
        <v>4773</v>
      </c>
      <c r="N192" s="41">
        <f t="shared" si="39"/>
        <v>-42</v>
      </c>
      <c r="O192" s="197">
        <f t="shared" si="40"/>
        <v>-8.7994971715901951E-3</v>
      </c>
      <c r="P192" s="118">
        <v>3242.6</v>
      </c>
      <c r="Q192" s="159">
        <v>1704</v>
      </c>
      <c r="R192" s="117">
        <v>1666</v>
      </c>
      <c r="S192" s="41">
        <f t="shared" si="41"/>
        <v>38</v>
      </c>
      <c r="T192" s="197">
        <f t="shared" si="42"/>
        <v>2.2809123649459785E-2</v>
      </c>
      <c r="U192" s="163">
        <v>1664</v>
      </c>
      <c r="V192" s="117">
        <v>1633</v>
      </c>
      <c r="W192" s="41">
        <f t="shared" si="43"/>
        <v>31</v>
      </c>
      <c r="X192" s="190">
        <f t="shared" si="44"/>
        <v>1.8983466013472138E-2</v>
      </c>
      <c r="Y192" s="119">
        <f t="shared" si="45"/>
        <v>11.397260273972602</v>
      </c>
      <c r="Z192" s="168">
        <v>2475</v>
      </c>
      <c r="AA192" s="159">
        <v>1715</v>
      </c>
      <c r="AB192" s="159">
        <v>100</v>
      </c>
      <c r="AC192" s="41">
        <f t="shared" si="46"/>
        <v>1815</v>
      </c>
      <c r="AD192" s="184">
        <f t="shared" si="47"/>
        <v>0.73333333333333328</v>
      </c>
      <c r="AE192" s="120">
        <f t="shared" si="48"/>
        <v>0.94363577717842595</v>
      </c>
      <c r="AF192" s="174">
        <v>530</v>
      </c>
      <c r="AG192" s="184">
        <f t="shared" si="49"/>
        <v>0.21414141414141413</v>
      </c>
      <c r="AH192" s="42">
        <f t="shared" si="50"/>
        <v>1.4870931537598204</v>
      </c>
      <c r="AI192" s="159">
        <v>80</v>
      </c>
      <c r="AJ192" s="159">
        <v>15</v>
      </c>
      <c r="AK192" s="41">
        <f t="shared" si="51"/>
        <v>95</v>
      </c>
      <c r="AL192" s="184">
        <f t="shared" si="52"/>
        <v>3.8383838383838381E-2</v>
      </c>
      <c r="AM192" s="121">
        <f t="shared" si="53"/>
        <v>0.61909416748126422</v>
      </c>
      <c r="AN192" s="179">
        <v>35</v>
      </c>
      <c r="AO192" s="116" t="s">
        <v>7</v>
      </c>
      <c r="AP192" s="202" t="s">
        <v>7</v>
      </c>
    </row>
    <row r="193" spans="1:44" x14ac:dyDescent="0.2">
      <c r="A193" s="115"/>
      <c r="B193" s="122">
        <v>8250076.1200000001</v>
      </c>
      <c r="C193" s="48"/>
      <c r="D193" s="48"/>
      <c r="E193" s="159"/>
      <c r="F193" s="159"/>
      <c r="G193" s="159"/>
      <c r="H193" s="154" t="s">
        <v>195</v>
      </c>
      <c r="I193" s="116">
        <v>4.99</v>
      </c>
      <c r="J193" s="41">
        <f t="shared" si="38"/>
        <v>499</v>
      </c>
      <c r="K193" s="163">
        <v>7632</v>
      </c>
      <c r="L193" s="159">
        <v>7458</v>
      </c>
      <c r="M193" s="117">
        <v>7400</v>
      </c>
      <c r="N193" s="41">
        <f t="shared" si="39"/>
        <v>232</v>
      </c>
      <c r="O193" s="197">
        <f t="shared" si="40"/>
        <v>3.135135135135135E-2</v>
      </c>
      <c r="P193" s="118">
        <v>1530.7</v>
      </c>
      <c r="Q193" s="159">
        <v>2570</v>
      </c>
      <c r="R193" s="117">
        <v>2549</v>
      </c>
      <c r="S193" s="41">
        <f t="shared" si="41"/>
        <v>21</v>
      </c>
      <c r="T193" s="197">
        <f t="shared" si="42"/>
        <v>8.2385249117300895E-3</v>
      </c>
      <c r="U193" s="163">
        <v>2557</v>
      </c>
      <c r="V193" s="117">
        <v>2520</v>
      </c>
      <c r="W193" s="41">
        <f t="shared" si="43"/>
        <v>37</v>
      </c>
      <c r="X193" s="190">
        <f t="shared" si="44"/>
        <v>1.4682539682539682E-2</v>
      </c>
      <c r="Y193" s="119">
        <f t="shared" si="45"/>
        <v>5.1242484969939879</v>
      </c>
      <c r="Z193" s="168">
        <v>4085</v>
      </c>
      <c r="AA193" s="159">
        <v>3190</v>
      </c>
      <c r="AB193" s="159">
        <v>215</v>
      </c>
      <c r="AC193" s="41">
        <f t="shared" si="46"/>
        <v>3405</v>
      </c>
      <c r="AD193" s="184">
        <f t="shared" si="47"/>
        <v>0.83353733170134636</v>
      </c>
      <c r="AE193" s="120">
        <f t="shared" si="48"/>
        <v>1.0725758833734975</v>
      </c>
      <c r="AF193" s="174">
        <v>495</v>
      </c>
      <c r="AG193" s="184">
        <f t="shared" si="49"/>
        <v>0.12117503059975521</v>
      </c>
      <c r="AH193" s="42">
        <f t="shared" si="50"/>
        <v>0.84149326805385571</v>
      </c>
      <c r="AI193" s="159">
        <v>110</v>
      </c>
      <c r="AJ193" s="159">
        <v>20</v>
      </c>
      <c r="AK193" s="41">
        <f t="shared" si="51"/>
        <v>130</v>
      </c>
      <c r="AL193" s="184">
        <f t="shared" si="52"/>
        <v>3.182374541003672E-2</v>
      </c>
      <c r="AM193" s="121">
        <f t="shared" si="53"/>
        <v>0.51328621629091487</v>
      </c>
      <c r="AN193" s="179">
        <v>55</v>
      </c>
      <c r="AO193" s="116" t="s">
        <v>7</v>
      </c>
      <c r="AP193" s="202" t="s">
        <v>7</v>
      </c>
    </row>
    <row r="194" spans="1:44" x14ac:dyDescent="0.2">
      <c r="A194" s="115"/>
      <c r="B194" s="122">
        <v>8250076.1299999999</v>
      </c>
      <c r="C194" s="48"/>
      <c r="D194" s="48"/>
      <c r="E194" s="159"/>
      <c r="F194" s="159"/>
      <c r="G194" s="159"/>
      <c r="H194" s="154" t="s">
        <v>196</v>
      </c>
      <c r="I194" s="116">
        <v>3.47</v>
      </c>
      <c r="J194" s="41">
        <f t="shared" ref="J194:J257" si="57">I194*100</f>
        <v>347</v>
      </c>
      <c r="K194" s="163">
        <v>7152</v>
      </c>
      <c r="L194" s="159">
        <v>6755</v>
      </c>
      <c r="M194" s="117">
        <v>6742</v>
      </c>
      <c r="N194" s="41">
        <f t="shared" ref="N194:N257" si="58">K194-M194</f>
        <v>410</v>
      </c>
      <c r="O194" s="197">
        <f t="shared" ref="O194:O257" si="59">N194/M194</f>
        <v>6.0812815188371401E-2</v>
      </c>
      <c r="P194" s="118">
        <v>2062.8000000000002</v>
      </c>
      <c r="Q194" s="159">
        <v>2365</v>
      </c>
      <c r="R194" s="117">
        <v>2272</v>
      </c>
      <c r="S194" s="41">
        <f t="shared" ref="S194:S257" si="60">Q194-R194</f>
        <v>93</v>
      </c>
      <c r="T194" s="197">
        <f t="shared" ref="T194:T257" si="61">S194/R194</f>
        <v>4.0933098591549297E-2</v>
      </c>
      <c r="U194" s="163">
        <v>2346</v>
      </c>
      <c r="V194" s="117">
        <v>2188</v>
      </c>
      <c r="W194" s="41">
        <f t="shared" ref="W194:W257" si="62">U194-V194</f>
        <v>158</v>
      </c>
      <c r="X194" s="190">
        <f t="shared" ref="X194:X257" si="63">W194/V194</f>
        <v>7.2212065813528334E-2</v>
      </c>
      <c r="Y194" s="119">
        <f t="shared" ref="Y194:Y255" si="64">U194/J194</f>
        <v>6.760806916426513</v>
      </c>
      <c r="Z194" s="168">
        <v>3585</v>
      </c>
      <c r="AA194" s="159">
        <v>2940</v>
      </c>
      <c r="AB194" s="159">
        <v>190</v>
      </c>
      <c r="AC194" s="41">
        <f t="shared" ref="AC194:AC257" si="65">AA194+AB194</f>
        <v>3130</v>
      </c>
      <c r="AD194" s="184">
        <f t="shared" ref="AD194:AD257" si="66">AC194/Z194</f>
        <v>0.87308228730822868</v>
      </c>
      <c r="AE194" s="120">
        <f t="shared" ref="AE194:AE257" si="67">AD194/0.777136</f>
        <v>1.1234613855338431</v>
      </c>
      <c r="AF194" s="174">
        <v>385</v>
      </c>
      <c r="AG194" s="184">
        <f t="shared" ref="AG194:AG257" si="68">AF194/Z194</f>
        <v>0.10739191073919108</v>
      </c>
      <c r="AH194" s="42">
        <f t="shared" ref="AH194:AH257" si="69">AG194/0.144</f>
        <v>0.74577715791104915</v>
      </c>
      <c r="AI194" s="159">
        <v>10</v>
      </c>
      <c r="AJ194" s="159">
        <v>20</v>
      </c>
      <c r="AK194" s="41">
        <f t="shared" ref="AK194:AK257" si="70">AI194+AJ194</f>
        <v>30</v>
      </c>
      <c r="AL194" s="184">
        <f t="shared" ref="AL194:AL257" si="71">AK194/Z194</f>
        <v>8.368200836820083E-3</v>
      </c>
      <c r="AM194" s="121">
        <f t="shared" ref="AM194:AM257" si="72">AL194/0.062</f>
        <v>0.13497098123903359</v>
      </c>
      <c r="AN194" s="179">
        <v>40</v>
      </c>
      <c r="AO194" s="116" t="s">
        <v>7</v>
      </c>
      <c r="AP194" s="202" t="s">
        <v>7</v>
      </c>
    </row>
    <row r="195" spans="1:44" x14ac:dyDescent="0.2">
      <c r="A195" s="115"/>
      <c r="B195" s="122">
        <v>8250076.1399999997</v>
      </c>
      <c r="C195" s="48"/>
      <c r="D195" s="48"/>
      <c r="E195" s="159"/>
      <c r="F195" s="159"/>
      <c r="G195" s="159"/>
      <c r="H195" s="154" t="s">
        <v>197</v>
      </c>
      <c r="I195" s="116">
        <v>1.79</v>
      </c>
      <c r="J195" s="41">
        <f t="shared" si="57"/>
        <v>179</v>
      </c>
      <c r="K195" s="163">
        <v>6117</v>
      </c>
      <c r="L195" s="159">
        <v>6334</v>
      </c>
      <c r="M195" s="117">
        <v>6603</v>
      </c>
      <c r="N195" s="41">
        <f t="shared" si="58"/>
        <v>-486</v>
      </c>
      <c r="O195" s="197">
        <f t="shared" si="59"/>
        <v>-7.3602907769195813E-2</v>
      </c>
      <c r="P195" s="118">
        <v>3410.5</v>
      </c>
      <c r="Q195" s="159">
        <v>2149</v>
      </c>
      <c r="R195" s="117">
        <v>2123</v>
      </c>
      <c r="S195" s="41">
        <f t="shared" si="60"/>
        <v>26</v>
      </c>
      <c r="T195" s="197">
        <f t="shared" si="61"/>
        <v>1.2246820536975978E-2</v>
      </c>
      <c r="U195" s="163">
        <v>2131</v>
      </c>
      <c r="V195" s="117">
        <v>2096</v>
      </c>
      <c r="W195" s="41">
        <f t="shared" si="62"/>
        <v>35</v>
      </c>
      <c r="X195" s="190">
        <f t="shared" si="63"/>
        <v>1.6698473282442748E-2</v>
      </c>
      <c r="Y195" s="119">
        <f t="shared" si="64"/>
        <v>11.905027932960893</v>
      </c>
      <c r="Z195" s="168">
        <v>3175</v>
      </c>
      <c r="AA195" s="159">
        <v>2410</v>
      </c>
      <c r="AB195" s="159">
        <v>205</v>
      </c>
      <c r="AC195" s="41">
        <f t="shared" si="65"/>
        <v>2615</v>
      </c>
      <c r="AD195" s="184">
        <f t="shared" si="66"/>
        <v>0.82362204724409449</v>
      </c>
      <c r="AE195" s="120">
        <f t="shared" si="67"/>
        <v>1.0598171327079102</v>
      </c>
      <c r="AF195" s="174">
        <v>485</v>
      </c>
      <c r="AG195" s="184">
        <f t="shared" si="68"/>
        <v>0.15275590551181104</v>
      </c>
      <c r="AH195" s="42">
        <f t="shared" si="69"/>
        <v>1.0608048993875767</v>
      </c>
      <c r="AI195" s="159">
        <v>20</v>
      </c>
      <c r="AJ195" s="159">
        <v>15</v>
      </c>
      <c r="AK195" s="41">
        <f t="shared" si="70"/>
        <v>35</v>
      </c>
      <c r="AL195" s="184">
        <f t="shared" si="71"/>
        <v>1.1023622047244094E-2</v>
      </c>
      <c r="AM195" s="121">
        <f t="shared" si="72"/>
        <v>0.1778003556007112</v>
      </c>
      <c r="AN195" s="179">
        <v>40</v>
      </c>
      <c r="AO195" s="116" t="s">
        <v>7</v>
      </c>
      <c r="AP195" s="202" t="s">
        <v>7</v>
      </c>
    </row>
    <row r="196" spans="1:44" x14ac:dyDescent="0.2">
      <c r="A196" s="115"/>
      <c r="B196" s="122">
        <v>8250076.1500000004</v>
      </c>
      <c r="C196" s="48"/>
      <c r="D196" s="48"/>
      <c r="E196" s="159"/>
      <c r="F196" s="159"/>
      <c r="G196" s="159"/>
      <c r="H196" s="154" t="s">
        <v>198</v>
      </c>
      <c r="I196" s="116">
        <v>0.57999999999999996</v>
      </c>
      <c r="J196" s="41">
        <f t="shared" si="57"/>
        <v>57.999999999999993</v>
      </c>
      <c r="K196" s="163">
        <v>2214</v>
      </c>
      <c r="L196" s="159">
        <v>2239</v>
      </c>
      <c r="M196" s="117">
        <v>2335</v>
      </c>
      <c r="N196" s="41">
        <f t="shared" si="58"/>
        <v>-121</v>
      </c>
      <c r="O196" s="197">
        <f t="shared" si="59"/>
        <v>-5.182012847965739E-2</v>
      </c>
      <c r="P196" s="118">
        <v>3785.3</v>
      </c>
      <c r="Q196" s="159">
        <v>850</v>
      </c>
      <c r="R196" s="117">
        <v>856</v>
      </c>
      <c r="S196" s="41">
        <f t="shared" si="60"/>
        <v>-6</v>
      </c>
      <c r="T196" s="197">
        <f t="shared" si="61"/>
        <v>-7.0093457943925233E-3</v>
      </c>
      <c r="U196" s="163">
        <v>835</v>
      </c>
      <c r="V196" s="117">
        <v>835</v>
      </c>
      <c r="W196" s="41">
        <f t="shared" si="62"/>
        <v>0</v>
      </c>
      <c r="X196" s="190">
        <f t="shared" si="63"/>
        <v>0</v>
      </c>
      <c r="Y196" s="119">
        <f t="shared" si="64"/>
        <v>14.396551724137932</v>
      </c>
      <c r="Z196" s="168">
        <v>1105</v>
      </c>
      <c r="AA196" s="159">
        <v>800</v>
      </c>
      <c r="AB196" s="159">
        <v>70</v>
      </c>
      <c r="AC196" s="41">
        <f t="shared" si="65"/>
        <v>870</v>
      </c>
      <c r="AD196" s="184">
        <f t="shared" si="66"/>
        <v>0.78733031674208143</v>
      </c>
      <c r="AE196" s="120">
        <f t="shared" si="67"/>
        <v>1.0131178027296142</v>
      </c>
      <c r="AF196" s="174">
        <v>200</v>
      </c>
      <c r="AG196" s="184">
        <f t="shared" si="68"/>
        <v>0.18099547511312217</v>
      </c>
      <c r="AH196" s="42">
        <f t="shared" si="69"/>
        <v>1.2569130216189039</v>
      </c>
      <c r="AI196" s="159">
        <v>25</v>
      </c>
      <c r="AJ196" s="159">
        <v>0</v>
      </c>
      <c r="AK196" s="41">
        <f t="shared" si="70"/>
        <v>25</v>
      </c>
      <c r="AL196" s="184">
        <f t="shared" si="71"/>
        <v>2.2624434389140271E-2</v>
      </c>
      <c r="AM196" s="121">
        <f t="shared" si="72"/>
        <v>0.36491023208290757</v>
      </c>
      <c r="AN196" s="179">
        <v>10</v>
      </c>
      <c r="AO196" s="116" t="s">
        <v>7</v>
      </c>
      <c r="AP196" s="202" t="s">
        <v>7</v>
      </c>
    </row>
    <row r="197" spans="1:44" x14ac:dyDescent="0.2">
      <c r="A197" s="115" t="s">
        <v>264</v>
      </c>
      <c r="B197" s="122">
        <v>8250076.1600000001</v>
      </c>
      <c r="C197" s="48">
        <v>8250076.0999999996</v>
      </c>
      <c r="D197" s="116">
        <v>0.156113054</v>
      </c>
      <c r="E197" s="117">
        <v>16794</v>
      </c>
      <c r="F197" s="117">
        <v>6045</v>
      </c>
      <c r="G197" s="117">
        <v>5632</v>
      </c>
      <c r="H197" s="154"/>
      <c r="I197" s="116">
        <v>6.27</v>
      </c>
      <c r="J197" s="41">
        <f t="shared" si="57"/>
        <v>627</v>
      </c>
      <c r="K197" s="163">
        <v>14597</v>
      </c>
      <c r="L197" s="159">
        <v>5937</v>
      </c>
      <c r="M197" s="117">
        <f t="shared" ref="M197:M205" si="73">D197*E197</f>
        <v>2621.7626288760002</v>
      </c>
      <c r="N197" s="41">
        <f t="shared" si="58"/>
        <v>11975.237371124</v>
      </c>
      <c r="O197" s="197">
        <f t="shared" si="59"/>
        <v>4.5676283730758698</v>
      </c>
      <c r="P197" s="118">
        <v>2327.3000000000002</v>
      </c>
      <c r="Q197" s="159">
        <v>4709</v>
      </c>
      <c r="R197" s="117">
        <f t="shared" ref="R197:R205" si="74">D197*F197</f>
        <v>943.70341142999996</v>
      </c>
      <c r="S197" s="41">
        <f t="shared" si="60"/>
        <v>3765.29658857</v>
      </c>
      <c r="T197" s="197">
        <f t="shared" si="61"/>
        <v>3.9899152031933651</v>
      </c>
      <c r="U197" s="163">
        <v>4535</v>
      </c>
      <c r="V197" s="117">
        <f t="shared" ref="V197:V205" si="75">D197*G197</f>
        <v>879.22872012799996</v>
      </c>
      <c r="W197" s="41">
        <f t="shared" si="62"/>
        <v>3655.7712798719999</v>
      </c>
      <c r="X197" s="190">
        <f t="shared" si="63"/>
        <v>4.1579297811606803</v>
      </c>
      <c r="Y197" s="119">
        <f t="shared" si="64"/>
        <v>7.2328548644338122</v>
      </c>
      <c r="Z197" s="168">
        <v>7285</v>
      </c>
      <c r="AA197" s="159">
        <v>5980</v>
      </c>
      <c r="AB197" s="159">
        <v>345</v>
      </c>
      <c r="AC197" s="41">
        <f t="shared" si="65"/>
        <v>6325</v>
      </c>
      <c r="AD197" s="184">
        <f t="shared" si="66"/>
        <v>0.86822237474262187</v>
      </c>
      <c r="AE197" s="120">
        <f t="shared" si="67"/>
        <v>1.1172077663917537</v>
      </c>
      <c r="AF197" s="174">
        <v>675</v>
      </c>
      <c r="AG197" s="184">
        <f t="shared" si="68"/>
        <v>9.2656142759094035E-2</v>
      </c>
      <c r="AH197" s="42">
        <f t="shared" si="69"/>
        <v>0.64344543582704194</v>
      </c>
      <c r="AI197" s="159">
        <v>85</v>
      </c>
      <c r="AJ197" s="159">
        <v>10</v>
      </c>
      <c r="AK197" s="41">
        <f t="shared" si="70"/>
        <v>95</v>
      </c>
      <c r="AL197" s="184">
        <f t="shared" si="71"/>
        <v>1.3040494166094716E-2</v>
      </c>
      <c r="AM197" s="121">
        <f t="shared" si="72"/>
        <v>0.21033055106604381</v>
      </c>
      <c r="AN197" s="179">
        <v>190</v>
      </c>
      <c r="AO197" s="116" t="s">
        <v>7</v>
      </c>
      <c r="AP197" s="202" t="s">
        <v>7</v>
      </c>
      <c r="AQ197" s="83" t="s">
        <v>250</v>
      </c>
    </row>
    <row r="198" spans="1:44" x14ac:dyDescent="0.2">
      <c r="A198" s="115" t="s">
        <v>265</v>
      </c>
      <c r="B198" s="122">
        <v>8250076.1699999999</v>
      </c>
      <c r="C198" s="48">
        <v>8250076.0999999996</v>
      </c>
      <c r="D198" s="202">
        <v>0.183046826</v>
      </c>
      <c r="E198" s="117">
        <v>16794</v>
      </c>
      <c r="F198" s="117">
        <v>6045</v>
      </c>
      <c r="G198" s="117">
        <v>5632</v>
      </c>
      <c r="H198" s="154"/>
      <c r="I198" s="116">
        <v>3.57</v>
      </c>
      <c r="J198" s="41">
        <f t="shared" si="57"/>
        <v>357</v>
      </c>
      <c r="K198" s="163">
        <v>14297</v>
      </c>
      <c r="L198" s="159">
        <v>8489</v>
      </c>
      <c r="M198" s="117">
        <f t="shared" si="73"/>
        <v>3074.0883958439999</v>
      </c>
      <c r="N198" s="41">
        <f t="shared" si="58"/>
        <v>11222.911604156001</v>
      </c>
      <c r="O198" s="197">
        <f t="shared" si="59"/>
        <v>3.6508096576951941</v>
      </c>
      <c r="P198" s="118">
        <v>4003.6</v>
      </c>
      <c r="Q198" s="159">
        <v>4642</v>
      </c>
      <c r="R198" s="117">
        <f t="shared" si="74"/>
        <v>1106.51806317</v>
      </c>
      <c r="S198" s="41">
        <f t="shared" si="60"/>
        <v>3535.48193683</v>
      </c>
      <c r="T198" s="197">
        <f t="shared" si="61"/>
        <v>3.1951416379967634</v>
      </c>
      <c r="U198" s="163">
        <v>4571</v>
      </c>
      <c r="V198" s="117">
        <f t="shared" si="75"/>
        <v>1030.919724032</v>
      </c>
      <c r="W198" s="41">
        <f t="shared" si="62"/>
        <v>3540.080275968</v>
      </c>
      <c r="X198" s="190">
        <f t="shared" si="63"/>
        <v>3.4339048845845102</v>
      </c>
      <c r="Y198" s="119">
        <f t="shared" si="64"/>
        <v>12.803921568627452</v>
      </c>
      <c r="Z198" s="168">
        <v>6930</v>
      </c>
      <c r="AA198" s="159">
        <v>5315</v>
      </c>
      <c r="AB198" s="159">
        <v>440</v>
      </c>
      <c r="AC198" s="41">
        <f t="shared" si="65"/>
        <v>5755</v>
      </c>
      <c r="AD198" s="184">
        <f t="shared" si="66"/>
        <v>0.83044733044733043</v>
      </c>
      <c r="AE198" s="120">
        <f t="shared" si="67"/>
        <v>1.0685997437351125</v>
      </c>
      <c r="AF198" s="174">
        <v>965</v>
      </c>
      <c r="AG198" s="184">
        <f t="shared" si="68"/>
        <v>0.13924963924963926</v>
      </c>
      <c r="AH198" s="42">
        <f t="shared" si="69"/>
        <v>0.96701138367805051</v>
      </c>
      <c r="AI198" s="159">
        <v>85</v>
      </c>
      <c r="AJ198" s="159">
        <v>10</v>
      </c>
      <c r="AK198" s="41">
        <f t="shared" si="70"/>
        <v>95</v>
      </c>
      <c r="AL198" s="184">
        <f t="shared" si="71"/>
        <v>1.3708513708513708E-2</v>
      </c>
      <c r="AM198" s="121">
        <f t="shared" si="72"/>
        <v>0.22110505981473721</v>
      </c>
      <c r="AN198" s="179">
        <v>120</v>
      </c>
      <c r="AO198" s="116" t="s">
        <v>7</v>
      </c>
      <c r="AP198" s="202" t="s">
        <v>7</v>
      </c>
      <c r="AQ198" s="83" t="s">
        <v>247</v>
      </c>
      <c r="AR198" s="92" t="s">
        <v>325</v>
      </c>
    </row>
    <row r="199" spans="1:44" x14ac:dyDescent="0.2">
      <c r="A199" s="115"/>
      <c r="B199" s="122">
        <v>8250076.1799999997</v>
      </c>
      <c r="C199" s="48">
        <v>8250076.0999999996</v>
      </c>
      <c r="D199" s="116">
        <v>0.25347697899999999</v>
      </c>
      <c r="E199" s="117">
        <v>16794</v>
      </c>
      <c r="F199" s="117">
        <v>6045</v>
      </c>
      <c r="G199" s="117">
        <v>5632</v>
      </c>
      <c r="H199" s="154"/>
      <c r="I199" s="116">
        <v>1.57</v>
      </c>
      <c r="J199" s="41">
        <f t="shared" si="57"/>
        <v>157</v>
      </c>
      <c r="K199" s="163">
        <v>8261</v>
      </c>
      <c r="L199" s="159">
        <v>7735</v>
      </c>
      <c r="M199" s="117">
        <f t="shared" si="73"/>
        <v>4256.8923853260003</v>
      </c>
      <c r="N199" s="41">
        <f t="shared" si="58"/>
        <v>4004.1076146739997</v>
      </c>
      <c r="O199" s="197">
        <f t="shared" si="59"/>
        <v>0.94061753322132857</v>
      </c>
      <c r="P199" s="118">
        <v>5254.8</v>
      </c>
      <c r="Q199" s="159">
        <v>2424</v>
      </c>
      <c r="R199" s="117">
        <f t="shared" si="74"/>
        <v>1532.268338055</v>
      </c>
      <c r="S199" s="41">
        <f t="shared" si="60"/>
        <v>891.73166194500004</v>
      </c>
      <c r="T199" s="197">
        <f t="shared" si="61"/>
        <v>0.58196834053030722</v>
      </c>
      <c r="U199" s="163">
        <v>2395</v>
      </c>
      <c r="V199" s="117">
        <f t="shared" si="75"/>
        <v>1427.5823457279998</v>
      </c>
      <c r="W199" s="41">
        <f t="shared" si="62"/>
        <v>967.41765427200016</v>
      </c>
      <c r="X199" s="190">
        <f t="shared" si="63"/>
        <v>0.67766154237404963</v>
      </c>
      <c r="Y199" s="119">
        <f t="shared" si="64"/>
        <v>15.254777070063694</v>
      </c>
      <c r="Z199" s="168">
        <v>3950</v>
      </c>
      <c r="AA199" s="159">
        <v>2975</v>
      </c>
      <c r="AB199" s="159">
        <v>215</v>
      </c>
      <c r="AC199" s="41">
        <f t="shared" si="65"/>
        <v>3190</v>
      </c>
      <c r="AD199" s="184">
        <f t="shared" si="66"/>
        <v>0.80759493670886073</v>
      </c>
      <c r="AE199" s="120">
        <f t="shared" si="67"/>
        <v>1.0391938305635831</v>
      </c>
      <c r="AF199" s="174">
        <v>625</v>
      </c>
      <c r="AG199" s="184">
        <f t="shared" si="68"/>
        <v>0.15822784810126583</v>
      </c>
      <c r="AH199" s="42">
        <f t="shared" si="69"/>
        <v>1.098804500703235</v>
      </c>
      <c r="AI199" s="159">
        <v>50</v>
      </c>
      <c r="AJ199" s="159">
        <v>15</v>
      </c>
      <c r="AK199" s="41">
        <f t="shared" si="70"/>
        <v>65</v>
      </c>
      <c r="AL199" s="184">
        <f t="shared" si="71"/>
        <v>1.6455696202531647E-2</v>
      </c>
      <c r="AM199" s="121">
        <f t="shared" si="72"/>
        <v>0.26541445487954268</v>
      </c>
      <c r="AN199" s="179">
        <v>70</v>
      </c>
      <c r="AO199" s="116" t="s">
        <v>7</v>
      </c>
      <c r="AP199" s="202" t="s">
        <v>7</v>
      </c>
      <c r="AQ199" s="83" t="s">
        <v>247</v>
      </c>
    </row>
    <row r="200" spans="1:44" x14ac:dyDescent="0.2">
      <c r="A200" s="115"/>
      <c r="B200" s="122">
        <v>8250076.1900000004</v>
      </c>
      <c r="C200" s="48">
        <v>8250076.0999999996</v>
      </c>
      <c r="D200" s="116">
        <v>0.20271563000000001</v>
      </c>
      <c r="E200" s="117">
        <v>16794</v>
      </c>
      <c r="F200" s="117">
        <v>6045</v>
      </c>
      <c r="G200" s="117">
        <v>5632</v>
      </c>
      <c r="H200" s="154"/>
      <c r="I200" s="116">
        <v>1.59</v>
      </c>
      <c r="J200" s="41">
        <f t="shared" si="57"/>
        <v>159</v>
      </c>
      <c r="K200" s="163">
        <v>3471</v>
      </c>
      <c r="L200" s="159">
        <v>3565</v>
      </c>
      <c r="M200" s="117">
        <f t="shared" si="73"/>
        <v>3404.4062902200003</v>
      </c>
      <c r="N200" s="41">
        <f t="shared" si="58"/>
        <v>66.593709779999699</v>
      </c>
      <c r="O200" s="197">
        <f t="shared" si="59"/>
        <v>1.9561034759954066E-2</v>
      </c>
      <c r="P200" s="118">
        <v>2188.6999999999998</v>
      </c>
      <c r="Q200" s="159">
        <v>1022</v>
      </c>
      <c r="R200" s="117">
        <f t="shared" si="74"/>
        <v>1225.41598335</v>
      </c>
      <c r="S200" s="41">
        <f t="shared" si="60"/>
        <v>-203.41598335000003</v>
      </c>
      <c r="T200" s="197">
        <f t="shared" si="61"/>
        <v>-0.16599749482123485</v>
      </c>
      <c r="U200" s="163">
        <v>1016</v>
      </c>
      <c r="V200" s="117">
        <f t="shared" si="75"/>
        <v>1141.6944281600001</v>
      </c>
      <c r="W200" s="41">
        <f t="shared" si="62"/>
        <v>-125.69442816000014</v>
      </c>
      <c r="X200" s="190">
        <f t="shared" si="63"/>
        <v>-0.11009463220607484</v>
      </c>
      <c r="Y200" s="119">
        <f t="shared" si="64"/>
        <v>6.3899371069182394</v>
      </c>
      <c r="Z200" s="168">
        <v>1690</v>
      </c>
      <c r="AA200" s="159">
        <v>1380</v>
      </c>
      <c r="AB200" s="159">
        <v>110</v>
      </c>
      <c r="AC200" s="41">
        <f t="shared" si="65"/>
        <v>1490</v>
      </c>
      <c r="AD200" s="184">
        <f t="shared" si="66"/>
        <v>0.88165680473372776</v>
      </c>
      <c r="AE200" s="120">
        <f t="shared" si="67"/>
        <v>1.1344948692812169</v>
      </c>
      <c r="AF200" s="174">
        <v>150</v>
      </c>
      <c r="AG200" s="184">
        <f t="shared" si="68"/>
        <v>8.8757396449704137E-2</v>
      </c>
      <c r="AH200" s="42">
        <f t="shared" si="69"/>
        <v>0.61637080867850103</v>
      </c>
      <c r="AI200" s="159">
        <v>15</v>
      </c>
      <c r="AJ200" s="159">
        <v>0</v>
      </c>
      <c r="AK200" s="41">
        <f t="shared" si="70"/>
        <v>15</v>
      </c>
      <c r="AL200" s="184">
        <f t="shared" si="71"/>
        <v>8.8757396449704144E-3</v>
      </c>
      <c r="AM200" s="121">
        <f t="shared" si="72"/>
        <v>0.14315709104790991</v>
      </c>
      <c r="AN200" s="179">
        <v>30</v>
      </c>
      <c r="AO200" s="116" t="s">
        <v>7</v>
      </c>
      <c r="AP200" s="202" t="s">
        <v>7</v>
      </c>
      <c r="AQ200" s="83" t="s">
        <v>247</v>
      </c>
    </row>
    <row r="201" spans="1:44" x14ac:dyDescent="0.2">
      <c r="A201" s="115"/>
      <c r="B201" s="122">
        <v>8250076.2000000002</v>
      </c>
      <c r="C201" s="48">
        <v>8250076.0999999996</v>
      </c>
      <c r="D201" s="116">
        <v>0.19893666199999999</v>
      </c>
      <c r="E201" s="117">
        <v>16794</v>
      </c>
      <c r="F201" s="117">
        <v>6045</v>
      </c>
      <c r="G201" s="117">
        <v>5632</v>
      </c>
      <c r="H201" s="154"/>
      <c r="I201" s="116">
        <v>1.82</v>
      </c>
      <c r="J201" s="41">
        <f t="shared" si="57"/>
        <v>182</v>
      </c>
      <c r="K201" s="163">
        <v>3872</v>
      </c>
      <c r="L201" s="159">
        <v>3695</v>
      </c>
      <c r="M201" s="117">
        <f t="shared" si="73"/>
        <v>3340.9423016279998</v>
      </c>
      <c r="N201" s="41">
        <f t="shared" si="58"/>
        <v>531.05769837200023</v>
      </c>
      <c r="O201" s="197">
        <f t="shared" si="59"/>
        <v>0.15895446566473848</v>
      </c>
      <c r="P201" s="118">
        <v>2127.6999999999998</v>
      </c>
      <c r="Q201" s="159">
        <v>1430</v>
      </c>
      <c r="R201" s="117">
        <f t="shared" si="74"/>
        <v>1202.57212179</v>
      </c>
      <c r="S201" s="41">
        <f t="shared" si="60"/>
        <v>227.42787821000002</v>
      </c>
      <c r="T201" s="197">
        <f t="shared" si="61"/>
        <v>0.18911787001305089</v>
      </c>
      <c r="U201" s="163">
        <v>1429</v>
      </c>
      <c r="V201" s="117">
        <f t="shared" si="75"/>
        <v>1120.4112803839998</v>
      </c>
      <c r="W201" s="41">
        <f t="shared" si="62"/>
        <v>308.58871961600016</v>
      </c>
      <c r="X201" s="190">
        <f t="shared" si="63"/>
        <v>0.27542450260786128</v>
      </c>
      <c r="Y201" s="119">
        <f t="shared" si="64"/>
        <v>7.8516483516483513</v>
      </c>
      <c r="Z201" s="168">
        <v>2065</v>
      </c>
      <c r="AA201" s="159">
        <v>1450</v>
      </c>
      <c r="AB201" s="159">
        <v>120</v>
      </c>
      <c r="AC201" s="41">
        <f t="shared" si="65"/>
        <v>1570</v>
      </c>
      <c r="AD201" s="184">
        <f t="shared" si="66"/>
        <v>0.76029055690072644</v>
      </c>
      <c r="AE201" s="120">
        <f t="shared" si="67"/>
        <v>0.97832368710332096</v>
      </c>
      <c r="AF201" s="174">
        <v>325</v>
      </c>
      <c r="AG201" s="184">
        <f t="shared" si="68"/>
        <v>0.15738498789346247</v>
      </c>
      <c r="AH201" s="42">
        <f t="shared" si="69"/>
        <v>1.0929513048157118</v>
      </c>
      <c r="AI201" s="159">
        <v>110</v>
      </c>
      <c r="AJ201" s="159">
        <v>30</v>
      </c>
      <c r="AK201" s="41">
        <f t="shared" si="70"/>
        <v>140</v>
      </c>
      <c r="AL201" s="184">
        <f t="shared" si="71"/>
        <v>6.7796610169491525E-2</v>
      </c>
      <c r="AM201" s="121">
        <f t="shared" si="72"/>
        <v>1.0934937124111537</v>
      </c>
      <c r="AN201" s="179">
        <v>40</v>
      </c>
      <c r="AO201" s="116" t="s">
        <v>7</v>
      </c>
      <c r="AP201" s="202" t="s">
        <v>7</v>
      </c>
      <c r="AQ201" s="83" t="s">
        <v>247</v>
      </c>
    </row>
    <row r="202" spans="1:44" x14ac:dyDescent="0.2">
      <c r="A202" s="115"/>
      <c r="B202" s="122">
        <v>8250076.21</v>
      </c>
      <c r="C202" s="48">
        <v>8250076.1100000003</v>
      </c>
      <c r="D202" s="116">
        <v>0.236597056</v>
      </c>
      <c r="E202" s="117">
        <v>13951</v>
      </c>
      <c r="F202" s="117">
        <v>5438</v>
      </c>
      <c r="G202" s="117">
        <v>5144</v>
      </c>
      <c r="H202" s="154"/>
      <c r="I202" s="116">
        <v>6.11</v>
      </c>
      <c r="J202" s="41">
        <f t="shared" si="57"/>
        <v>611</v>
      </c>
      <c r="K202" s="163">
        <v>4775</v>
      </c>
      <c r="L202" s="159">
        <v>3915</v>
      </c>
      <c r="M202" s="117">
        <f t="shared" si="73"/>
        <v>3300.7655282559999</v>
      </c>
      <c r="N202" s="41">
        <f t="shared" si="58"/>
        <v>1474.2344717440001</v>
      </c>
      <c r="O202" s="197">
        <f t="shared" si="59"/>
        <v>0.44663410930704006</v>
      </c>
      <c r="P202" s="118">
        <v>780.9</v>
      </c>
      <c r="Q202" s="159">
        <v>1511</v>
      </c>
      <c r="R202" s="117">
        <f t="shared" si="74"/>
        <v>1286.614790528</v>
      </c>
      <c r="S202" s="41">
        <f t="shared" si="60"/>
        <v>224.38520947200004</v>
      </c>
      <c r="T202" s="197">
        <f t="shared" si="61"/>
        <v>0.17439968133734651</v>
      </c>
      <c r="U202" s="163">
        <v>1493</v>
      </c>
      <c r="V202" s="117">
        <f t="shared" si="75"/>
        <v>1217.0552560640001</v>
      </c>
      <c r="W202" s="41">
        <f t="shared" si="62"/>
        <v>275.9447439359999</v>
      </c>
      <c r="X202" s="190">
        <f t="shared" si="63"/>
        <v>0.22673148368662815</v>
      </c>
      <c r="Y202" s="119">
        <f t="shared" si="64"/>
        <v>2.4435351882160394</v>
      </c>
      <c r="Z202" s="168">
        <v>2485</v>
      </c>
      <c r="AA202" s="159">
        <v>1980</v>
      </c>
      <c r="AB202" s="159">
        <v>115</v>
      </c>
      <c r="AC202" s="41">
        <f t="shared" si="65"/>
        <v>2095</v>
      </c>
      <c r="AD202" s="184">
        <f t="shared" si="66"/>
        <v>0.84305835010060359</v>
      </c>
      <c r="AE202" s="120">
        <f t="shared" si="67"/>
        <v>1.0848273019144701</v>
      </c>
      <c r="AF202" s="174">
        <v>325</v>
      </c>
      <c r="AG202" s="184">
        <f t="shared" si="68"/>
        <v>0.13078470824949698</v>
      </c>
      <c r="AH202" s="42">
        <f t="shared" si="69"/>
        <v>0.90822714062150689</v>
      </c>
      <c r="AI202" s="159">
        <v>20</v>
      </c>
      <c r="AJ202" s="159">
        <v>0</v>
      </c>
      <c r="AK202" s="41">
        <f t="shared" si="70"/>
        <v>20</v>
      </c>
      <c r="AL202" s="184">
        <f t="shared" si="71"/>
        <v>8.0482897384305842E-3</v>
      </c>
      <c r="AM202" s="121">
        <f t="shared" si="72"/>
        <v>0.12981112481339652</v>
      </c>
      <c r="AN202" s="179">
        <v>40</v>
      </c>
      <c r="AO202" s="116" t="s">
        <v>7</v>
      </c>
      <c r="AP202" s="202" t="s">
        <v>7</v>
      </c>
      <c r="AQ202" s="83" t="s">
        <v>247</v>
      </c>
    </row>
    <row r="203" spans="1:44" x14ac:dyDescent="0.2">
      <c r="A203" s="115"/>
      <c r="B203" s="122">
        <v>8250076.2199999997</v>
      </c>
      <c r="C203" s="48">
        <v>8250076.1100000003</v>
      </c>
      <c r="D203" s="202">
        <v>0.17270598500000001</v>
      </c>
      <c r="E203" s="117">
        <v>13951</v>
      </c>
      <c r="F203" s="117">
        <v>5438</v>
      </c>
      <c r="G203" s="117">
        <v>5144</v>
      </c>
      <c r="H203" s="154"/>
      <c r="I203" s="116">
        <v>1.61</v>
      </c>
      <c r="J203" s="41">
        <f t="shared" si="57"/>
        <v>161</v>
      </c>
      <c r="K203" s="163">
        <v>5147</v>
      </c>
      <c r="L203" s="159">
        <v>4557</v>
      </c>
      <c r="M203" s="117">
        <f t="shared" si="73"/>
        <v>2409.4211967350002</v>
      </c>
      <c r="N203" s="41">
        <f t="shared" si="58"/>
        <v>2737.5788032649998</v>
      </c>
      <c r="O203" s="197">
        <f t="shared" si="59"/>
        <v>1.136197692198726</v>
      </c>
      <c r="P203" s="118">
        <v>3198.5</v>
      </c>
      <c r="Q203" s="159">
        <v>2107</v>
      </c>
      <c r="R203" s="117">
        <f t="shared" si="74"/>
        <v>939.17514643000004</v>
      </c>
      <c r="S203" s="41">
        <f t="shared" si="60"/>
        <v>1167.82485357</v>
      </c>
      <c r="T203" s="197">
        <f t="shared" si="61"/>
        <v>1.24345800462155</v>
      </c>
      <c r="U203" s="163">
        <v>2073</v>
      </c>
      <c r="V203" s="117">
        <f t="shared" si="75"/>
        <v>888.39958683999998</v>
      </c>
      <c r="W203" s="41">
        <f t="shared" si="62"/>
        <v>1184.60041316</v>
      </c>
      <c r="X203" s="190">
        <f t="shared" si="63"/>
        <v>1.3334094597832649</v>
      </c>
      <c r="Y203" s="119">
        <f t="shared" si="64"/>
        <v>12.875776397515528</v>
      </c>
      <c r="Z203" s="168">
        <v>2500</v>
      </c>
      <c r="AA203" s="159">
        <v>1885</v>
      </c>
      <c r="AB203" s="159">
        <v>150</v>
      </c>
      <c r="AC203" s="41">
        <f t="shared" si="65"/>
        <v>2035</v>
      </c>
      <c r="AD203" s="184">
        <f t="shared" si="66"/>
        <v>0.81399999999999995</v>
      </c>
      <c r="AE203" s="120">
        <f t="shared" si="67"/>
        <v>1.0474357126680529</v>
      </c>
      <c r="AF203" s="174">
        <v>375</v>
      </c>
      <c r="AG203" s="184">
        <f t="shared" si="68"/>
        <v>0.15</v>
      </c>
      <c r="AH203" s="42">
        <f t="shared" si="69"/>
        <v>1.0416666666666667</v>
      </c>
      <c r="AI203" s="159">
        <v>50</v>
      </c>
      <c r="AJ203" s="159">
        <v>10</v>
      </c>
      <c r="AK203" s="41">
        <f t="shared" si="70"/>
        <v>60</v>
      </c>
      <c r="AL203" s="184">
        <f t="shared" si="71"/>
        <v>2.4E-2</v>
      </c>
      <c r="AM203" s="121">
        <f t="shared" si="72"/>
        <v>0.38709677419354838</v>
      </c>
      <c r="AN203" s="179">
        <v>25</v>
      </c>
      <c r="AO203" s="116" t="s">
        <v>7</v>
      </c>
      <c r="AP203" s="202" t="s">
        <v>7</v>
      </c>
      <c r="AQ203" s="83" t="s">
        <v>247</v>
      </c>
      <c r="AR203" s="92" t="s">
        <v>326</v>
      </c>
    </row>
    <row r="204" spans="1:44" x14ac:dyDescent="0.2">
      <c r="A204" s="115"/>
      <c r="B204" s="122">
        <v>8250076.2300000004</v>
      </c>
      <c r="C204" s="48">
        <v>8250076.1100000003</v>
      </c>
      <c r="D204" s="116">
        <v>0.221053049</v>
      </c>
      <c r="E204" s="117">
        <v>13951</v>
      </c>
      <c r="F204" s="117">
        <v>5438</v>
      </c>
      <c r="G204" s="117">
        <v>5144</v>
      </c>
      <c r="H204" s="154"/>
      <c r="I204" s="116">
        <v>0.91</v>
      </c>
      <c r="J204" s="41">
        <f t="shared" si="57"/>
        <v>91</v>
      </c>
      <c r="K204" s="163">
        <v>4603</v>
      </c>
      <c r="L204" s="159">
        <v>4287</v>
      </c>
      <c r="M204" s="117">
        <f t="shared" si="73"/>
        <v>3083.9110865990001</v>
      </c>
      <c r="N204" s="41">
        <f t="shared" si="58"/>
        <v>1519.0889134009999</v>
      </c>
      <c r="O204" s="197">
        <f t="shared" si="59"/>
        <v>0.4925851850924412</v>
      </c>
      <c r="P204" s="118">
        <v>5056.6000000000004</v>
      </c>
      <c r="Q204" s="159">
        <v>1447</v>
      </c>
      <c r="R204" s="117">
        <f t="shared" si="74"/>
        <v>1202.0864804620001</v>
      </c>
      <c r="S204" s="41">
        <f t="shared" si="60"/>
        <v>244.91351953799995</v>
      </c>
      <c r="T204" s="197">
        <f t="shared" si="61"/>
        <v>0.20374034939971364</v>
      </c>
      <c r="U204" s="163">
        <v>1435</v>
      </c>
      <c r="V204" s="117">
        <f t="shared" si="75"/>
        <v>1137.0968840559999</v>
      </c>
      <c r="W204" s="41">
        <f t="shared" si="62"/>
        <v>297.90311594400009</v>
      </c>
      <c r="X204" s="190">
        <f t="shared" si="63"/>
        <v>0.26198569367403957</v>
      </c>
      <c r="Y204" s="119">
        <f t="shared" si="64"/>
        <v>15.76923076923077</v>
      </c>
      <c r="Z204" s="168">
        <v>2310</v>
      </c>
      <c r="AA204" s="159">
        <v>1910</v>
      </c>
      <c r="AB204" s="159">
        <v>90</v>
      </c>
      <c r="AC204" s="41">
        <f t="shared" si="65"/>
        <v>2000</v>
      </c>
      <c r="AD204" s="184">
        <f t="shared" si="66"/>
        <v>0.86580086580086579</v>
      </c>
      <c r="AE204" s="120">
        <f t="shared" si="67"/>
        <v>1.1140918266569375</v>
      </c>
      <c r="AF204" s="174">
        <v>235</v>
      </c>
      <c r="AG204" s="184">
        <f t="shared" si="68"/>
        <v>0.10173160173160173</v>
      </c>
      <c r="AH204" s="42">
        <f t="shared" si="69"/>
        <v>0.70646945646945647</v>
      </c>
      <c r="AI204" s="159">
        <v>35</v>
      </c>
      <c r="AJ204" s="159">
        <v>15</v>
      </c>
      <c r="AK204" s="41">
        <f t="shared" si="70"/>
        <v>50</v>
      </c>
      <c r="AL204" s="184">
        <f t="shared" si="71"/>
        <v>2.1645021645021644E-2</v>
      </c>
      <c r="AM204" s="121">
        <f t="shared" si="72"/>
        <v>0.34911325233905877</v>
      </c>
      <c r="AN204" s="179">
        <v>25</v>
      </c>
      <c r="AO204" s="116" t="s">
        <v>7</v>
      </c>
      <c r="AP204" s="202" t="s">
        <v>7</v>
      </c>
      <c r="AQ204" s="83" t="s">
        <v>247</v>
      </c>
    </row>
    <row r="205" spans="1:44" x14ac:dyDescent="0.2">
      <c r="A205" s="115"/>
      <c r="B205" s="122">
        <v>8250076.2400000002</v>
      </c>
      <c r="C205" s="48">
        <v>8250076.1100000003</v>
      </c>
      <c r="D205" s="116">
        <v>0.36964391000000002</v>
      </c>
      <c r="E205" s="117">
        <v>13951</v>
      </c>
      <c r="F205" s="117">
        <v>5438</v>
      </c>
      <c r="G205" s="117">
        <v>5144</v>
      </c>
      <c r="H205" s="154"/>
      <c r="I205" s="116">
        <v>1.45</v>
      </c>
      <c r="J205" s="41">
        <f t="shared" si="57"/>
        <v>145</v>
      </c>
      <c r="K205" s="163">
        <v>5666</v>
      </c>
      <c r="L205" s="159">
        <v>5411</v>
      </c>
      <c r="M205" s="117">
        <f t="shared" si="73"/>
        <v>5156.9021884100002</v>
      </c>
      <c r="N205" s="41">
        <f t="shared" si="58"/>
        <v>509.09781158999976</v>
      </c>
      <c r="O205" s="197">
        <f t="shared" si="59"/>
        <v>9.8721634227266028E-2</v>
      </c>
      <c r="P205" s="118">
        <v>3913.3</v>
      </c>
      <c r="Q205" s="159">
        <v>1842</v>
      </c>
      <c r="R205" s="117">
        <f t="shared" si="74"/>
        <v>2010.1235825800002</v>
      </c>
      <c r="S205" s="41">
        <f t="shared" si="60"/>
        <v>-168.12358258000017</v>
      </c>
      <c r="T205" s="197">
        <f t="shared" si="61"/>
        <v>-8.3638431008412437E-2</v>
      </c>
      <c r="U205" s="163">
        <v>1827</v>
      </c>
      <c r="V205" s="117">
        <f t="shared" si="75"/>
        <v>1901.44827304</v>
      </c>
      <c r="W205" s="41">
        <f t="shared" si="62"/>
        <v>-74.448273040000004</v>
      </c>
      <c r="X205" s="190">
        <f t="shared" si="63"/>
        <v>-3.9153456917854247E-2</v>
      </c>
      <c r="Y205" s="119">
        <f t="shared" si="64"/>
        <v>12.6</v>
      </c>
      <c r="Z205" s="168">
        <v>3145</v>
      </c>
      <c r="AA205" s="159">
        <v>2495</v>
      </c>
      <c r="AB205" s="159">
        <v>160</v>
      </c>
      <c r="AC205" s="41">
        <f t="shared" si="65"/>
        <v>2655</v>
      </c>
      <c r="AD205" s="184">
        <f t="shared" si="66"/>
        <v>0.84419713831478538</v>
      </c>
      <c r="AE205" s="120">
        <f t="shared" si="67"/>
        <v>1.0862926673256488</v>
      </c>
      <c r="AF205" s="174">
        <v>390</v>
      </c>
      <c r="AG205" s="184">
        <f t="shared" si="68"/>
        <v>0.12400635930047695</v>
      </c>
      <c r="AH205" s="42">
        <f t="shared" si="69"/>
        <v>0.86115527291997884</v>
      </c>
      <c r="AI205" s="159">
        <v>65</v>
      </c>
      <c r="AJ205" s="159">
        <v>10</v>
      </c>
      <c r="AK205" s="41">
        <f t="shared" si="70"/>
        <v>75</v>
      </c>
      <c r="AL205" s="184">
        <f t="shared" si="71"/>
        <v>2.3847376788553261E-2</v>
      </c>
      <c r="AM205" s="121">
        <f t="shared" si="72"/>
        <v>0.38463510949279456</v>
      </c>
      <c r="AN205" s="179">
        <v>25</v>
      </c>
      <c r="AO205" s="116" t="s">
        <v>7</v>
      </c>
      <c r="AP205" s="202" t="s">
        <v>7</v>
      </c>
      <c r="AQ205" s="83" t="s">
        <v>247</v>
      </c>
    </row>
    <row r="206" spans="1:44" x14ac:dyDescent="0.2">
      <c r="A206" s="115"/>
      <c r="B206" s="122">
        <v>8250077.0099999998</v>
      </c>
      <c r="C206" s="48"/>
      <c r="D206" s="48"/>
      <c r="E206" s="159"/>
      <c r="F206" s="159"/>
      <c r="G206" s="159"/>
      <c r="H206" s="154" t="s">
        <v>199</v>
      </c>
      <c r="I206" s="116">
        <v>1.45</v>
      </c>
      <c r="J206" s="41">
        <f t="shared" si="57"/>
        <v>145</v>
      </c>
      <c r="K206" s="163">
        <v>2493</v>
      </c>
      <c r="L206" s="159">
        <v>2523</v>
      </c>
      <c r="M206" s="117">
        <v>2543</v>
      </c>
      <c r="N206" s="41">
        <f t="shared" si="58"/>
        <v>-50</v>
      </c>
      <c r="O206" s="197">
        <f t="shared" si="59"/>
        <v>-1.9661816751867872E-2</v>
      </c>
      <c r="P206" s="118">
        <v>1718</v>
      </c>
      <c r="Q206" s="159">
        <v>956</v>
      </c>
      <c r="R206" s="117">
        <v>1053</v>
      </c>
      <c r="S206" s="41">
        <f t="shared" si="60"/>
        <v>-97</v>
      </c>
      <c r="T206" s="197">
        <f t="shared" si="61"/>
        <v>-9.2117758784425449E-2</v>
      </c>
      <c r="U206" s="163">
        <v>906</v>
      </c>
      <c r="V206" s="117">
        <v>1035</v>
      </c>
      <c r="W206" s="41">
        <f t="shared" si="62"/>
        <v>-129</v>
      </c>
      <c r="X206" s="190">
        <f t="shared" si="63"/>
        <v>-0.1246376811594203</v>
      </c>
      <c r="Y206" s="119">
        <f t="shared" si="64"/>
        <v>6.2482758620689651</v>
      </c>
      <c r="Z206" s="168">
        <v>1000</v>
      </c>
      <c r="AA206" s="159">
        <v>705</v>
      </c>
      <c r="AB206" s="159">
        <v>50</v>
      </c>
      <c r="AC206" s="41">
        <f t="shared" si="65"/>
        <v>755</v>
      </c>
      <c r="AD206" s="184">
        <f t="shared" si="66"/>
        <v>0.755</v>
      </c>
      <c r="AE206" s="120">
        <f t="shared" si="67"/>
        <v>0.97151592514051588</v>
      </c>
      <c r="AF206" s="174">
        <v>155</v>
      </c>
      <c r="AG206" s="184">
        <f t="shared" si="68"/>
        <v>0.155</v>
      </c>
      <c r="AH206" s="42">
        <f t="shared" si="69"/>
        <v>1.0763888888888891</v>
      </c>
      <c r="AI206" s="159">
        <v>60</v>
      </c>
      <c r="AJ206" s="159">
        <v>20</v>
      </c>
      <c r="AK206" s="41">
        <f t="shared" si="70"/>
        <v>80</v>
      </c>
      <c r="AL206" s="184">
        <f t="shared" si="71"/>
        <v>0.08</v>
      </c>
      <c r="AM206" s="121">
        <f t="shared" si="72"/>
        <v>1.2903225806451613</v>
      </c>
      <c r="AN206" s="179">
        <v>15</v>
      </c>
      <c r="AO206" s="116" t="s">
        <v>7</v>
      </c>
      <c r="AP206" s="202" t="s">
        <v>7</v>
      </c>
    </row>
    <row r="207" spans="1:44" x14ac:dyDescent="0.2">
      <c r="A207" s="135"/>
      <c r="B207" s="150">
        <v>8250077.0199999996</v>
      </c>
      <c r="C207" s="50"/>
      <c r="D207" s="50"/>
      <c r="E207" s="160"/>
      <c r="F207" s="160"/>
      <c r="G207" s="160"/>
      <c r="H207" s="155" t="s">
        <v>200</v>
      </c>
      <c r="I207" s="136">
        <v>1.87</v>
      </c>
      <c r="J207" s="45">
        <f t="shared" si="57"/>
        <v>187</v>
      </c>
      <c r="K207" s="164">
        <v>5816</v>
      </c>
      <c r="L207" s="160">
        <v>5739</v>
      </c>
      <c r="M207" s="141">
        <v>5653</v>
      </c>
      <c r="N207" s="45">
        <f t="shared" si="58"/>
        <v>163</v>
      </c>
      <c r="O207" s="198">
        <f t="shared" si="59"/>
        <v>2.8834247302317352E-2</v>
      </c>
      <c r="P207" s="137">
        <v>3109.5</v>
      </c>
      <c r="Q207" s="160">
        <v>2539</v>
      </c>
      <c r="R207" s="141">
        <v>2513</v>
      </c>
      <c r="S207" s="45">
        <f t="shared" si="60"/>
        <v>26</v>
      </c>
      <c r="T207" s="198">
        <f t="shared" si="61"/>
        <v>1.0346199761241544E-2</v>
      </c>
      <c r="U207" s="164">
        <v>2413</v>
      </c>
      <c r="V207" s="141">
        <v>2430</v>
      </c>
      <c r="W207" s="45">
        <f t="shared" si="62"/>
        <v>-17</v>
      </c>
      <c r="X207" s="191">
        <f t="shared" si="63"/>
        <v>-6.9958847736625515E-3</v>
      </c>
      <c r="Y207" s="138">
        <f t="shared" si="64"/>
        <v>12.903743315508022</v>
      </c>
      <c r="Z207" s="169">
        <v>2575</v>
      </c>
      <c r="AA207" s="160">
        <v>1505</v>
      </c>
      <c r="AB207" s="160">
        <v>110</v>
      </c>
      <c r="AC207" s="45">
        <f t="shared" si="65"/>
        <v>1615</v>
      </c>
      <c r="AD207" s="185">
        <f t="shared" si="66"/>
        <v>0.62718446601941746</v>
      </c>
      <c r="AE207" s="139">
        <f t="shared" si="67"/>
        <v>0.80704595594518513</v>
      </c>
      <c r="AF207" s="175">
        <v>755</v>
      </c>
      <c r="AG207" s="185">
        <f t="shared" si="68"/>
        <v>0.29320388349514565</v>
      </c>
      <c r="AH207" s="46">
        <f t="shared" si="69"/>
        <v>2.0361380798274005</v>
      </c>
      <c r="AI207" s="160">
        <v>155</v>
      </c>
      <c r="AJ207" s="160">
        <v>35</v>
      </c>
      <c r="AK207" s="45">
        <f t="shared" si="70"/>
        <v>190</v>
      </c>
      <c r="AL207" s="185">
        <f t="shared" si="71"/>
        <v>7.3786407766990289E-2</v>
      </c>
      <c r="AM207" s="140">
        <f t="shared" si="72"/>
        <v>1.1901033510804886</v>
      </c>
      <c r="AN207" s="180">
        <v>25</v>
      </c>
      <c r="AO207" s="136" t="s">
        <v>6</v>
      </c>
      <c r="AP207" s="242" t="s">
        <v>6</v>
      </c>
    </row>
    <row r="208" spans="1:44" x14ac:dyDescent="0.2">
      <c r="A208" s="115"/>
      <c r="B208" s="122">
        <v>8250077.0300000003</v>
      </c>
      <c r="C208" s="48"/>
      <c r="D208" s="48"/>
      <c r="E208" s="159"/>
      <c r="F208" s="159"/>
      <c r="G208" s="159"/>
      <c r="H208" s="154" t="s">
        <v>201</v>
      </c>
      <c r="I208" s="116">
        <v>1.47</v>
      </c>
      <c r="J208" s="41">
        <f t="shared" si="57"/>
        <v>147</v>
      </c>
      <c r="K208" s="163">
        <v>3203</v>
      </c>
      <c r="L208" s="159">
        <v>3175</v>
      </c>
      <c r="M208" s="117">
        <v>3245</v>
      </c>
      <c r="N208" s="41">
        <f t="shared" si="58"/>
        <v>-42</v>
      </c>
      <c r="O208" s="197">
        <f t="shared" si="59"/>
        <v>-1.2942989214175655E-2</v>
      </c>
      <c r="P208" s="118">
        <v>2178.8000000000002</v>
      </c>
      <c r="Q208" s="159">
        <v>1195</v>
      </c>
      <c r="R208" s="117">
        <v>1180</v>
      </c>
      <c r="S208" s="41">
        <f t="shared" si="60"/>
        <v>15</v>
      </c>
      <c r="T208" s="197">
        <f t="shared" si="61"/>
        <v>1.2711864406779662E-2</v>
      </c>
      <c r="U208" s="163">
        <v>1168</v>
      </c>
      <c r="V208" s="117">
        <v>1156</v>
      </c>
      <c r="W208" s="41">
        <f t="shared" si="62"/>
        <v>12</v>
      </c>
      <c r="X208" s="190">
        <f t="shared" si="63"/>
        <v>1.0380622837370242E-2</v>
      </c>
      <c r="Y208" s="119">
        <f t="shared" si="64"/>
        <v>7.9455782312925169</v>
      </c>
      <c r="Z208" s="168">
        <v>1425</v>
      </c>
      <c r="AA208" s="159">
        <v>1040</v>
      </c>
      <c r="AB208" s="159">
        <v>40</v>
      </c>
      <c r="AC208" s="41">
        <f t="shared" si="65"/>
        <v>1080</v>
      </c>
      <c r="AD208" s="184">
        <f t="shared" si="66"/>
        <v>0.75789473684210529</v>
      </c>
      <c r="AE208" s="120">
        <f t="shared" si="67"/>
        <v>0.97524080320832551</v>
      </c>
      <c r="AF208" s="174">
        <v>275</v>
      </c>
      <c r="AG208" s="184">
        <f t="shared" si="68"/>
        <v>0.19298245614035087</v>
      </c>
      <c r="AH208" s="42">
        <f t="shared" si="69"/>
        <v>1.3401559454191034</v>
      </c>
      <c r="AI208" s="159">
        <v>25</v>
      </c>
      <c r="AJ208" s="159">
        <v>30</v>
      </c>
      <c r="AK208" s="41">
        <f t="shared" si="70"/>
        <v>55</v>
      </c>
      <c r="AL208" s="184">
        <f t="shared" si="71"/>
        <v>3.8596491228070177E-2</v>
      </c>
      <c r="AM208" s="121">
        <f t="shared" si="72"/>
        <v>0.62252405206564798</v>
      </c>
      <c r="AN208" s="179">
        <v>10</v>
      </c>
      <c r="AO208" s="116" t="s">
        <v>7</v>
      </c>
      <c r="AP208" s="202" t="s">
        <v>7</v>
      </c>
    </row>
    <row r="209" spans="1:43" x14ac:dyDescent="0.2">
      <c r="A209" s="115"/>
      <c r="B209" s="122">
        <v>8250077.04</v>
      </c>
      <c r="C209" s="48"/>
      <c r="D209" s="48"/>
      <c r="E209" s="159"/>
      <c r="F209" s="159"/>
      <c r="G209" s="159"/>
      <c r="H209" s="154" t="s">
        <v>202</v>
      </c>
      <c r="I209" s="116">
        <v>1.47</v>
      </c>
      <c r="J209" s="41">
        <f t="shared" si="57"/>
        <v>147</v>
      </c>
      <c r="K209" s="163">
        <v>5329</v>
      </c>
      <c r="L209" s="159">
        <v>5200</v>
      </c>
      <c r="M209" s="117">
        <v>5222</v>
      </c>
      <c r="N209" s="41">
        <f t="shared" si="58"/>
        <v>107</v>
      </c>
      <c r="O209" s="197">
        <f t="shared" si="59"/>
        <v>2.049023362696285E-2</v>
      </c>
      <c r="P209" s="118">
        <v>3631.8</v>
      </c>
      <c r="Q209" s="159">
        <v>2170</v>
      </c>
      <c r="R209" s="117">
        <v>2113</v>
      </c>
      <c r="S209" s="41">
        <f t="shared" si="60"/>
        <v>57</v>
      </c>
      <c r="T209" s="197">
        <f t="shared" si="61"/>
        <v>2.6975863700899196E-2</v>
      </c>
      <c r="U209" s="163">
        <v>2103</v>
      </c>
      <c r="V209" s="117">
        <v>2072</v>
      </c>
      <c r="W209" s="41">
        <f t="shared" si="62"/>
        <v>31</v>
      </c>
      <c r="X209" s="190">
        <f t="shared" si="63"/>
        <v>1.4961389961389961E-2</v>
      </c>
      <c r="Y209" s="119">
        <f t="shared" si="64"/>
        <v>14.306122448979592</v>
      </c>
      <c r="Z209" s="168">
        <v>2740</v>
      </c>
      <c r="AA209" s="159">
        <v>1920</v>
      </c>
      <c r="AB209" s="159">
        <v>135</v>
      </c>
      <c r="AC209" s="41">
        <f t="shared" si="65"/>
        <v>2055</v>
      </c>
      <c r="AD209" s="184">
        <f t="shared" si="66"/>
        <v>0.75</v>
      </c>
      <c r="AE209" s="120">
        <f t="shared" si="67"/>
        <v>0.96508204484157212</v>
      </c>
      <c r="AF209" s="174">
        <v>560</v>
      </c>
      <c r="AG209" s="184">
        <f t="shared" si="68"/>
        <v>0.20437956204379562</v>
      </c>
      <c r="AH209" s="42">
        <f t="shared" si="69"/>
        <v>1.4193025141930253</v>
      </c>
      <c r="AI209" s="159">
        <v>90</v>
      </c>
      <c r="AJ209" s="159">
        <v>20</v>
      </c>
      <c r="AK209" s="41">
        <f t="shared" si="70"/>
        <v>110</v>
      </c>
      <c r="AL209" s="184">
        <f t="shared" si="71"/>
        <v>4.0145985401459854E-2</v>
      </c>
      <c r="AM209" s="121">
        <f t="shared" si="72"/>
        <v>0.64751589357193318</v>
      </c>
      <c r="AN209" s="179">
        <v>20</v>
      </c>
      <c r="AO209" s="116" t="s">
        <v>7</v>
      </c>
      <c r="AP209" s="202" t="s">
        <v>7</v>
      </c>
    </row>
    <row r="210" spans="1:43" x14ac:dyDescent="0.2">
      <c r="A210" s="115"/>
      <c r="B210" s="122">
        <v>8250077.0499999998</v>
      </c>
      <c r="C210" s="48"/>
      <c r="D210" s="48"/>
      <c r="E210" s="159"/>
      <c r="F210" s="159"/>
      <c r="G210" s="159"/>
      <c r="H210" s="154" t="s">
        <v>203</v>
      </c>
      <c r="I210" s="116">
        <v>1.77</v>
      </c>
      <c r="J210" s="41">
        <f t="shared" si="57"/>
        <v>177</v>
      </c>
      <c r="K210" s="163">
        <v>4632</v>
      </c>
      <c r="L210" s="159">
        <v>4749</v>
      </c>
      <c r="M210" s="117">
        <v>4962</v>
      </c>
      <c r="N210" s="41">
        <f t="shared" si="58"/>
        <v>-330</v>
      </c>
      <c r="O210" s="197">
        <f t="shared" si="59"/>
        <v>-6.6505441354292621E-2</v>
      </c>
      <c r="P210" s="118">
        <v>2611.5</v>
      </c>
      <c r="Q210" s="159">
        <v>1741</v>
      </c>
      <c r="R210" s="117">
        <v>1732</v>
      </c>
      <c r="S210" s="41">
        <f t="shared" si="60"/>
        <v>9</v>
      </c>
      <c r="T210" s="197">
        <f t="shared" si="61"/>
        <v>5.1963048498845262E-3</v>
      </c>
      <c r="U210" s="163">
        <v>1724</v>
      </c>
      <c r="V210" s="117">
        <v>1705</v>
      </c>
      <c r="W210" s="41">
        <f t="shared" si="62"/>
        <v>19</v>
      </c>
      <c r="X210" s="190">
        <f t="shared" si="63"/>
        <v>1.1143695014662757E-2</v>
      </c>
      <c r="Y210" s="119">
        <f t="shared" si="64"/>
        <v>9.740112994350282</v>
      </c>
      <c r="Z210" s="168">
        <v>1940</v>
      </c>
      <c r="AA210" s="159">
        <v>1480</v>
      </c>
      <c r="AB210" s="159">
        <v>95</v>
      </c>
      <c r="AC210" s="41">
        <f t="shared" si="65"/>
        <v>1575</v>
      </c>
      <c r="AD210" s="184">
        <f t="shared" si="66"/>
        <v>0.81185567010309279</v>
      </c>
      <c r="AE210" s="120">
        <f t="shared" si="67"/>
        <v>1.0446764402924233</v>
      </c>
      <c r="AF210" s="174">
        <v>275</v>
      </c>
      <c r="AG210" s="184">
        <f t="shared" si="68"/>
        <v>0.14175257731958762</v>
      </c>
      <c r="AH210" s="42">
        <f t="shared" si="69"/>
        <v>0.98439289805269192</v>
      </c>
      <c r="AI210" s="159">
        <v>45</v>
      </c>
      <c r="AJ210" s="159">
        <v>25</v>
      </c>
      <c r="AK210" s="41">
        <f t="shared" si="70"/>
        <v>70</v>
      </c>
      <c r="AL210" s="184">
        <f t="shared" si="71"/>
        <v>3.608247422680412E-2</v>
      </c>
      <c r="AM210" s="121">
        <f t="shared" si="72"/>
        <v>0.58197539075490512</v>
      </c>
      <c r="AN210" s="179">
        <v>25</v>
      </c>
      <c r="AO210" s="116" t="s">
        <v>7</v>
      </c>
      <c r="AP210" s="202" t="s">
        <v>7</v>
      </c>
    </row>
    <row r="211" spans="1:43" x14ac:dyDescent="0.2">
      <c r="A211" s="115"/>
      <c r="B211" s="122">
        <v>8250077.0599999996</v>
      </c>
      <c r="C211" s="48"/>
      <c r="D211" s="48"/>
      <c r="E211" s="159"/>
      <c r="F211" s="159"/>
      <c r="G211" s="159"/>
      <c r="H211" s="154" t="s">
        <v>204</v>
      </c>
      <c r="I211" s="116">
        <v>2.3199999999999998</v>
      </c>
      <c r="J211" s="41">
        <f t="shared" si="57"/>
        <v>231.99999999999997</v>
      </c>
      <c r="K211" s="163">
        <v>4406</v>
      </c>
      <c r="L211" s="159">
        <v>4334</v>
      </c>
      <c r="M211" s="117">
        <v>4605</v>
      </c>
      <c r="N211" s="41">
        <f t="shared" si="58"/>
        <v>-199</v>
      </c>
      <c r="O211" s="197">
        <f t="shared" si="59"/>
        <v>-4.3213897937024973E-2</v>
      </c>
      <c r="P211" s="118">
        <v>1896.3</v>
      </c>
      <c r="Q211" s="159">
        <v>1622</v>
      </c>
      <c r="R211" s="117">
        <v>1688</v>
      </c>
      <c r="S211" s="41">
        <f t="shared" si="60"/>
        <v>-66</v>
      </c>
      <c r="T211" s="197">
        <f t="shared" si="61"/>
        <v>-3.9099526066350712E-2</v>
      </c>
      <c r="U211" s="163">
        <v>1558</v>
      </c>
      <c r="V211" s="117">
        <v>1663</v>
      </c>
      <c r="W211" s="41">
        <f t="shared" si="62"/>
        <v>-105</v>
      </c>
      <c r="X211" s="190">
        <f t="shared" si="63"/>
        <v>-6.3138905592303063E-2</v>
      </c>
      <c r="Y211" s="119">
        <f t="shared" si="64"/>
        <v>6.7155172413793114</v>
      </c>
      <c r="Z211" s="168">
        <v>1785</v>
      </c>
      <c r="AA211" s="159">
        <v>1345</v>
      </c>
      <c r="AB211" s="159">
        <v>120</v>
      </c>
      <c r="AC211" s="41">
        <f t="shared" si="65"/>
        <v>1465</v>
      </c>
      <c r="AD211" s="184">
        <f t="shared" si="66"/>
        <v>0.82072829131652658</v>
      </c>
      <c r="AE211" s="120">
        <f t="shared" si="67"/>
        <v>1.0560935168574439</v>
      </c>
      <c r="AF211" s="174">
        <v>225</v>
      </c>
      <c r="AG211" s="184">
        <f t="shared" si="68"/>
        <v>0.12605042016806722</v>
      </c>
      <c r="AH211" s="42">
        <f t="shared" si="69"/>
        <v>0.87535014005602241</v>
      </c>
      <c r="AI211" s="159">
        <v>45</v>
      </c>
      <c r="AJ211" s="159">
        <v>30</v>
      </c>
      <c r="AK211" s="41">
        <f t="shared" si="70"/>
        <v>75</v>
      </c>
      <c r="AL211" s="184">
        <f t="shared" si="71"/>
        <v>4.2016806722689079E-2</v>
      </c>
      <c r="AM211" s="121">
        <f t="shared" si="72"/>
        <v>0.67769043101111415</v>
      </c>
      <c r="AN211" s="179">
        <v>20</v>
      </c>
      <c r="AO211" s="116" t="s">
        <v>7</v>
      </c>
      <c r="AP211" s="202" t="s">
        <v>7</v>
      </c>
    </row>
    <row r="212" spans="1:43" x14ac:dyDescent="0.2">
      <c r="A212" s="115"/>
      <c r="B212" s="122">
        <v>8250077.1299999999</v>
      </c>
      <c r="C212" s="48"/>
      <c r="D212" s="48"/>
      <c r="E212" s="159"/>
      <c r="F212" s="159"/>
      <c r="G212" s="159"/>
      <c r="H212" s="154" t="s">
        <v>207</v>
      </c>
      <c r="I212" s="116">
        <v>1.25</v>
      </c>
      <c r="J212" s="41">
        <f t="shared" si="57"/>
        <v>125</v>
      </c>
      <c r="K212" s="163">
        <v>3604</v>
      </c>
      <c r="L212" s="159">
        <v>3726</v>
      </c>
      <c r="M212" s="117">
        <v>3908</v>
      </c>
      <c r="N212" s="41">
        <f t="shared" si="58"/>
        <v>-304</v>
      </c>
      <c r="O212" s="197">
        <f t="shared" si="59"/>
        <v>-7.7789150460593648E-2</v>
      </c>
      <c r="P212" s="118">
        <v>2885.3</v>
      </c>
      <c r="Q212" s="159">
        <v>1181</v>
      </c>
      <c r="R212" s="117">
        <v>1182</v>
      </c>
      <c r="S212" s="41">
        <f t="shared" si="60"/>
        <v>-1</v>
      </c>
      <c r="T212" s="197">
        <f t="shared" si="61"/>
        <v>-8.4602368866328254E-4</v>
      </c>
      <c r="U212" s="163">
        <v>1179</v>
      </c>
      <c r="V212" s="117">
        <v>1175</v>
      </c>
      <c r="W212" s="41">
        <f t="shared" si="62"/>
        <v>4</v>
      </c>
      <c r="X212" s="190">
        <f t="shared" si="63"/>
        <v>3.4042553191489361E-3</v>
      </c>
      <c r="Y212" s="119">
        <f t="shared" si="64"/>
        <v>9.4320000000000004</v>
      </c>
      <c r="Z212" s="168">
        <v>1745</v>
      </c>
      <c r="AA212" s="159">
        <v>1320</v>
      </c>
      <c r="AB212" s="159">
        <v>130</v>
      </c>
      <c r="AC212" s="41">
        <f t="shared" si="65"/>
        <v>1450</v>
      </c>
      <c r="AD212" s="184">
        <f t="shared" si="66"/>
        <v>0.83094555873925502</v>
      </c>
      <c r="AE212" s="120">
        <f t="shared" si="67"/>
        <v>1.0692408519734704</v>
      </c>
      <c r="AF212" s="174">
        <v>255</v>
      </c>
      <c r="AG212" s="184">
        <f t="shared" si="68"/>
        <v>0.14613180515759314</v>
      </c>
      <c r="AH212" s="42">
        <f t="shared" si="69"/>
        <v>1.0148042024832857</v>
      </c>
      <c r="AI212" s="159">
        <v>10</v>
      </c>
      <c r="AJ212" s="159">
        <v>10</v>
      </c>
      <c r="AK212" s="41">
        <f t="shared" si="70"/>
        <v>20</v>
      </c>
      <c r="AL212" s="184">
        <f t="shared" si="71"/>
        <v>1.1461318051575931E-2</v>
      </c>
      <c r="AM212" s="121">
        <f t="shared" si="72"/>
        <v>0.18485996857380535</v>
      </c>
      <c r="AN212" s="179">
        <v>25</v>
      </c>
      <c r="AO212" s="116" t="s">
        <v>7</v>
      </c>
      <c r="AP212" s="202" t="s">
        <v>7</v>
      </c>
    </row>
    <row r="213" spans="1:43" x14ac:dyDescent="0.2">
      <c r="A213" s="115"/>
      <c r="B213" s="122">
        <v>8250077.1399999997</v>
      </c>
      <c r="C213" s="48"/>
      <c r="D213" s="48"/>
      <c r="E213" s="159"/>
      <c r="F213" s="159"/>
      <c r="G213" s="159"/>
      <c r="H213" s="154" t="s">
        <v>208</v>
      </c>
      <c r="I213" s="116">
        <v>1.03</v>
      </c>
      <c r="J213" s="41">
        <f t="shared" si="57"/>
        <v>103</v>
      </c>
      <c r="K213" s="163">
        <v>3981</v>
      </c>
      <c r="L213" s="159">
        <v>3976</v>
      </c>
      <c r="M213" s="117">
        <v>4161</v>
      </c>
      <c r="N213" s="41">
        <f t="shared" si="58"/>
        <v>-180</v>
      </c>
      <c r="O213" s="197">
        <f t="shared" si="59"/>
        <v>-4.3258832011535686E-2</v>
      </c>
      <c r="P213" s="118">
        <v>3874.8</v>
      </c>
      <c r="Q213" s="159">
        <v>1299</v>
      </c>
      <c r="R213" s="117">
        <v>1295</v>
      </c>
      <c r="S213" s="41">
        <f t="shared" si="60"/>
        <v>4</v>
      </c>
      <c r="T213" s="197">
        <f t="shared" si="61"/>
        <v>3.0888030888030888E-3</v>
      </c>
      <c r="U213" s="163">
        <v>1292</v>
      </c>
      <c r="V213" s="117">
        <v>1282</v>
      </c>
      <c r="W213" s="41">
        <f t="shared" si="62"/>
        <v>10</v>
      </c>
      <c r="X213" s="190">
        <f t="shared" si="63"/>
        <v>7.8003120124804995E-3</v>
      </c>
      <c r="Y213" s="119">
        <f t="shared" si="64"/>
        <v>12.543689320388349</v>
      </c>
      <c r="Z213" s="168">
        <v>1825</v>
      </c>
      <c r="AA213" s="159">
        <v>1410</v>
      </c>
      <c r="AB213" s="159">
        <v>35</v>
      </c>
      <c r="AC213" s="41">
        <f t="shared" si="65"/>
        <v>1445</v>
      </c>
      <c r="AD213" s="184">
        <f t="shared" si="66"/>
        <v>0.79178082191780819</v>
      </c>
      <c r="AE213" s="120">
        <f t="shared" si="67"/>
        <v>1.0188446062437053</v>
      </c>
      <c r="AF213" s="174">
        <v>300</v>
      </c>
      <c r="AG213" s="184">
        <f t="shared" si="68"/>
        <v>0.16438356164383561</v>
      </c>
      <c r="AH213" s="42">
        <f t="shared" si="69"/>
        <v>1.1415525114155252</v>
      </c>
      <c r="AI213" s="159">
        <v>50</v>
      </c>
      <c r="AJ213" s="159">
        <v>20</v>
      </c>
      <c r="AK213" s="41">
        <f t="shared" si="70"/>
        <v>70</v>
      </c>
      <c r="AL213" s="184">
        <f t="shared" si="71"/>
        <v>3.8356164383561646E-2</v>
      </c>
      <c r="AM213" s="121">
        <f t="shared" si="72"/>
        <v>0.6186478126380911</v>
      </c>
      <c r="AN213" s="179">
        <v>15</v>
      </c>
      <c r="AO213" s="116" t="s">
        <v>7</v>
      </c>
      <c r="AP213" s="202" t="s">
        <v>7</v>
      </c>
    </row>
    <row r="214" spans="1:43" x14ac:dyDescent="0.2">
      <c r="A214" s="115"/>
      <c r="B214" s="122">
        <v>8250077.1600000001</v>
      </c>
      <c r="C214" s="48"/>
      <c r="D214" s="48"/>
      <c r="E214" s="159"/>
      <c r="F214" s="159"/>
      <c r="G214" s="159"/>
      <c r="H214" s="154" t="s">
        <v>210</v>
      </c>
      <c r="I214" s="116">
        <v>2.4700000000000002</v>
      </c>
      <c r="J214" s="41">
        <f t="shared" si="57"/>
        <v>247.00000000000003</v>
      </c>
      <c r="K214" s="163">
        <v>6532</v>
      </c>
      <c r="L214" s="159">
        <v>6716</v>
      </c>
      <c r="M214" s="117">
        <v>7072</v>
      </c>
      <c r="N214" s="41">
        <f t="shared" si="58"/>
        <v>-540</v>
      </c>
      <c r="O214" s="197">
        <f t="shared" si="59"/>
        <v>-7.6357466063348423E-2</v>
      </c>
      <c r="P214" s="118">
        <v>2647.2</v>
      </c>
      <c r="Q214" s="159">
        <v>2076</v>
      </c>
      <c r="R214" s="117">
        <v>2070</v>
      </c>
      <c r="S214" s="41">
        <f t="shared" si="60"/>
        <v>6</v>
      </c>
      <c r="T214" s="197">
        <f t="shared" si="61"/>
        <v>2.8985507246376812E-3</v>
      </c>
      <c r="U214" s="163">
        <v>2058</v>
      </c>
      <c r="V214" s="117">
        <v>2050</v>
      </c>
      <c r="W214" s="41">
        <f t="shared" si="62"/>
        <v>8</v>
      </c>
      <c r="X214" s="190">
        <f t="shared" si="63"/>
        <v>3.9024390243902439E-3</v>
      </c>
      <c r="Y214" s="119">
        <f t="shared" si="64"/>
        <v>8.3319838056680151</v>
      </c>
      <c r="Z214" s="168">
        <v>2730</v>
      </c>
      <c r="AA214" s="159">
        <v>2075</v>
      </c>
      <c r="AB214" s="159">
        <v>145</v>
      </c>
      <c r="AC214" s="41">
        <f t="shared" si="65"/>
        <v>2220</v>
      </c>
      <c r="AD214" s="184">
        <f t="shared" si="66"/>
        <v>0.81318681318681318</v>
      </c>
      <c r="AE214" s="120">
        <f t="shared" si="67"/>
        <v>1.0463893233447081</v>
      </c>
      <c r="AF214" s="174">
        <v>440</v>
      </c>
      <c r="AG214" s="184">
        <f t="shared" si="68"/>
        <v>0.16117216117216118</v>
      </c>
      <c r="AH214" s="42">
        <f t="shared" si="69"/>
        <v>1.1192511192511194</v>
      </c>
      <c r="AI214" s="159">
        <v>25</v>
      </c>
      <c r="AJ214" s="159">
        <v>10</v>
      </c>
      <c r="AK214" s="41">
        <f t="shared" si="70"/>
        <v>35</v>
      </c>
      <c r="AL214" s="184">
        <f t="shared" si="71"/>
        <v>1.282051282051282E-2</v>
      </c>
      <c r="AM214" s="121">
        <f t="shared" si="72"/>
        <v>0.20678246484698096</v>
      </c>
      <c r="AN214" s="179">
        <v>25</v>
      </c>
      <c r="AO214" s="116" t="s">
        <v>7</v>
      </c>
      <c r="AP214" s="202" t="s">
        <v>7</v>
      </c>
    </row>
    <row r="215" spans="1:43" x14ac:dyDescent="0.2">
      <c r="A215" s="115"/>
      <c r="B215" s="122">
        <v>8250077.1699999999</v>
      </c>
      <c r="C215" s="48"/>
      <c r="D215" s="48"/>
      <c r="E215" s="159"/>
      <c r="F215" s="159"/>
      <c r="G215" s="159"/>
      <c r="H215" s="154" t="s">
        <v>211</v>
      </c>
      <c r="I215" s="116">
        <v>1.89</v>
      </c>
      <c r="J215" s="41">
        <f t="shared" si="57"/>
        <v>189</v>
      </c>
      <c r="K215" s="163">
        <v>5134</v>
      </c>
      <c r="L215" s="159">
        <v>5106</v>
      </c>
      <c r="M215" s="117">
        <v>5335</v>
      </c>
      <c r="N215" s="41">
        <f t="shared" si="58"/>
        <v>-201</v>
      </c>
      <c r="O215" s="197">
        <f t="shared" si="59"/>
        <v>-3.7675726335520153E-2</v>
      </c>
      <c r="P215" s="118">
        <v>2722.7</v>
      </c>
      <c r="Q215" s="159">
        <v>1807</v>
      </c>
      <c r="R215" s="117">
        <v>1799</v>
      </c>
      <c r="S215" s="41">
        <f t="shared" si="60"/>
        <v>8</v>
      </c>
      <c r="T215" s="197">
        <f t="shared" si="61"/>
        <v>4.4469149527515284E-3</v>
      </c>
      <c r="U215" s="163">
        <v>1785</v>
      </c>
      <c r="V215" s="117">
        <v>1763</v>
      </c>
      <c r="W215" s="41">
        <f t="shared" si="62"/>
        <v>22</v>
      </c>
      <c r="X215" s="190">
        <f t="shared" si="63"/>
        <v>1.2478729438457176E-2</v>
      </c>
      <c r="Y215" s="119">
        <f t="shared" si="64"/>
        <v>9.4444444444444446</v>
      </c>
      <c r="Z215" s="168">
        <v>2205</v>
      </c>
      <c r="AA215" s="159">
        <v>1600</v>
      </c>
      <c r="AB215" s="159">
        <v>130</v>
      </c>
      <c r="AC215" s="41">
        <f t="shared" si="65"/>
        <v>1730</v>
      </c>
      <c r="AD215" s="184">
        <f t="shared" si="66"/>
        <v>0.78458049886621317</v>
      </c>
      <c r="AE215" s="120">
        <f t="shared" si="67"/>
        <v>1.0095794029181677</v>
      </c>
      <c r="AF215" s="174">
        <v>375</v>
      </c>
      <c r="AG215" s="184">
        <f t="shared" si="68"/>
        <v>0.17006802721088435</v>
      </c>
      <c r="AH215" s="42">
        <f t="shared" si="69"/>
        <v>1.1810279667422525</v>
      </c>
      <c r="AI215" s="159">
        <v>50</v>
      </c>
      <c r="AJ215" s="159">
        <v>25</v>
      </c>
      <c r="AK215" s="41">
        <f t="shared" si="70"/>
        <v>75</v>
      </c>
      <c r="AL215" s="184">
        <f t="shared" si="71"/>
        <v>3.4013605442176874E-2</v>
      </c>
      <c r="AM215" s="121">
        <f t="shared" si="72"/>
        <v>0.54860653938994963</v>
      </c>
      <c r="AN215" s="179">
        <v>30</v>
      </c>
      <c r="AO215" s="116" t="s">
        <v>7</v>
      </c>
      <c r="AP215" s="202" t="s">
        <v>7</v>
      </c>
    </row>
    <row r="216" spans="1:43" x14ac:dyDescent="0.2">
      <c r="A216" s="115"/>
      <c r="B216" s="122">
        <v>8250077.1900000004</v>
      </c>
      <c r="C216" s="48"/>
      <c r="D216" s="48"/>
      <c r="E216" s="159"/>
      <c r="F216" s="159"/>
      <c r="G216" s="159"/>
      <c r="H216" s="154" t="s">
        <v>212</v>
      </c>
      <c r="I216" s="116">
        <v>12.98</v>
      </c>
      <c r="J216" s="41">
        <f t="shared" si="57"/>
        <v>1298</v>
      </c>
      <c r="K216" s="163">
        <v>5000</v>
      </c>
      <c r="L216" s="159">
        <v>5219</v>
      </c>
      <c r="M216" s="117">
        <v>5370</v>
      </c>
      <c r="N216" s="41">
        <f t="shared" si="58"/>
        <v>-370</v>
      </c>
      <c r="O216" s="197">
        <f t="shared" si="59"/>
        <v>-6.8901303538175043E-2</v>
      </c>
      <c r="P216" s="118">
        <v>385.3</v>
      </c>
      <c r="Q216" s="159">
        <v>1786</v>
      </c>
      <c r="R216" s="117">
        <v>1781</v>
      </c>
      <c r="S216" s="41">
        <f t="shared" si="60"/>
        <v>5</v>
      </c>
      <c r="T216" s="197">
        <f t="shared" si="61"/>
        <v>2.807411566535654E-3</v>
      </c>
      <c r="U216" s="163">
        <v>1779</v>
      </c>
      <c r="V216" s="117">
        <v>1758</v>
      </c>
      <c r="W216" s="41">
        <f t="shared" si="62"/>
        <v>21</v>
      </c>
      <c r="X216" s="190">
        <f t="shared" si="63"/>
        <v>1.1945392491467578E-2</v>
      </c>
      <c r="Y216" s="119">
        <f t="shared" si="64"/>
        <v>1.3705701078582435</v>
      </c>
      <c r="Z216" s="168">
        <v>2525</v>
      </c>
      <c r="AA216" s="159">
        <v>1950</v>
      </c>
      <c r="AB216" s="159">
        <v>115</v>
      </c>
      <c r="AC216" s="41">
        <f t="shared" si="65"/>
        <v>2065</v>
      </c>
      <c r="AD216" s="184">
        <f t="shared" si="66"/>
        <v>0.81782178217821777</v>
      </c>
      <c r="AE216" s="120">
        <f t="shared" si="67"/>
        <v>1.0523534904807108</v>
      </c>
      <c r="AF216" s="174">
        <v>355</v>
      </c>
      <c r="AG216" s="184">
        <f t="shared" si="68"/>
        <v>0.14059405940594061</v>
      </c>
      <c r="AH216" s="42">
        <f t="shared" si="69"/>
        <v>0.97634763476347652</v>
      </c>
      <c r="AI216" s="159">
        <v>45</v>
      </c>
      <c r="AJ216" s="159">
        <v>15</v>
      </c>
      <c r="AK216" s="41">
        <f t="shared" si="70"/>
        <v>60</v>
      </c>
      <c r="AL216" s="184">
        <f t="shared" si="71"/>
        <v>2.3762376237623763E-2</v>
      </c>
      <c r="AM216" s="121">
        <f t="shared" si="72"/>
        <v>0.38326413286489941</v>
      </c>
      <c r="AN216" s="179">
        <v>35</v>
      </c>
      <c r="AO216" s="116" t="s">
        <v>7</v>
      </c>
      <c r="AP216" s="202" t="s">
        <v>7</v>
      </c>
    </row>
    <row r="217" spans="1:43" x14ac:dyDescent="0.2">
      <c r="A217" s="115"/>
      <c r="B217" s="122">
        <v>8250077.2000000002</v>
      </c>
      <c r="C217" s="48"/>
      <c r="D217" s="48"/>
      <c r="E217" s="159"/>
      <c r="F217" s="159"/>
      <c r="G217" s="159"/>
      <c r="H217" s="154" t="s">
        <v>213</v>
      </c>
      <c r="I217" s="116">
        <v>1.91</v>
      </c>
      <c r="J217" s="41">
        <f t="shared" si="57"/>
        <v>191</v>
      </c>
      <c r="K217" s="163">
        <v>5432</v>
      </c>
      <c r="L217" s="159">
        <v>5405</v>
      </c>
      <c r="M217" s="117">
        <v>5365</v>
      </c>
      <c r="N217" s="41">
        <f t="shared" si="58"/>
        <v>67</v>
      </c>
      <c r="O217" s="197">
        <f t="shared" si="59"/>
        <v>1.2488350419384902E-2</v>
      </c>
      <c r="P217" s="118">
        <v>2842.5</v>
      </c>
      <c r="Q217" s="159">
        <v>1725</v>
      </c>
      <c r="R217" s="117">
        <v>1717</v>
      </c>
      <c r="S217" s="41">
        <f t="shared" si="60"/>
        <v>8</v>
      </c>
      <c r="T217" s="197">
        <f t="shared" si="61"/>
        <v>4.6592894583576006E-3</v>
      </c>
      <c r="U217" s="163">
        <v>1712</v>
      </c>
      <c r="V217" s="117">
        <v>1707</v>
      </c>
      <c r="W217" s="41">
        <f t="shared" si="62"/>
        <v>5</v>
      </c>
      <c r="X217" s="190">
        <f t="shared" si="63"/>
        <v>2.9291154071470417E-3</v>
      </c>
      <c r="Y217" s="119">
        <f t="shared" si="64"/>
        <v>8.9633507853403138</v>
      </c>
      <c r="Z217" s="168">
        <v>2800</v>
      </c>
      <c r="AA217" s="159">
        <v>2280</v>
      </c>
      <c r="AB217" s="159">
        <v>125</v>
      </c>
      <c r="AC217" s="41">
        <f t="shared" si="65"/>
        <v>2405</v>
      </c>
      <c r="AD217" s="184">
        <f t="shared" si="66"/>
        <v>0.85892857142857137</v>
      </c>
      <c r="AE217" s="120">
        <f t="shared" si="67"/>
        <v>1.105248722782848</v>
      </c>
      <c r="AF217" s="174">
        <v>345</v>
      </c>
      <c r="AG217" s="184">
        <f t="shared" si="68"/>
        <v>0.12321428571428572</v>
      </c>
      <c r="AH217" s="42">
        <f t="shared" si="69"/>
        <v>0.85565476190476197</v>
      </c>
      <c r="AI217" s="159">
        <v>30</v>
      </c>
      <c r="AJ217" s="159">
        <v>0</v>
      </c>
      <c r="AK217" s="41">
        <f t="shared" si="70"/>
        <v>30</v>
      </c>
      <c r="AL217" s="184">
        <f t="shared" si="71"/>
        <v>1.0714285714285714E-2</v>
      </c>
      <c r="AM217" s="121">
        <f t="shared" si="72"/>
        <v>0.1728110599078341</v>
      </c>
      <c r="AN217" s="179">
        <v>10</v>
      </c>
      <c r="AO217" s="116" t="s">
        <v>7</v>
      </c>
      <c r="AP217" s="202" t="s">
        <v>7</v>
      </c>
    </row>
    <row r="218" spans="1:43" x14ac:dyDescent="0.2">
      <c r="A218" s="135" t="s">
        <v>301</v>
      </c>
      <c r="B218" s="150">
        <v>8250077.21</v>
      </c>
      <c r="C218" s="50"/>
      <c r="D218" s="50"/>
      <c r="E218" s="160"/>
      <c r="F218" s="160"/>
      <c r="G218" s="160"/>
      <c r="H218" s="155" t="s">
        <v>214</v>
      </c>
      <c r="I218" s="136">
        <v>2.91</v>
      </c>
      <c r="J218" s="45">
        <f t="shared" si="57"/>
        <v>291</v>
      </c>
      <c r="K218" s="164">
        <v>5632</v>
      </c>
      <c r="L218" s="160">
        <v>5654</v>
      </c>
      <c r="M218" s="141">
        <v>5324</v>
      </c>
      <c r="N218" s="45">
        <f t="shared" si="58"/>
        <v>308</v>
      </c>
      <c r="O218" s="198">
        <f t="shared" si="59"/>
        <v>5.7851239669421489E-2</v>
      </c>
      <c r="P218" s="137">
        <v>1935.5</v>
      </c>
      <c r="Q218" s="160">
        <v>2242</v>
      </c>
      <c r="R218" s="141">
        <v>2233</v>
      </c>
      <c r="S218" s="45">
        <f t="shared" si="60"/>
        <v>9</v>
      </c>
      <c r="T218" s="198">
        <f t="shared" si="61"/>
        <v>4.0304523063143752E-3</v>
      </c>
      <c r="U218" s="164">
        <v>2199</v>
      </c>
      <c r="V218" s="141">
        <v>2195</v>
      </c>
      <c r="W218" s="45">
        <f t="shared" si="62"/>
        <v>4</v>
      </c>
      <c r="X218" s="191">
        <f t="shared" si="63"/>
        <v>1.8223234624145787E-3</v>
      </c>
      <c r="Y218" s="138">
        <f t="shared" si="64"/>
        <v>7.5567010309278349</v>
      </c>
      <c r="Z218" s="169">
        <v>2505</v>
      </c>
      <c r="AA218" s="160">
        <v>1650</v>
      </c>
      <c r="AB218" s="160">
        <v>180</v>
      </c>
      <c r="AC218" s="45">
        <f t="shared" si="65"/>
        <v>1830</v>
      </c>
      <c r="AD218" s="185">
        <f t="shared" si="66"/>
        <v>0.73053892215568861</v>
      </c>
      <c r="AE218" s="139">
        <f t="shared" si="67"/>
        <v>0.94003999577382669</v>
      </c>
      <c r="AF218" s="175">
        <v>565</v>
      </c>
      <c r="AG218" s="185">
        <f t="shared" si="68"/>
        <v>0.22554890219560877</v>
      </c>
      <c r="AH218" s="46">
        <f t="shared" si="69"/>
        <v>1.5663118208028388</v>
      </c>
      <c r="AI218" s="160">
        <v>70</v>
      </c>
      <c r="AJ218" s="160">
        <v>0</v>
      </c>
      <c r="AK218" s="45">
        <f t="shared" si="70"/>
        <v>70</v>
      </c>
      <c r="AL218" s="185">
        <f t="shared" si="71"/>
        <v>2.7944111776447105E-2</v>
      </c>
      <c r="AM218" s="140">
        <f t="shared" si="72"/>
        <v>0.45071148026527591</v>
      </c>
      <c r="AN218" s="180">
        <v>40</v>
      </c>
      <c r="AO218" s="136" t="s">
        <v>6</v>
      </c>
      <c r="AP218" s="202" t="s">
        <v>7</v>
      </c>
      <c r="AQ218" s="83" t="s">
        <v>300</v>
      </c>
    </row>
    <row r="219" spans="1:43" x14ac:dyDescent="0.2">
      <c r="A219" s="115"/>
      <c r="B219" s="122">
        <v>8250077.2199999997</v>
      </c>
      <c r="C219" s="48"/>
      <c r="D219" s="48"/>
      <c r="E219" s="159"/>
      <c r="F219" s="159"/>
      <c r="G219" s="159"/>
      <c r="H219" s="154" t="s">
        <v>215</v>
      </c>
      <c r="I219" s="116">
        <v>1.81</v>
      </c>
      <c r="J219" s="41">
        <f t="shared" si="57"/>
        <v>181</v>
      </c>
      <c r="K219" s="163">
        <v>5257</v>
      </c>
      <c r="L219" s="159">
        <v>5243</v>
      </c>
      <c r="M219" s="117">
        <v>5340</v>
      </c>
      <c r="N219" s="41">
        <f t="shared" si="58"/>
        <v>-83</v>
      </c>
      <c r="O219" s="197">
        <f t="shared" si="59"/>
        <v>-1.5543071161048689E-2</v>
      </c>
      <c r="P219" s="118">
        <v>2909.6</v>
      </c>
      <c r="Q219" s="159">
        <v>1680</v>
      </c>
      <c r="R219" s="117">
        <v>1673</v>
      </c>
      <c r="S219" s="41">
        <f t="shared" si="60"/>
        <v>7</v>
      </c>
      <c r="T219" s="197">
        <f t="shared" si="61"/>
        <v>4.1841004184100415E-3</v>
      </c>
      <c r="U219" s="163">
        <v>1667</v>
      </c>
      <c r="V219" s="117">
        <v>1649</v>
      </c>
      <c r="W219" s="41">
        <f t="shared" si="62"/>
        <v>18</v>
      </c>
      <c r="X219" s="190">
        <f t="shared" si="63"/>
        <v>1.0915706488781079E-2</v>
      </c>
      <c r="Y219" s="119">
        <f t="shared" si="64"/>
        <v>9.2099447513812152</v>
      </c>
      <c r="Z219" s="168">
        <v>2395</v>
      </c>
      <c r="AA219" s="159">
        <v>1745</v>
      </c>
      <c r="AB219" s="159">
        <v>190</v>
      </c>
      <c r="AC219" s="41">
        <f t="shared" si="65"/>
        <v>1935</v>
      </c>
      <c r="AD219" s="184">
        <f t="shared" si="66"/>
        <v>0.8079331941544885</v>
      </c>
      <c r="AE219" s="120">
        <f t="shared" si="67"/>
        <v>1.0396290921466622</v>
      </c>
      <c r="AF219" s="174">
        <v>380</v>
      </c>
      <c r="AG219" s="184">
        <f t="shared" si="68"/>
        <v>0.15866388308977036</v>
      </c>
      <c r="AH219" s="42">
        <f t="shared" si="69"/>
        <v>1.1018325214567388</v>
      </c>
      <c r="AI219" s="159">
        <v>20</v>
      </c>
      <c r="AJ219" s="159">
        <v>35</v>
      </c>
      <c r="AK219" s="41">
        <f t="shared" si="70"/>
        <v>55</v>
      </c>
      <c r="AL219" s="184">
        <f t="shared" si="71"/>
        <v>2.2964509394572025E-2</v>
      </c>
      <c r="AM219" s="121">
        <f t="shared" si="72"/>
        <v>0.37039531281567784</v>
      </c>
      <c r="AN219" s="179">
        <v>25</v>
      </c>
      <c r="AO219" s="116" t="s">
        <v>7</v>
      </c>
      <c r="AP219" s="202" t="s">
        <v>7</v>
      </c>
    </row>
    <row r="220" spans="1:43" x14ac:dyDescent="0.2">
      <c r="A220" s="115"/>
      <c r="B220" s="122">
        <v>8250077.2300000004</v>
      </c>
      <c r="C220" s="48">
        <v>8250077.1100000003</v>
      </c>
      <c r="D220" s="116">
        <v>0.55033038700000003</v>
      </c>
      <c r="E220" s="117">
        <v>10058</v>
      </c>
      <c r="F220" s="117">
        <v>3490</v>
      </c>
      <c r="G220" s="117">
        <v>3450</v>
      </c>
      <c r="H220" s="154"/>
      <c r="I220" s="116">
        <v>2.42</v>
      </c>
      <c r="J220" s="41">
        <f t="shared" si="57"/>
        <v>242</v>
      </c>
      <c r="K220" s="163">
        <v>5719</v>
      </c>
      <c r="L220" s="159">
        <v>5658</v>
      </c>
      <c r="M220" s="117">
        <f t="shared" ref="M220:M229" si="76">D220*E220</f>
        <v>5535.2230324460006</v>
      </c>
      <c r="N220" s="41">
        <f t="shared" si="58"/>
        <v>183.77696755399938</v>
      </c>
      <c r="O220" s="197">
        <f t="shared" si="59"/>
        <v>3.3201366318348483E-2</v>
      </c>
      <c r="P220" s="118">
        <v>2367.8000000000002</v>
      </c>
      <c r="Q220" s="159">
        <v>1982</v>
      </c>
      <c r="R220" s="117">
        <f t="shared" ref="R220:R229" si="77">D220*F220</f>
        <v>1920.6530506300001</v>
      </c>
      <c r="S220" s="41">
        <f t="shared" si="60"/>
        <v>61.346949369999948</v>
      </c>
      <c r="T220" s="197">
        <f t="shared" si="61"/>
        <v>3.1940672132261122E-2</v>
      </c>
      <c r="U220" s="163">
        <v>1956</v>
      </c>
      <c r="V220" s="117">
        <f t="shared" ref="V220:V229" si="78">D220*G220</f>
        <v>1898.6398351500002</v>
      </c>
      <c r="W220" s="41">
        <f t="shared" si="62"/>
        <v>57.360164849999819</v>
      </c>
      <c r="X220" s="190">
        <f t="shared" si="63"/>
        <v>3.0211187918886225E-2</v>
      </c>
      <c r="Y220" s="119">
        <f t="shared" si="64"/>
        <v>8.0826446280991728</v>
      </c>
      <c r="Z220" s="168">
        <v>3020</v>
      </c>
      <c r="AA220" s="159">
        <v>2230</v>
      </c>
      <c r="AB220" s="159">
        <v>185</v>
      </c>
      <c r="AC220" s="41">
        <f t="shared" si="65"/>
        <v>2415</v>
      </c>
      <c r="AD220" s="184">
        <f t="shared" si="66"/>
        <v>0.79966887417218546</v>
      </c>
      <c r="AE220" s="120">
        <f t="shared" si="67"/>
        <v>1.0289947630430007</v>
      </c>
      <c r="AF220" s="174">
        <v>510</v>
      </c>
      <c r="AG220" s="184">
        <f t="shared" si="68"/>
        <v>0.16887417218543047</v>
      </c>
      <c r="AH220" s="42">
        <f t="shared" si="69"/>
        <v>1.1727373068432672</v>
      </c>
      <c r="AI220" s="159">
        <v>30</v>
      </c>
      <c r="AJ220" s="159">
        <v>15</v>
      </c>
      <c r="AK220" s="41">
        <f t="shared" si="70"/>
        <v>45</v>
      </c>
      <c r="AL220" s="184">
        <f t="shared" si="71"/>
        <v>1.4900662251655629E-2</v>
      </c>
      <c r="AM220" s="121">
        <f t="shared" si="72"/>
        <v>0.24033326212347789</v>
      </c>
      <c r="AN220" s="179">
        <v>45</v>
      </c>
      <c r="AO220" s="116" t="s">
        <v>7</v>
      </c>
      <c r="AP220" s="202" t="s">
        <v>7</v>
      </c>
      <c r="AQ220" s="83" t="s">
        <v>247</v>
      </c>
    </row>
    <row r="221" spans="1:43" x14ac:dyDescent="0.2">
      <c r="A221" s="115"/>
      <c r="B221" s="122">
        <v>8250077.2400000002</v>
      </c>
      <c r="C221" s="48">
        <v>8250077.1100000003</v>
      </c>
      <c r="D221" s="116">
        <v>0.44966961300000002</v>
      </c>
      <c r="E221" s="117">
        <v>10058</v>
      </c>
      <c r="F221" s="117">
        <v>3490</v>
      </c>
      <c r="G221" s="117">
        <v>3450</v>
      </c>
      <c r="H221" s="154"/>
      <c r="I221" s="116">
        <v>1.38</v>
      </c>
      <c r="J221" s="41">
        <f t="shared" si="57"/>
        <v>138</v>
      </c>
      <c r="K221" s="163">
        <v>4728</v>
      </c>
      <c r="L221" s="159">
        <v>4659</v>
      </c>
      <c r="M221" s="117">
        <f t="shared" si="76"/>
        <v>4522.7769675540003</v>
      </c>
      <c r="N221" s="41">
        <f t="shared" si="58"/>
        <v>205.22303244599971</v>
      </c>
      <c r="O221" s="197">
        <f t="shared" si="59"/>
        <v>4.5375448296091428E-2</v>
      </c>
      <c r="P221" s="118">
        <v>3419.6</v>
      </c>
      <c r="Q221" s="159">
        <v>1537</v>
      </c>
      <c r="R221" s="117">
        <f t="shared" si="77"/>
        <v>1569.3469493700002</v>
      </c>
      <c r="S221" s="41">
        <f t="shared" si="60"/>
        <v>-32.346949370000175</v>
      </c>
      <c r="T221" s="197">
        <f t="shared" si="61"/>
        <v>-2.0611726032274482E-2</v>
      </c>
      <c r="U221" s="163">
        <v>1530</v>
      </c>
      <c r="V221" s="117">
        <f t="shared" si="78"/>
        <v>1551.36016485</v>
      </c>
      <c r="W221" s="41">
        <f t="shared" si="62"/>
        <v>-21.360164850000046</v>
      </c>
      <c r="X221" s="190">
        <f t="shared" si="63"/>
        <v>-1.3768669154957544E-2</v>
      </c>
      <c r="Y221" s="119">
        <f t="shared" si="64"/>
        <v>11.086956521739131</v>
      </c>
      <c r="Z221" s="168">
        <v>2325</v>
      </c>
      <c r="AA221" s="159">
        <v>1780</v>
      </c>
      <c r="AB221" s="159">
        <v>145</v>
      </c>
      <c r="AC221" s="41">
        <f t="shared" si="65"/>
        <v>1925</v>
      </c>
      <c r="AD221" s="184">
        <f t="shared" si="66"/>
        <v>0.82795698924731187</v>
      </c>
      <c r="AE221" s="120">
        <f t="shared" si="67"/>
        <v>1.065395232298223</v>
      </c>
      <c r="AF221" s="174">
        <v>345</v>
      </c>
      <c r="AG221" s="184">
        <f t="shared" si="68"/>
        <v>0.14838709677419354</v>
      </c>
      <c r="AH221" s="42">
        <f t="shared" si="69"/>
        <v>1.0304659498207887</v>
      </c>
      <c r="AI221" s="159">
        <v>15</v>
      </c>
      <c r="AJ221" s="159">
        <v>10</v>
      </c>
      <c r="AK221" s="41">
        <f t="shared" si="70"/>
        <v>25</v>
      </c>
      <c r="AL221" s="184">
        <f t="shared" si="71"/>
        <v>1.0752688172043012E-2</v>
      </c>
      <c r="AM221" s="121">
        <f t="shared" si="72"/>
        <v>0.17343045438779051</v>
      </c>
      <c r="AN221" s="179">
        <v>30</v>
      </c>
      <c r="AO221" s="116" t="s">
        <v>7</v>
      </c>
      <c r="AP221" s="202" t="s">
        <v>7</v>
      </c>
      <c r="AQ221" s="83" t="s">
        <v>247</v>
      </c>
    </row>
    <row r="222" spans="1:43" x14ac:dyDescent="0.2">
      <c r="A222" s="115"/>
      <c r="B222" s="122">
        <v>8250077.25</v>
      </c>
      <c r="C222" s="48">
        <v>8250077.0999999996</v>
      </c>
      <c r="D222" s="116">
        <v>0.24059382900000001</v>
      </c>
      <c r="E222" s="117">
        <v>13886</v>
      </c>
      <c r="F222" s="117">
        <v>5571</v>
      </c>
      <c r="G222" s="117">
        <v>5170</v>
      </c>
      <c r="H222" s="154"/>
      <c r="I222" s="116">
        <v>6.67</v>
      </c>
      <c r="J222" s="41">
        <f t="shared" si="57"/>
        <v>667</v>
      </c>
      <c r="K222" s="163">
        <v>5977</v>
      </c>
      <c r="L222" s="159">
        <v>5462</v>
      </c>
      <c r="M222" s="117">
        <f t="shared" si="76"/>
        <v>3340.8859094940003</v>
      </c>
      <c r="N222" s="41">
        <f t="shared" si="58"/>
        <v>2636.1140905059997</v>
      </c>
      <c r="O222" s="197">
        <f t="shared" si="59"/>
        <v>0.78904642718112361</v>
      </c>
      <c r="P222" s="118">
        <v>896.7</v>
      </c>
      <c r="Q222" s="159">
        <v>2217</v>
      </c>
      <c r="R222" s="117">
        <f t="shared" si="77"/>
        <v>1340.348221359</v>
      </c>
      <c r="S222" s="41">
        <f t="shared" si="60"/>
        <v>876.65177864099996</v>
      </c>
      <c r="T222" s="197">
        <f t="shared" si="61"/>
        <v>0.65404778002551378</v>
      </c>
      <c r="U222" s="163">
        <v>2157</v>
      </c>
      <c r="V222" s="117">
        <f t="shared" si="78"/>
        <v>1243.8700959299999</v>
      </c>
      <c r="W222" s="41">
        <f t="shared" si="62"/>
        <v>913.12990407000007</v>
      </c>
      <c r="X222" s="190">
        <f t="shared" si="63"/>
        <v>0.73410391250485318</v>
      </c>
      <c r="Y222" s="119">
        <f t="shared" si="64"/>
        <v>3.2338830584707647</v>
      </c>
      <c r="Z222" s="168">
        <v>2860</v>
      </c>
      <c r="AA222" s="159">
        <v>2045</v>
      </c>
      <c r="AB222" s="159">
        <v>125</v>
      </c>
      <c r="AC222" s="41">
        <f t="shared" si="65"/>
        <v>2170</v>
      </c>
      <c r="AD222" s="184">
        <f t="shared" si="66"/>
        <v>0.75874125874125875</v>
      </c>
      <c r="AE222" s="120">
        <f t="shared" si="67"/>
        <v>0.97633008732224313</v>
      </c>
      <c r="AF222" s="174">
        <v>535</v>
      </c>
      <c r="AG222" s="184">
        <f t="shared" si="68"/>
        <v>0.18706293706293706</v>
      </c>
      <c r="AH222" s="42">
        <f t="shared" si="69"/>
        <v>1.2990481740481741</v>
      </c>
      <c r="AI222" s="159">
        <v>80</v>
      </c>
      <c r="AJ222" s="159">
        <v>20</v>
      </c>
      <c r="AK222" s="41">
        <f t="shared" si="70"/>
        <v>100</v>
      </c>
      <c r="AL222" s="184">
        <f t="shared" si="71"/>
        <v>3.4965034965034968E-2</v>
      </c>
      <c r="AM222" s="121">
        <f t="shared" si="72"/>
        <v>0.56395217685540266</v>
      </c>
      <c r="AN222" s="179">
        <v>50</v>
      </c>
      <c r="AO222" s="116" t="s">
        <v>7</v>
      </c>
      <c r="AP222" s="202" t="s">
        <v>7</v>
      </c>
      <c r="AQ222" s="83" t="s">
        <v>247</v>
      </c>
    </row>
    <row r="223" spans="1:43" x14ac:dyDescent="0.2">
      <c r="A223" s="135" t="s">
        <v>302</v>
      </c>
      <c r="B223" s="150">
        <v>8250077.2599999998</v>
      </c>
      <c r="C223" s="50">
        <v>8250077.0999999996</v>
      </c>
      <c r="D223" s="136">
        <v>0.31633270800000002</v>
      </c>
      <c r="E223" s="141">
        <v>13886</v>
      </c>
      <c r="F223" s="141">
        <v>5571</v>
      </c>
      <c r="G223" s="141">
        <v>5170</v>
      </c>
      <c r="H223" s="155"/>
      <c r="I223" s="136">
        <v>1.87</v>
      </c>
      <c r="J223" s="45">
        <f t="shared" si="57"/>
        <v>187</v>
      </c>
      <c r="K223" s="164">
        <v>5713</v>
      </c>
      <c r="L223" s="160">
        <v>5571</v>
      </c>
      <c r="M223" s="141">
        <f t="shared" si="76"/>
        <v>4392.5959832879998</v>
      </c>
      <c r="N223" s="45">
        <f t="shared" si="58"/>
        <v>1320.4040167120002</v>
      </c>
      <c r="O223" s="198">
        <f t="shared" si="59"/>
        <v>0.30059764698041613</v>
      </c>
      <c r="P223" s="137">
        <v>3059.5</v>
      </c>
      <c r="Q223" s="160">
        <v>1867</v>
      </c>
      <c r="R223" s="141">
        <f t="shared" si="77"/>
        <v>1762.2895162680002</v>
      </c>
      <c r="S223" s="45">
        <f t="shared" si="60"/>
        <v>104.71048373199983</v>
      </c>
      <c r="T223" s="198">
        <f t="shared" si="61"/>
        <v>5.9417299351439815E-2</v>
      </c>
      <c r="U223" s="164">
        <v>1835</v>
      </c>
      <c r="V223" s="141">
        <f t="shared" si="78"/>
        <v>1635.4401003600001</v>
      </c>
      <c r="W223" s="45">
        <f t="shared" si="62"/>
        <v>199.55989963999991</v>
      </c>
      <c r="X223" s="191">
        <f t="shared" si="63"/>
        <v>0.12202213923706037</v>
      </c>
      <c r="Y223" s="138">
        <f t="shared" si="64"/>
        <v>9.8128342245989302</v>
      </c>
      <c r="Z223" s="169">
        <v>2715</v>
      </c>
      <c r="AA223" s="160">
        <v>1840</v>
      </c>
      <c r="AB223" s="160">
        <v>165</v>
      </c>
      <c r="AC223" s="45">
        <f t="shared" si="65"/>
        <v>2005</v>
      </c>
      <c r="AD223" s="185">
        <f t="shared" si="66"/>
        <v>0.73848987108655617</v>
      </c>
      <c r="AE223" s="139">
        <f t="shared" si="67"/>
        <v>0.95027108651067016</v>
      </c>
      <c r="AF223" s="175">
        <v>605</v>
      </c>
      <c r="AG223" s="185">
        <f t="shared" si="68"/>
        <v>0.22283609576427257</v>
      </c>
      <c r="AH223" s="46">
        <f t="shared" si="69"/>
        <v>1.547472887251893</v>
      </c>
      <c r="AI223" s="160">
        <v>25</v>
      </c>
      <c r="AJ223" s="160">
        <v>10</v>
      </c>
      <c r="AK223" s="45">
        <f t="shared" si="70"/>
        <v>35</v>
      </c>
      <c r="AL223" s="185">
        <f t="shared" si="71"/>
        <v>1.289134438305709E-2</v>
      </c>
      <c r="AM223" s="140">
        <f t="shared" si="72"/>
        <v>0.20792490940414662</v>
      </c>
      <c r="AN223" s="180">
        <v>65</v>
      </c>
      <c r="AO223" s="136" t="s">
        <v>6</v>
      </c>
      <c r="AP223" s="202" t="s">
        <v>7</v>
      </c>
      <c r="AQ223" s="83" t="s">
        <v>303</v>
      </c>
    </row>
    <row r="224" spans="1:43" x14ac:dyDescent="0.2">
      <c r="A224" s="115"/>
      <c r="B224" s="122">
        <v>8250077.2699999996</v>
      </c>
      <c r="C224" s="48">
        <v>8250077.0999999996</v>
      </c>
      <c r="D224" s="116">
        <v>0.25874288000000001</v>
      </c>
      <c r="E224" s="117">
        <v>13886</v>
      </c>
      <c r="F224" s="117">
        <v>5571</v>
      </c>
      <c r="G224" s="117">
        <v>5170</v>
      </c>
      <c r="H224" s="154"/>
      <c r="I224" s="116">
        <v>1.31</v>
      </c>
      <c r="J224" s="41">
        <f t="shared" si="57"/>
        <v>131</v>
      </c>
      <c r="K224" s="163">
        <v>4630</v>
      </c>
      <c r="L224" s="159">
        <v>4278</v>
      </c>
      <c r="M224" s="117">
        <f t="shared" si="76"/>
        <v>3592.9036316800002</v>
      </c>
      <c r="N224" s="41">
        <f t="shared" si="58"/>
        <v>1037.0963683199998</v>
      </c>
      <c r="O224" s="197">
        <f t="shared" si="59"/>
        <v>0.28865131788549125</v>
      </c>
      <c r="P224" s="118">
        <v>3543.5</v>
      </c>
      <c r="Q224" s="159">
        <v>1915</v>
      </c>
      <c r="R224" s="117">
        <f t="shared" si="77"/>
        <v>1441.4565844799999</v>
      </c>
      <c r="S224" s="41">
        <f t="shared" si="60"/>
        <v>473.54341552000005</v>
      </c>
      <c r="T224" s="197">
        <f t="shared" si="61"/>
        <v>0.32851729328416024</v>
      </c>
      <c r="U224" s="163">
        <v>1871</v>
      </c>
      <c r="V224" s="117">
        <f t="shared" si="78"/>
        <v>1337.7006896</v>
      </c>
      <c r="W224" s="41">
        <f t="shared" si="62"/>
        <v>533.29931039999997</v>
      </c>
      <c r="X224" s="190">
        <f t="shared" si="63"/>
        <v>0.3986686368229857</v>
      </c>
      <c r="Y224" s="119">
        <f t="shared" si="64"/>
        <v>14.282442748091603</v>
      </c>
      <c r="Z224" s="168">
        <v>2020</v>
      </c>
      <c r="AA224" s="159">
        <v>1460</v>
      </c>
      <c r="AB224" s="159">
        <v>105</v>
      </c>
      <c r="AC224" s="41">
        <f t="shared" si="65"/>
        <v>1565</v>
      </c>
      <c r="AD224" s="184">
        <f t="shared" si="66"/>
        <v>0.77475247524752477</v>
      </c>
      <c r="AE224" s="120">
        <f t="shared" si="67"/>
        <v>0.99693293741060085</v>
      </c>
      <c r="AF224" s="174">
        <v>385</v>
      </c>
      <c r="AG224" s="184">
        <f t="shared" si="68"/>
        <v>0.1905940594059406</v>
      </c>
      <c r="AH224" s="42">
        <f t="shared" si="69"/>
        <v>1.3235698569856986</v>
      </c>
      <c r="AI224" s="159">
        <v>15</v>
      </c>
      <c r="AJ224" s="159">
        <v>15</v>
      </c>
      <c r="AK224" s="41">
        <f t="shared" si="70"/>
        <v>30</v>
      </c>
      <c r="AL224" s="184">
        <f t="shared" si="71"/>
        <v>1.4851485148514851E-2</v>
      </c>
      <c r="AM224" s="121">
        <f t="shared" si="72"/>
        <v>0.23954008304056212</v>
      </c>
      <c r="AN224" s="179">
        <v>35</v>
      </c>
      <c r="AO224" s="116" t="s">
        <v>7</v>
      </c>
      <c r="AP224" s="202" t="s">
        <v>7</v>
      </c>
      <c r="AQ224" s="83" t="s">
        <v>247</v>
      </c>
    </row>
    <row r="225" spans="1:44" x14ac:dyDescent="0.2">
      <c r="A225" s="115"/>
      <c r="B225" s="122">
        <v>8250077.2800000003</v>
      </c>
      <c r="C225" s="48">
        <v>8250077.0999999996</v>
      </c>
      <c r="D225" s="116">
        <v>0.18433058399999999</v>
      </c>
      <c r="E225" s="117">
        <v>13886</v>
      </c>
      <c r="F225" s="117">
        <v>5571</v>
      </c>
      <c r="G225" s="117">
        <v>5170</v>
      </c>
      <c r="H225" s="154"/>
      <c r="I225" s="116">
        <v>1.42</v>
      </c>
      <c r="J225" s="41">
        <f t="shared" si="57"/>
        <v>142</v>
      </c>
      <c r="K225" s="163">
        <v>3842</v>
      </c>
      <c r="L225" s="159">
        <v>3097</v>
      </c>
      <c r="M225" s="117">
        <f t="shared" si="76"/>
        <v>2559.6144894240001</v>
      </c>
      <c r="N225" s="41">
        <f t="shared" si="58"/>
        <v>1282.3855105759999</v>
      </c>
      <c r="O225" s="197">
        <f t="shared" si="59"/>
        <v>0.50100728679051199</v>
      </c>
      <c r="P225" s="118">
        <v>2711</v>
      </c>
      <c r="Q225" s="159">
        <v>1192</v>
      </c>
      <c r="R225" s="117">
        <f t="shared" si="77"/>
        <v>1026.905683464</v>
      </c>
      <c r="S225" s="41">
        <f t="shared" si="60"/>
        <v>165.09431653599995</v>
      </c>
      <c r="T225" s="197">
        <f t="shared" si="61"/>
        <v>0.16076872413355148</v>
      </c>
      <c r="U225" s="163">
        <v>1177</v>
      </c>
      <c r="V225" s="117">
        <f t="shared" si="78"/>
        <v>952.98911927999995</v>
      </c>
      <c r="W225" s="41">
        <f t="shared" si="62"/>
        <v>224.01088072000005</v>
      </c>
      <c r="X225" s="190">
        <f t="shared" si="63"/>
        <v>0.23506132041596048</v>
      </c>
      <c r="Y225" s="119">
        <f t="shared" si="64"/>
        <v>8.2887323943661979</v>
      </c>
      <c r="Z225" s="168">
        <v>1770</v>
      </c>
      <c r="AA225" s="159">
        <v>1325</v>
      </c>
      <c r="AB225" s="159">
        <v>120</v>
      </c>
      <c r="AC225" s="41">
        <f t="shared" si="65"/>
        <v>1445</v>
      </c>
      <c r="AD225" s="184">
        <f t="shared" si="66"/>
        <v>0.81638418079096042</v>
      </c>
      <c r="AE225" s="120">
        <f t="shared" si="67"/>
        <v>1.0505036194320689</v>
      </c>
      <c r="AF225" s="174">
        <v>240</v>
      </c>
      <c r="AG225" s="184">
        <f t="shared" si="68"/>
        <v>0.13559322033898305</v>
      </c>
      <c r="AH225" s="42">
        <f t="shared" si="69"/>
        <v>0.94161958568738235</v>
      </c>
      <c r="AI225" s="159">
        <v>40</v>
      </c>
      <c r="AJ225" s="159">
        <v>10</v>
      </c>
      <c r="AK225" s="41">
        <f t="shared" si="70"/>
        <v>50</v>
      </c>
      <c r="AL225" s="184">
        <f t="shared" si="71"/>
        <v>2.8248587570621469E-2</v>
      </c>
      <c r="AM225" s="121">
        <f t="shared" si="72"/>
        <v>0.45562238017131401</v>
      </c>
      <c r="AN225" s="179">
        <v>40</v>
      </c>
      <c r="AO225" s="116" t="s">
        <v>7</v>
      </c>
      <c r="AP225" s="202" t="s">
        <v>7</v>
      </c>
      <c r="AQ225" s="83" t="s">
        <v>247</v>
      </c>
    </row>
    <row r="226" spans="1:44" x14ac:dyDescent="0.2">
      <c r="A226" s="115" t="s">
        <v>262</v>
      </c>
      <c r="B226" s="122">
        <v>8250077.29</v>
      </c>
      <c r="C226" s="48">
        <v>8250077.1500000004</v>
      </c>
      <c r="D226" s="116">
        <v>0.114047783</v>
      </c>
      <c r="E226" s="117">
        <v>11297</v>
      </c>
      <c r="F226" s="117">
        <v>3420</v>
      </c>
      <c r="G226" s="117">
        <v>3323</v>
      </c>
      <c r="H226" s="154"/>
      <c r="I226" s="116">
        <v>17.23</v>
      </c>
      <c r="J226" s="41">
        <f t="shared" si="57"/>
        <v>1723</v>
      </c>
      <c r="K226" s="163">
        <v>14758</v>
      </c>
      <c r="L226" s="159">
        <v>4220</v>
      </c>
      <c r="M226" s="117">
        <f t="shared" si="76"/>
        <v>1288.397804551</v>
      </c>
      <c r="N226" s="41">
        <f t="shared" si="58"/>
        <v>13469.602195449001</v>
      </c>
      <c r="O226" s="197">
        <f t="shared" si="59"/>
        <v>10.454536749341239</v>
      </c>
      <c r="P226" s="118">
        <v>856.6</v>
      </c>
      <c r="Q226" s="159">
        <v>5116</v>
      </c>
      <c r="R226" s="117">
        <f t="shared" si="77"/>
        <v>390.04341785999998</v>
      </c>
      <c r="S226" s="41">
        <f t="shared" si="60"/>
        <v>4725.9565821400001</v>
      </c>
      <c r="T226" s="197">
        <f t="shared" si="61"/>
        <v>12.1164884875363</v>
      </c>
      <c r="U226" s="163">
        <v>4789</v>
      </c>
      <c r="V226" s="117">
        <f t="shared" si="78"/>
        <v>378.98078290900003</v>
      </c>
      <c r="W226" s="41">
        <f t="shared" si="62"/>
        <v>4410.0192170909995</v>
      </c>
      <c r="X226" s="190">
        <f t="shared" si="63"/>
        <v>11.636524636527342</v>
      </c>
      <c r="Y226" s="119">
        <f t="shared" si="64"/>
        <v>2.7794544399303542</v>
      </c>
      <c r="Z226" s="168">
        <v>7500</v>
      </c>
      <c r="AA226" s="159">
        <v>5845</v>
      </c>
      <c r="AB226" s="159">
        <v>435</v>
      </c>
      <c r="AC226" s="41">
        <f t="shared" si="65"/>
        <v>6280</v>
      </c>
      <c r="AD226" s="184">
        <f t="shared" si="66"/>
        <v>0.83733333333333337</v>
      </c>
      <c r="AE226" s="120">
        <f t="shared" si="67"/>
        <v>1.0774604873964575</v>
      </c>
      <c r="AF226" s="174">
        <v>935</v>
      </c>
      <c r="AG226" s="184">
        <f t="shared" si="68"/>
        <v>0.12466666666666666</v>
      </c>
      <c r="AH226" s="42">
        <f t="shared" si="69"/>
        <v>0.86574074074074081</v>
      </c>
      <c r="AI226" s="159">
        <v>110</v>
      </c>
      <c r="AJ226" s="159">
        <v>20</v>
      </c>
      <c r="AK226" s="41">
        <f t="shared" si="70"/>
        <v>130</v>
      </c>
      <c r="AL226" s="184">
        <f t="shared" si="71"/>
        <v>1.7333333333333333E-2</v>
      </c>
      <c r="AM226" s="121">
        <f t="shared" si="72"/>
        <v>0.27956989247311825</v>
      </c>
      <c r="AN226" s="179">
        <v>140</v>
      </c>
      <c r="AO226" s="116" t="s">
        <v>7</v>
      </c>
      <c r="AP226" s="202" t="s">
        <v>7</v>
      </c>
      <c r="AQ226" s="83" t="s">
        <v>263</v>
      </c>
    </row>
    <row r="227" spans="1:44" x14ac:dyDescent="0.2">
      <c r="A227" s="115"/>
      <c r="B227" s="122">
        <v>8250077.2999999998</v>
      </c>
      <c r="C227" s="48">
        <v>8250077.1500000004</v>
      </c>
      <c r="D227" s="116">
        <v>0.17663015100000001</v>
      </c>
      <c r="E227" s="117">
        <v>11297</v>
      </c>
      <c r="F227" s="117">
        <v>3420</v>
      </c>
      <c r="G227" s="117">
        <v>3323</v>
      </c>
      <c r="H227" s="154"/>
      <c r="I227" s="116">
        <v>1.93</v>
      </c>
      <c r="J227" s="41">
        <f t="shared" si="57"/>
        <v>193</v>
      </c>
      <c r="K227" s="163">
        <v>5550</v>
      </c>
      <c r="L227" s="159">
        <v>4742</v>
      </c>
      <c r="M227" s="117">
        <f t="shared" si="76"/>
        <v>1995.3908158470001</v>
      </c>
      <c r="N227" s="41">
        <f t="shared" si="58"/>
        <v>3554.6091841529997</v>
      </c>
      <c r="O227" s="197">
        <f t="shared" si="59"/>
        <v>1.78141001548318</v>
      </c>
      <c r="P227" s="118">
        <v>2880.7</v>
      </c>
      <c r="Q227" s="159">
        <v>1708</v>
      </c>
      <c r="R227" s="117">
        <f t="shared" si="77"/>
        <v>604.07511642000009</v>
      </c>
      <c r="S227" s="41">
        <f t="shared" si="60"/>
        <v>1103.9248835799999</v>
      </c>
      <c r="T227" s="197">
        <f t="shared" si="61"/>
        <v>1.8274629322960976</v>
      </c>
      <c r="U227" s="163">
        <v>1689</v>
      </c>
      <c r="V227" s="117">
        <f t="shared" si="78"/>
        <v>586.94199177300004</v>
      </c>
      <c r="W227" s="41">
        <f t="shared" si="62"/>
        <v>1102.0580082269998</v>
      </c>
      <c r="X227" s="190">
        <f t="shared" si="63"/>
        <v>1.8776267905078106</v>
      </c>
      <c r="Y227" s="119">
        <f t="shared" si="64"/>
        <v>8.7512953367875639</v>
      </c>
      <c r="Z227" s="168">
        <v>2580</v>
      </c>
      <c r="AA227" s="159">
        <v>2060</v>
      </c>
      <c r="AB227" s="159">
        <v>185</v>
      </c>
      <c r="AC227" s="41">
        <f t="shared" si="65"/>
        <v>2245</v>
      </c>
      <c r="AD227" s="184">
        <f t="shared" si="66"/>
        <v>0.87015503875968991</v>
      </c>
      <c r="AE227" s="120">
        <f t="shared" si="67"/>
        <v>1.1196946721805319</v>
      </c>
      <c r="AF227" s="174">
        <v>235</v>
      </c>
      <c r="AG227" s="184">
        <f t="shared" si="68"/>
        <v>9.1085271317829453E-2</v>
      </c>
      <c r="AH227" s="42">
        <f t="shared" si="69"/>
        <v>0.6325366063738157</v>
      </c>
      <c r="AI227" s="159">
        <v>25</v>
      </c>
      <c r="AJ227" s="159">
        <v>0</v>
      </c>
      <c r="AK227" s="41">
        <f t="shared" si="70"/>
        <v>25</v>
      </c>
      <c r="AL227" s="184">
        <f t="shared" si="71"/>
        <v>9.6899224806201549E-3</v>
      </c>
      <c r="AM227" s="121">
        <f t="shared" si="72"/>
        <v>0.15628907226806701</v>
      </c>
      <c r="AN227" s="179">
        <v>70</v>
      </c>
      <c r="AO227" s="116" t="s">
        <v>7</v>
      </c>
      <c r="AP227" s="202" t="s">
        <v>7</v>
      </c>
      <c r="AQ227" s="83" t="s">
        <v>247</v>
      </c>
    </row>
    <row r="228" spans="1:44" x14ac:dyDescent="0.2">
      <c r="A228" s="115"/>
      <c r="B228" s="122">
        <v>8250077.3099999996</v>
      </c>
      <c r="C228" s="48">
        <v>8250077.1500000004</v>
      </c>
      <c r="D228" s="116">
        <v>0.32563556100000002</v>
      </c>
      <c r="E228" s="117">
        <v>11297</v>
      </c>
      <c r="F228" s="117">
        <v>3420</v>
      </c>
      <c r="G228" s="117">
        <v>3323</v>
      </c>
      <c r="H228" s="154"/>
      <c r="I228" s="116">
        <v>2</v>
      </c>
      <c r="J228" s="41">
        <f t="shared" si="57"/>
        <v>200</v>
      </c>
      <c r="K228" s="163">
        <v>3499</v>
      </c>
      <c r="L228" s="159">
        <v>3543</v>
      </c>
      <c r="M228" s="117">
        <f t="shared" si="76"/>
        <v>3678.7049326170004</v>
      </c>
      <c r="N228" s="41">
        <f t="shared" si="58"/>
        <v>-179.7049326170004</v>
      </c>
      <c r="O228" s="197">
        <f t="shared" si="59"/>
        <v>-4.8850053458666443E-2</v>
      </c>
      <c r="P228" s="118">
        <v>1747.5</v>
      </c>
      <c r="Q228" s="159">
        <v>1107</v>
      </c>
      <c r="R228" s="117">
        <f t="shared" si="77"/>
        <v>1113.6736186200001</v>
      </c>
      <c r="S228" s="41">
        <f t="shared" si="60"/>
        <v>-6.6736186200000702</v>
      </c>
      <c r="T228" s="197">
        <f t="shared" si="61"/>
        <v>-5.9924366604550017E-3</v>
      </c>
      <c r="U228" s="163">
        <v>1106</v>
      </c>
      <c r="V228" s="117">
        <f t="shared" si="78"/>
        <v>1082.0869692030001</v>
      </c>
      <c r="W228" s="41">
        <f t="shared" si="62"/>
        <v>23.913030796999919</v>
      </c>
      <c r="X228" s="190">
        <f t="shared" si="63"/>
        <v>2.2098991557594316E-2</v>
      </c>
      <c r="Y228" s="119">
        <f t="shared" si="64"/>
        <v>5.53</v>
      </c>
      <c r="Z228" s="168">
        <v>1590</v>
      </c>
      <c r="AA228" s="159">
        <v>1225</v>
      </c>
      <c r="AB228" s="159">
        <v>125</v>
      </c>
      <c r="AC228" s="41">
        <f t="shared" si="65"/>
        <v>1350</v>
      </c>
      <c r="AD228" s="184">
        <f t="shared" si="66"/>
        <v>0.84905660377358494</v>
      </c>
      <c r="AE228" s="120">
        <f t="shared" si="67"/>
        <v>1.0925457111414023</v>
      </c>
      <c r="AF228" s="174">
        <v>190</v>
      </c>
      <c r="AG228" s="184">
        <f t="shared" si="68"/>
        <v>0.11949685534591195</v>
      </c>
      <c r="AH228" s="42">
        <f t="shared" si="69"/>
        <v>0.82983927323549977</v>
      </c>
      <c r="AI228" s="159">
        <v>40</v>
      </c>
      <c r="AJ228" s="159">
        <v>10</v>
      </c>
      <c r="AK228" s="41">
        <f t="shared" si="70"/>
        <v>50</v>
      </c>
      <c r="AL228" s="184">
        <f t="shared" si="71"/>
        <v>3.1446540880503145E-2</v>
      </c>
      <c r="AM228" s="121">
        <f t="shared" si="72"/>
        <v>0.50720227226617975</v>
      </c>
      <c r="AN228" s="179">
        <v>15</v>
      </c>
      <c r="AO228" s="116" t="s">
        <v>7</v>
      </c>
      <c r="AP228" s="202" t="s">
        <v>7</v>
      </c>
      <c r="AQ228" s="83" t="s">
        <v>247</v>
      </c>
    </row>
    <row r="229" spans="1:44" x14ac:dyDescent="0.2">
      <c r="A229" s="115"/>
      <c r="B229" s="122">
        <v>8250077.3200000003</v>
      </c>
      <c r="C229" s="48">
        <v>8250077.1500000004</v>
      </c>
      <c r="D229" s="116">
        <v>0.38368650399999998</v>
      </c>
      <c r="E229" s="117">
        <v>11297</v>
      </c>
      <c r="F229" s="117">
        <v>3420</v>
      </c>
      <c r="G229" s="117">
        <v>3323</v>
      </c>
      <c r="H229" s="154"/>
      <c r="I229" s="116">
        <v>1.71</v>
      </c>
      <c r="J229" s="41">
        <f t="shared" si="57"/>
        <v>171</v>
      </c>
      <c r="K229" s="163">
        <v>4304</v>
      </c>
      <c r="L229" s="159">
        <v>4381</v>
      </c>
      <c r="M229" s="117">
        <f t="shared" si="76"/>
        <v>4334.5064356880002</v>
      </c>
      <c r="N229" s="41">
        <f t="shared" si="58"/>
        <v>-30.506435688000238</v>
      </c>
      <c r="O229" s="197">
        <f t="shared" si="59"/>
        <v>-7.0380413873253516E-3</v>
      </c>
      <c r="P229" s="118">
        <v>2519.8000000000002</v>
      </c>
      <c r="Q229" s="159">
        <v>1373</v>
      </c>
      <c r="R229" s="117">
        <f t="shared" si="77"/>
        <v>1312.20784368</v>
      </c>
      <c r="S229" s="41">
        <f t="shared" si="60"/>
        <v>60.792156320000004</v>
      </c>
      <c r="T229" s="197">
        <f t="shared" si="61"/>
        <v>4.6328145813785436E-2</v>
      </c>
      <c r="U229" s="163">
        <v>1366</v>
      </c>
      <c r="V229" s="117">
        <f t="shared" si="78"/>
        <v>1274.9902527919999</v>
      </c>
      <c r="W229" s="41">
        <f t="shared" si="62"/>
        <v>91.009747208000135</v>
      </c>
      <c r="X229" s="190">
        <f t="shared" si="63"/>
        <v>7.1380739585032216E-2</v>
      </c>
      <c r="Y229" s="119">
        <f t="shared" si="64"/>
        <v>7.9883040935672511</v>
      </c>
      <c r="Z229" s="168">
        <v>1805</v>
      </c>
      <c r="AA229" s="159">
        <v>1360</v>
      </c>
      <c r="AB229" s="159">
        <v>115</v>
      </c>
      <c r="AC229" s="41">
        <f t="shared" si="65"/>
        <v>1475</v>
      </c>
      <c r="AD229" s="184">
        <f t="shared" si="66"/>
        <v>0.81717451523545703</v>
      </c>
      <c r="AE229" s="120">
        <f t="shared" si="67"/>
        <v>1.0515206028744737</v>
      </c>
      <c r="AF229" s="174">
        <v>255</v>
      </c>
      <c r="AG229" s="184">
        <f t="shared" si="68"/>
        <v>0.14127423822714683</v>
      </c>
      <c r="AH229" s="42">
        <f t="shared" si="69"/>
        <v>0.98107109879963084</v>
      </c>
      <c r="AI229" s="159">
        <v>35</v>
      </c>
      <c r="AJ229" s="159">
        <v>0</v>
      </c>
      <c r="AK229" s="41">
        <f t="shared" si="70"/>
        <v>35</v>
      </c>
      <c r="AL229" s="184">
        <f t="shared" si="71"/>
        <v>1.9390581717451522E-2</v>
      </c>
      <c r="AM229" s="121">
        <f t="shared" si="72"/>
        <v>0.31275131802341166</v>
      </c>
      <c r="AN229" s="179">
        <v>40</v>
      </c>
      <c r="AO229" s="116" t="s">
        <v>7</v>
      </c>
      <c r="AP229" s="202" t="s">
        <v>7</v>
      </c>
      <c r="AQ229" s="83" t="s">
        <v>247</v>
      </c>
    </row>
    <row r="230" spans="1:44" x14ac:dyDescent="0.2">
      <c r="B230" s="93">
        <v>8250200.0199999996</v>
      </c>
      <c r="H230" s="156" t="s">
        <v>216</v>
      </c>
      <c r="I230" s="91">
        <v>282.92</v>
      </c>
      <c r="J230" s="4">
        <f t="shared" si="57"/>
        <v>28292</v>
      </c>
      <c r="K230" s="96">
        <v>1643</v>
      </c>
      <c r="L230" s="97">
        <v>1777</v>
      </c>
      <c r="M230" s="104">
        <v>0</v>
      </c>
      <c r="N230" s="4">
        <f t="shared" si="58"/>
        <v>1643</v>
      </c>
      <c r="O230" s="199"/>
      <c r="P230" s="105">
        <v>5.8</v>
      </c>
      <c r="Q230" s="97">
        <v>742</v>
      </c>
      <c r="R230" s="104">
        <v>0</v>
      </c>
      <c r="S230" s="4">
        <f t="shared" si="60"/>
        <v>742</v>
      </c>
      <c r="T230" s="199"/>
      <c r="U230" s="96">
        <v>491</v>
      </c>
      <c r="V230" s="104">
        <v>0</v>
      </c>
      <c r="W230" s="4">
        <f t="shared" si="62"/>
        <v>491</v>
      </c>
      <c r="X230" s="193"/>
      <c r="Y230" s="88">
        <f t="shared" si="64"/>
        <v>1.7354729252085394E-2</v>
      </c>
      <c r="Z230" s="171">
        <v>645</v>
      </c>
      <c r="AA230" s="97">
        <v>555</v>
      </c>
      <c r="AB230" s="97">
        <v>40</v>
      </c>
      <c r="AC230" s="4">
        <f t="shared" si="65"/>
        <v>595</v>
      </c>
      <c r="AD230" s="187">
        <f t="shared" si="66"/>
        <v>0.92248062015503873</v>
      </c>
      <c r="AE230" s="89">
        <f t="shared" si="67"/>
        <v>1.1870259776345951</v>
      </c>
      <c r="AF230" s="101">
        <v>0</v>
      </c>
      <c r="AG230" s="187">
        <f t="shared" si="68"/>
        <v>0</v>
      </c>
      <c r="AH230" s="5">
        <f t="shared" si="69"/>
        <v>0</v>
      </c>
      <c r="AI230" s="97">
        <v>15</v>
      </c>
      <c r="AJ230" s="97">
        <v>10</v>
      </c>
      <c r="AK230" s="4">
        <f t="shared" si="70"/>
        <v>25</v>
      </c>
      <c r="AL230" s="187">
        <f t="shared" si="71"/>
        <v>3.875968992248062E-2</v>
      </c>
      <c r="AM230" s="90">
        <f t="shared" si="72"/>
        <v>0.62515628907226806</v>
      </c>
      <c r="AN230" s="103">
        <v>15</v>
      </c>
      <c r="AO230" s="91" t="s">
        <v>3</v>
      </c>
      <c r="AP230" s="245" t="s">
        <v>323</v>
      </c>
      <c r="AQ230" s="83" t="s">
        <v>248</v>
      </c>
    </row>
    <row r="231" spans="1:44" x14ac:dyDescent="0.2">
      <c r="B231" s="93">
        <v>8250200.0300000003</v>
      </c>
      <c r="H231" s="156" t="s">
        <v>217</v>
      </c>
      <c r="I231" s="91">
        <v>425.72</v>
      </c>
      <c r="J231" s="4">
        <f t="shared" si="57"/>
        <v>42572</v>
      </c>
      <c r="K231" s="96">
        <v>2550</v>
      </c>
      <c r="L231" s="97">
        <v>2448</v>
      </c>
      <c r="M231" s="104">
        <v>2385</v>
      </c>
      <c r="N231" s="4">
        <f t="shared" si="58"/>
        <v>165</v>
      </c>
      <c r="O231" s="199">
        <f t="shared" ref="O231:O255" si="79">N231/M231</f>
        <v>6.9182389937106917E-2</v>
      </c>
      <c r="P231" s="105">
        <v>6</v>
      </c>
      <c r="Q231" s="97">
        <v>1021</v>
      </c>
      <c r="R231" s="104">
        <v>917</v>
      </c>
      <c r="S231" s="4">
        <f t="shared" si="60"/>
        <v>104</v>
      </c>
      <c r="T231" s="199">
        <f t="shared" ref="T231:T255" si="80">S231/R231</f>
        <v>0.11341330425299891</v>
      </c>
      <c r="U231" s="96">
        <v>923</v>
      </c>
      <c r="V231" s="104">
        <v>855</v>
      </c>
      <c r="W231" s="4">
        <f t="shared" si="62"/>
        <v>68</v>
      </c>
      <c r="X231" s="193">
        <f t="shared" ref="X231:X255" si="81">W231/V231</f>
        <v>7.9532163742690065E-2</v>
      </c>
      <c r="Y231" s="88">
        <f t="shared" si="64"/>
        <v>2.1680917034670677E-2</v>
      </c>
      <c r="Z231" s="171">
        <v>1085</v>
      </c>
      <c r="AA231" s="97">
        <v>980</v>
      </c>
      <c r="AB231" s="97">
        <v>45</v>
      </c>
      <c r="AC231" s="4">
        <f t="shared" si="65"/>
        <v>1025</v>
      </c>
      <c r="AD231" s="187">
        <f t="shared" si="66"/>
        <v>0.9447004608294931</v>
      </c>
      <c r="AE231" s="89">
        <f t="shared" si="67"/>
        <v>1.2156179366668036</v>
      </c>
      <c r="AF231" s="101">
        <v>10</v>
      </c>
      <c r="AG231" s="187">
        <f t="shared" si="68"/>
        <v>9.2165898617511521E-3</v>
      </c>
      <c r="AH231" s="5">
        <f t="shared" si="69"/>
        <v>6.400409626216079E-2</v>
      </c>
      <c r="AI231" s="97">
        <v>35</v>
      </c>
      <c r="AJ231" s="97">
        <v>0</v>
      </c>
      <c r="AK231" s="4">
        <f t="shared" si="70"/>
        <v>35</v>
      </c>
      <c r="AL231" s="187">
        <f t="shared" si="71"/>
        <v>3.2258064516129031E-2</v>
      </c>
      <c r="AM231" s="90">
        <f t="shared" si="72"/>
        <v>0.52029136316337143</v>
      </c>
      <c r="AN231" s="103">
        <v>10</v>
      </c>
      <c r="AO231" s="91" t="s">
        <v>3</v>
      </c>
      <c r="AP231" s="53" t="s">
        <v>3</v>
      </c>
    </row>
    <row r="232" spans="1:44" x14ac:dyDescent="0.2">
      <c r="B232" s="93">
        <v>8250200.0499999998</v>
      </c>
      <c r="C232" s="49">
        <v>8250200.04</v>
      </c>
      <c r="D232" s="91">
        <v>0.48424116</v>
      </c>
      <c r="E232" s="104">
        <v>8215</v>
      </c>
      <c r="F232" s="104">
        <v>2622</v>
      </c>
      <c r="G232" s="104">
        <v>2517</v>
      </c>
      <c r="H232" s="156"/>
      <c r="I232" s="91">
        <v>111.13</v>
      </c>
      <c r="J232" s="4">
        <f t="shared" si="57"/>
        <v>11113</v>
      </c>
      <c r="K232" s="96">
        <v>4441</v>
      </c>
      <c r="L232" s="97">
        <v>4127</v>
      </c>
      <c r="M232" s="104">
        <f>D232*E232</f>
        <v>3978.0411294</v>
      </c>
      <c r="N232" s="4">
        <f t="shared" si="58"/>
        <v>462.95887059999995</v>
      </c>
      <c r="O232" s="199">
        <f t="shared" si="79"/>
        <v>0.1163786033227432</v>
      </c>
      <c r="P232" s="105">
        <v>40</v>
      </c>
      <c r="Q232" s="97">
        <v>1415</v>
      </c>
      <c r="R232" s="104">
        <f>D232*F232</f>
        <v>1269.68032152</v>
      </c>
      <c r="S232" s="4">
        <f t="shared" si="60"/>
        <v>145.31967847999999</v>
      </c>
      <c r="T232" s="199">
        <f t="shared" si="80"/>
        <v>0.11445375345034117</v>
      </c>
      <c r="U232" s="96">
        <v>1395</v>
      </c>
      <c r="V232" s="104">
        <f>D232*G232</f>
        <v>1218.83499972</v>
      </c>
      <c r="W232" s="4">
        <f t="shared" si="62"/>
        <v>176.16500027999996</v>
      </c>
      <c r="X232" s="193">
        <f t="shared" si="81"/>
        <v>0.14453556085973074</v>
      </c>
      <c r="Y232" s="88">
        <f t="shared" si="64"/>
        <v>0.12552866012777827</v>
      </c>
      <c r="Z232" s="171">
        <v>1820</v>
      </c>
      <c r="AA232" s="97">
        <v>1590</v>
      </c>
      <c r="AB232" s="97">
        <v>75</v>
      </c>
      <c r="AC232" s="4">
        <f t="shared" si="65"/>
        <v>1665</v>
      </c>
      <c r="AD232" s="187">
        <f t="shared" si="66"/>
        <v>0.9148351648351648</v>
      </c>
      <c r="AE232" s="89">
        <f t="shared" si="67"/>
        <v>1.1771879887627967</v>
      </c>
      <c r="AF232" s="101">
        <v>105</v>
      </c>
      <c r="AG232" s="187">
        <f t="shared" si="68"/>
        <v>5.7692307692307696E-2</v>
      </c>
      <c r="AH232" s="5">
        <f t="shared" si="69"/>
        <v>0.40064102564102572</v>
      </c>
      <c r="AI232" s="97">
        <v>20</v>
      </c>
      <c r="AJ232" s="97">
        <v>10</v>
      </c>
      <c r="AK232" s="4">
        <f t="shared" si="70"/>
        <v>30</v>
      </c>
      <c r="AL232" s="187">
        <f t="shared" si="71"/>
        <v>1.6483516483516484E-2</v>
      </c>
      <c r="AM232" s="90">
        <f t="shared" si="72"/>
        <v>0.26586316908897556</v>
      </c>
      <c r="AN232" s="103">
        <v>15</v>
      </c>
      <c r="AO232" s="91" t="s">
        <v>3</v>
      </c>
      <c r="AP232" s="53" t="s">
        <v>3</v>
      </c>
      <c r="AQ232" s="83" t="s">
        <v>247</v>
      </c>
    </row>
    <row r="233" spans="1:44" x14ac:dyDescent="0.2">
      <c r="B233" s="93">
        <v>8250200.0599999996</v>
      </c>
      <c r="C233" s="49">
        <v>8250200.04</v>
      </c>
      <c r="D233" s="91">
        <v>0.51575884000000005</v>
      </c>
      <c r="E233" s="104">
        <v>8215</v>
      </c>
      <c r="F233" s="104">
        <v>2622</v>
      </c>
      <c r="G233" s="104">
        <v>2517</v>
      </c>
      <c r="H233" s="156"/>
      <c r="I233" s="91">
        <v>62.96</v>
      </c>
      <c r="J233" s="4">
        <f t="shared" si="57"/>
        <v>6296</v>
      </c>
      <c r="K233" s="96">
        <v>5064</v>
      </c>
      <c r="L233" s="97">
        <v>4840</v>
      </c>
      <c r="M233" s="104">
        <f>D233*E233</f>
        <v>4236.9588706000004</v>
      </c>
      <c r="N233" s="4">
        <f t="shared" si="58"/>
        <v>827.04112939999959</v>
      </c>
      <c r="O233" s="199">
        <f t="shared" si="79"/>
        <v>0.19519687461183247</v>
      </c>
      <c r="P233" s="105">
        <v>80.400000000000006</v>
      </c>
      <c r="Q233" s="97">
        <v>1685</v>
      </c>
      <c r="R233" s="104">
        <f>D233*F233</f>
        <v>1352.3196784800002</v>
      </c>
      <c r="S233" s="4">
        <f t="shared" si="60"/>
        <v>332.68032151999978</v>
      </c>
      <c r="T233" s="199">
        <f t="shared" si="80"/>
        <v>0.24600715852477323</v>
      </c>
      <c r="U233" s="96">
        <v>1644</v>
      </c>
      <c r="V233" s="104">
        <f>D233*G233</f>
        <v>1298.1650002800002</v>
      </c>
      <c r="W233" s="4">
        <f t="shared" si="62"/>
        <v>345.83499971999981</v>
      </c>
      <c r="X233" s="193">
        <f t="shared" si="81"/>
        <v>0.26640296082963794</v>
      </c>
      <c r="Y233" s="88">
        <f t="shared" si="64"/>
        <v>0.26111817026683609</v>
      </c>
      <c r="Z233" s="171">
        <v>1850</v>
      </c>
      <c r="AA233" s="97">
        <v>1650</v>
      </c>
      <c r="AB233" s="97">
        <v>35</v>
      </c>
      <c r="AC233" s="4">
        <f t="shared" si="65"/>
        <v>1685</v>
      </c>
      <c r="AD233" s="187">
        <f t="shared" si="66"/>
        <v>0.91081081081081083</v>
      </c>
      <c r="AE233" s="89">
        <f t="shared" si="67"/>
        <v>1.1720095463481435</v>
      </c>
      <c r="AF233" s="101">
        <v>120</v>
      </c>
      <c r="AG233" s="187">
        <f t="shared" si="68"/>
        <v>6.4864864864864868E-2</v>
      </c>
      <c r="AH233" s="5">
        <f t="shared" si="69"/>
        <v>0.45045045045045051</v>
      </c>
      <c r="AI233" s="97">
        <v>30</v>
      </c>
      <c r="AJ233" s="97">
        <v>0</v>
      </c>
      <c r="AK233" s="4">
        <f t="shared" si="70"/>
        <v>30</v>
      </c>
      <c r="AL233" s="187">
        <f t="shared" si="71"/>
        <v>1.6216216216216217E-2</v>
      </c>
      <c r="AM233" s="90">
        <f t="shared" si="72"/>
        <v>0.26155187445510025</v>
      </c>
      <c r="AN233" s="103">
        <v>15</v>
      </c>
      <c r="AO233" s="91" t="s">
        <v>3</v>
      </c>
      <c r="AP233" s="53" t="s">
        <v>3</v>
      </c>
      <c r="AQ233" s="83" t="s">
        <v>247</v>
      </c>
    </row>
    <row r="234" spans="1:44" x14ac:dyDescent="0.2">
      <c r="B234" s="93">
        <v>8250201.0099999998</v>
      </c>
      <c r="H234" s="156" t="s">
        <v>219</v>
      </c>
      <c r="I234" s="91">
        <v>258.58</v>
      </c>
      <c r="J234" s="4">
        <f t="shared" si="57"/>
        <v>25858</v>
      </c>
      <c r="K234" s="96">
        <v>6852</v>
      </c>
      <c r="L234" s="97">
        <v>6002</v>
      </c>
      <c r="M234" s="104">
        <v>5835</v>
      </c>
      <c r="N234" s="4">
        <f t="shared" si="58"/>
        <v>1017</v>
      </c>
      <c r="O234" s="199">
        <f t="shared" si="79"/>
        <v>0.17429305912596402</v>
      </c>
      <c r="P234" s="105">
        <v>26.5</v>
      </c>
      <c r="Q234" s="97">
        <v>2339</v>
      </c>
      <c r="R234" s="104">
        <v>1932</v>
      </c>
      <c r="S234" s="4">
        <f t="shared" si="60"/>
        <v>407</v>
      </c>
      <c r="T234" s="199">
        <f t="shared" si="80"/>
        <v>0.21066252587991718</v>
      </c>
      <c r="U234" s="96">
        <v>2271</v>
      </c>
      <c r="V234" s="104">
        <v>1881</v>
      </c>
      <c r="W234" s="4">
        <f t="shared" si="62"/>
        <v>390</v>
      </c>
      <c r="X234" s="193">
        <f t="shared" si="81"/>
        <v>0.20733652312599682</v>
      </c>
      <c r="Y234" s="88">
        <f t="shared" si="64"/>
        <v>8.7825817928687447E-2</v>
      </c>
      <c r="Z234" s="171">
        <v>2875</v>
      </c>
      <c r="AA234" s="97">
        <v>2560</v>
      </c>
      <c r="AB234" s="97">
        <v>75</v>
      </c>
      <c r="AC234" s="4">
        <f t="shared" si="65"/>
        <v>2635</v>
      </c>
      <c r="AD234" s="187">
        <f t="shared" si="66"/>
        <v>0.91652173913043478</v>
      </c>
      <c r="AE234" s="89">
        <f t="shared" si="67"/>
        <v>1.1793582321890053</v>
      </c>
      <c r="AF234" s="101">
        <v>150</v>
      </c>
      <c r="AG234" s="187">
        <f t="shared" si="68"/>
        <v>5.2173913043478258E-2</v>
      </c>
      <c r="AH234" s="5">
        <f t="shared" si="69"/>
        <v>0.36231884057971014</v>
      </c>
      <c r="AI234" s="97">
        <v>30</v>
      </c>
      <c r="AJ234" s="97">
        <v>30</v>
      </c>
      <c r="AK234" s="4">
        <f t="shared" si="70"/>
        <v>60</v>
      </c>
      <c r="AL234" s="187">
        <f t="shared" si="71"/>
        <v>2.0869565217391306E-2</v>
      </c>
      <c r="AM234" s="90">
        <f t="shared" si="72"/>
        <v>0.3366058906030856</v>
      </c>
      <c r="AN234" s="103">
        <v>35</v>
      </c>
      <c r="AO234" s="91" t="s">
        <v>3</v>
      </c>
      <c r="AP234" s="53" t="s">
        <v>3</v>
      </c>
    </row>
    <row r="235" spans="1:44" x14ac:dyDescent="0.2">
      <c r="B235" s="93">
        <v>8250201.0199999996</v>
      </c>
      <c r="H235" s="156" t="s">
        <v>220</v>
      </c>
      <c r="I235" s="91">
        <v>847.31</v>
      </c>
      <c r="J235" s="4">
        <f t="shared" si="57"/>
        <v>84731</v>
      </c>
      <c r="K235" s="96">
        <v>4116</v>
      </c>
      <c r="L235" s="97">
        <v>3593</v>
      </c>
      <c r="M235" s="104">
        <v>3296</v>
      </c>
      <c r="N235" s="4">
        <f t="shared" si="58"/>
        <v>820</v>
      </c>
      <c r="O235" s="199">
        <f t="shared" si="79"/>
        <v>0.24878640776699029</v>
      </c>
      <c r="P235" s="105">
        <v>4.9000000000000004</v>
      </c>
      <c r="Q235" s="97">
        <v>1666</v>
      </c>
      <c r="R235" s="104">
        <v>1253</v>
      </c>
      <c r="S235" s="4">
        <f t="shared" si="60"/>
        <v>413</v>
      </c>
      <c r="T235" s="199">
        <f t="shared" si="80"/>
        <v>0.32960893854748602</v>
      </c>
      <c r="U235" s="96">
        <v>1508</v>
      </c>
      <c r="V235" s="104">
        <v>1190</v>
      </c>
      <c r="W235" s="4">
        <f t="shared" si="62"/>
        <v>318</v>
      </c>
      <c r="X235" s="193">
        <f t="shared" si="81"/>
        <v>0.26722689075630252</v>
      </c>
      <c r="Y235" s="88">
        <f t="shared" si="64"/>
        <v>1.7797500324556539E-2</v>
      </c>
      <c r="Z235" s="171">
        <v>1760</v>
      </c>
      <c r="AA235" s="97">
        <v>1605</v>
      </c>
      <c r="AB235" s="97">
        <v>80</v>
      </c>
      <c r="AC235" s="4">
        <f t="shared" si="65"/>
        <v>1685</v>
      </c>
      <c r="AD235" s="187">
        <f t="shared" si="66"/>
        <v>0.95738636363636365</v>
      </c>
      <c r="AE235" s="89">
        <f t="shared" si="67"/>
        <v>1.2319418526954917</v>
      </c>
      <c r="AF235" s="101">
        <v>20</v>
      </c>
      <c r="AG235" s="187">
        <f t="shared" si="68"/>
        <v>1.1363636363636364E-2</v>
      </c>
      <c r="AH235" s="5">
        <f t="shared" si="69"/>
        <v>7.8914141414141423E-2</v>
      </c>
      <c r="AI235" s="97">
        <v>25</v>
      </c>
      <c r="AJ235" s="97">
        <v>0</v>
      </c>
      <c r="AK235" s="4">
        <f t="shared" si="70"/>
        <v>25</v>
      </c>
      <c r="AL235" s="187">
        <f t="shared" si="71"/>
        <v>1.4204545454545454E-2</v>
      </c>
      <c r="AM235" s="90">
        <f t="shared" si="72"/>
        <v>0.22910557184750732</v>
      </c>
      <c r="AN235" s="103">
        <v>30</v>
      </c>
      <c r="AO235" s="91" t="s">
        <v>3</v>
      </c>
      <c r="AP235" s="53" t="s">
        <v>3</v>
      </c>
    </row>
    <row r="236" spans="1:44" x14ac:dyDescent="0.2">
      <c r="B236" s="93">
        <v>8250202</v>
      </c>
      <c r="H236" s="156" t="s">
        <v>221</v>
      </c>
      <c r="I236" s="91">
        <v>559.73</v>
      </c>
      <c r="J236" s="4">
        <f t="shared" si="57"/>
        <v>55973</v>
      </c>
      <c r="K236" s="96">
        <v>6579</v>
      </c>
      <c r="L236" s="97">
        <v>6339</v>
      </c>
      <c r="M236" s="104">
        <v>6106</v>
      </c>
      <c r="N236" s="4">
        <f t="shared" si="58"/>
        <v>473</v>
      </c>
      <c r="O236" s="199">
        <f t="shared" si="79"/>
        <v>7.746478873239436E-2</v>
      </c>
      <c r="P236" s="105">
        <v>11.8</v>
      </c>
      <c r="Q236" s="97">
        <v>2450</v>
      </c>
      <c r="R236" s="104">
        <v>2135</v>
      </c>
      <c r="S236" s="4">
        <f t="shared" si="60"/>
        <v>315</v>
      </c>
      <c r="T236" s="199">
        <f t="shared" si="80"/>
        <v>0.14754098360655737</v>
      </c>
      <c r="U236" s="96">
        <v>2334</v>
      </c>
      <c r="V236" s="104">
        <v>2085</v>
      </c>
      <c r="W236" s="4">
        <f t="shared" si="62"/>
        <v>249</v>
      </c>
      <c r="X236" s="193">
        <f t="shared" si="81"/>
        <v>0.11942446043165468</v>
      </c>
      <c r="Y236" s="88">
        <f t="shared" si="64"/>
        <v>4.1698676147428226E-2</v>
      </c>
      <c r="Z236" s="171">
        <v>2950</v>
      </c>
      <c r="AA236" s="97">
        <v>2605</v>
      </c>
      <c r="AB236" s="97">
        <v>130</v>
      </c>
      <c r="AC236" s="4">
        <f t="shared" si="65"/>
        <v>2735</v>
      </c>
      <c r="AD236" s="187">
        <f t="shared" si="66"/>
        <v>0.92711864406779665</v>
      </c>
      <c r="AE236" s="89">
        <f t="shared" si="67"/>
        <v>1.1929940757702597</v>
      </c>
      <c r="AF236" s="101">
        <v>50</v>
      </c>
      <c r="AG236" s="187">
        <f t="shared" si="68"/>
        <v>1.6949152542372881E-2</v>
      </c>
      <c r="AH236" s="5">
        <f t="shared" si="69"/>
        <v>0.11770244821092279</v>
      </c>
      <c r="AI236" s="97">
        <v>120</v>
      </c>
      <c r="AJ236" s="97">
        <v>10</v>
      </c>
      <c r="AK236" s="4">
        <f t="shared" si="70"/>
        <v>130</v>
      </c>
      <c r="AL236" s="187">
        <f t="shared" si="71"/>
        <v>4.4067796610169491E-2</v>
      </c>
      <c r="AM236" s="90">
        <f t="shared" si="72"/>
        <v>0.71077091306724982</v>
      </c>
      <c r="AN236" s="103">
        <v>35</v>
      </c>
      <c r="AO236" s="91" t="s">
        <v>3</v>
      </c>
      <c r="AP236" s="53" t="s">
        <v>3</v>
      </c>
    </row>
    <row r="237" spans="1:44" x14ac:dyDescent="0.2">
      <c r="B237" s="93">
        <v>8250203</v>
      </c>
      <c r="H237" s="156" t="s">
        <v>222</v>
      </c>
      <c r="I237" s="91">
        <v>961.06</v>
      </c>
      <c r="J237" s="4">
        <f t="shared" si="57"/>
        <v>96106</v>
      </c>
      <c r="K237" s="96">
        <v>4209</v>
      </c>
      <c r="L237" s="97">
        <v>3959</v>
      </c>
      <c r="M237" s="104">
        <v>3868</v>
      </c>
      <c r="N237" s="4">
        <f t="shared" si="58"/>
        <v>341</v>
      </c>
      <c r="O237" s="199">
        <f t="shared" si="79"/>
        <v>8.8159255429162364E-2</v>
      </c>
      <c r="P237" s="105">
        <v>4.4000000000000004</v>
      </c>
      <c r="Q237" s="97">
        <v>1554</v>
      </c>
      <c r="R237" s="104">
        <v>1410</v>
      </c>
      <c r="S237" s="4">
        <f t="shared" si="60"/>
        <v>144</v>
      </c>
      <c r="T237" s="199">
        <f t="shared" si="80"/>
        <v>0.10212765957446808</v>
      </c>
      <c r="U237" s="96">
        <v>1501</v>
      </c>
      <c r="V237" s="104">
        <v>1372</v>
      </c>
      <c r="W237" s="4">
        <f t="shared" si="62"/>
        <v>129</v>
      </c>
      <c r="X237" s="193">
        <f t="shared" si="81"/>
        <v>9.4023323615160345E-2</v>
      </c>
      <c r="Y237" s="88">
        <f t="shared" si="64"/>
        <v>1.561817160218925E-2</v>
      </c>
      <c r="Z237" s="171">
        <v>1765</v>
      </c>
      <c r="AA237" s="97">
        <v>1560</v>
      </c>
      <c r="AB237" s="97">
        <v>105</v>
      </c>
      <c r="AC237" s="4">
        <f t="shared" si="65"/>
        <v>1665</v>
      </c>
      <c r="AD237" s="187">
        <f t="shared" si="66"/>
        <v>0.943342776203966</v>
      </c>
      <c r="AE237" s="89">
        <f t="shared" si="67"/>
        <v>1.2138709005939321</v>
      </c>
      <c r="AF237" s="101">
        <v>15</v>
      </c>
      <c r="AG237" s="187">
        <f t="shared" si="68"/>
        <v>8.4985835694051E-3</v>
      </c>
      <c r="AH237" s="5">
        <f t="shared" si="69"/>
        <v>5.901794145420209E-2</v>
      </c>
      <c r="AI237" s="97">
        <v>60</v>
      </c>
      <c r="AJ237" s="97">
        <v>0</v>
      </c>
      <c r="AK237" s="4">
        <f t="shared" si="70"/>
        <v>60</v>
      </c>
      <c r="AL237" s="187">
        <f t="shared" si="71"/>
        <v>3.39943342776204E-2</v>
      </c>
      <c r="AM237" s="90">
        <f t="shared" si="72"/>
        <v>0.54829571415516776</v>
      </c>
      <c r="AN237" s="103">
        <v>20</v>
      </c>
      <c r="AO237" s="91" t="s">
        <v>3</v>
      </c>
      <c r="AP237" s="53" t="s">
        <v>3</v>
      </c>
    </row>
    <row r="238" spans="1:44" x14ac:dyDescent="0.2">
      <c r="A238" s="92" t="s">
        <v>293</v>
      </c>
      <c r="B238" s="93">
        <v>8250204.0099999998</v>
      </c>
      <c r="H238" s="156" t="s">
        <v>223</v>
      </c>
      <c r="I238" s="91">
        <v>342.55</v>
      </c>
      <c r="J238" s="4">
        <f t="shared" si="57"/>
        <v>34255</v>
      </c>
      <c r="K238" s="96">
        <v>6903</v>
      </c>
      <c r="L238" s="97">
        <v>5871</v>
      </c>
      <c r="M238" s="104">
        <v>4189</v>
      </c>
      <c r="N238" s="4">
        <f t="shared" si="58"/>
        <v>2714</v>
      </c>
      <c r="O238" s="199">
        <f t="shared" si="79"/>
        <v>0.647887323943662</v>
      </c>
      <c r="P238" s="105">
        <v>20.2</v>
      </c>
      <c r="Q238" s="97">
        <v>2264</v>
      </c>
      <c r="R238" s="104">
        <v>1390</v>
      </c>
      <c r="S238" s="4">
        <f t="shared" si="60"/>
        <v>874</v>
      </c>
      <c r="T238" s="199">
        <f t="shared" si="80"/>
        <v>0.62877697841726621</v>
      </c>
      <c r="U238" s="96">
        <v>2227</v>
      </c>
      <c r="V238" s="104">
        <v>1359</v>
      </c>
      <c r="W238" s="4">
        <f t="shared" si="62"/>
        <v>868</v>
      </c>
      <c r="X238" s="193">
        <f t="shared" si="81"/>
        <v>0.63870493009565854</v>
      </c>
      <c r="Y238" s="88">
        <f t="shared" si="64"/>
        <v>6.5012406947890816E-2</v>
      </c>
      <c r="Z238" s="171">
        <v>3315</v>
      </c>
      <c r="AA238" s="97">
        <v>2995</v>
      </c>
      <c r="AB238" s="97">
        <v>120</v>
      </c>
      <c r="AC238" s="4">
        <f t="shared" si="65"/>
        <v>3115</v>
      </c>
      <c r="AD238" s="187">
        <f t="shared" si="66"/>
        <v>0.9396681749622926</v>
      </c>
      <c r="AE238" s="89">
        <f t="shared" si="67"/>
        <v>1.2091425116868766</v>
      </c>
      <c r="AF238" s="101">
        <v>30</v>
      </c>
      <c r="AG238" s="187">
        <f t="shared" si="68"/>
        <v>9.0497737556561094E-3</v>
      </c>
      <c r="AH238" s="5">
        <f t="shared" si="69"/>
        <v>6.2845651080945211E-2</v>
      </c>
      <c r="AI238" s="97">
        <v>80</v>
      </c>
      <c r="AJ238" s="97">
        <v>0</v>
      </c>
      <c r="AK238" s="4">
        <f t="shared" si="70"/>
        <v>80</v>
      </c>
      <c r="AL238" s="187">
        <f t="shared" si="71"/>
        <v>2.4132730015082957E-2</v>
      </c>
      <c r="AM238" s="90">
        <f t="shared" si="72"/>
        <v>0.3892375808884348</v>
      </c>
      <c r="AN238" s="103">
        <v>85</v>
      </c>
      <c r="AO238" s="91" t="s">
        <v>3</v>
      </c>
      <c r="AP238" s="53" t="s">
        <v>3</v>
      </c>
    </row>
    <row r="239" spans="1:44" x14ac:dyDescent="0.2">
      <c r="B239" s="93">
        <v>8250204.0300000003</v>
      </c>
      <c r="H239" s="156" t="s">
        <v>225</v>
      </c>
      <c r="I239" s="91">
        <v>386.14</v>
      </c>
      <c r="J239" s="4">
        <f t="shared" si="57"/>
        <v>38614</v>
      </c>
      <c r="K239" s="96">
        <v>3931</v>
      </c>
      <c r="L239" s="97">
        <v>3448</v>
      </c>
      <c r="M239" s="104">
        <v>3332</v>
      </c>
      <c r="N239" s="4">
        <f t="shared" si="58"/>
        <v>599</v>
      </c>
      <c r="O239" s="199">
        <f t="shared" si="79"/>
        <v>0.17977190876350541</v>
      </c>
      <c r="P239" s="105">
        <v>10.199999999999999</v>
      </c>
      <c r="Q239" s="97">
        <v>1271</v>
      </c>
      <c r="R239" s="104">
        <v>1086</v>
      </c>
      <c r="S239" s="4">
        <f t="shared" si="60"/>
        <v>185</v>
      </c>
      <c r="T239" s="199">
        <f t="shared" si="80"/>
        <v>0.1703499079189687</v>
      </c>
      <c r="U239" s="96">
        <v>1192</v>
      </c>
      <c r="V239" s="104">
        <v>1058</v>
      </c>
      <c r="W239" s="4">
        <f t="shared" si="62"/>
        <v>134</v>
      </c>
      <c r="X239" s="193">
        <f t="shared" si="81"/>
        <v>0.12665406427221171</v>
      </c>
      <c r="Y239" s="88">
        <f t="shared" si="64"/>
        <v>3.0869632775677214E-2</v>
      </c>
      <c r="Z239" s="171">
        <v>1840</v>
      </c>
      <c r="AA239" s="97">
        <v>1635</v>
      </c>
      <c r="AB239" s="97">
        <v>110</v>
      </c>
      <c r="AC239" s="4">
        <f t="shared" si="65"/>
        <v>1745</v>
      </c>
      <c r="AD239" s="187">
        <f t="shared" si="66"/>
        <v>0.94836956521739135</v>
      </c>
      <c r="AE239" s="89">
        <f t="shared" si="67"/>
        <v>1.2203392523540169</v>
      </c>
      <c r="AF239" s="101">
        <v>35</v>
      </c>
      <c r="AG239" s="187">
        <f t="shared" si="68"/>
        <v>1.9021739130434784E-2</v>
      </c>
      <c r="AH239" s="5">
        <f t="shared" si="69"/>
        <v>0.13209541062801936</v>
      </c>
      <c r="AI239" s="97">
        <v>15</v>
      </c>
      <c r="AJ239" s="97">
        <v>0</v>
      </c>
      <c r="AK239" s="4">
        <f t="shared" si="70"/>
        <v>15</v>
      </c>
      <c r="AL239" s="187">
        <f t="shared" si="71"/>
        <v>8.152173913043478E-3</v>
      </c>
      <c r="AM239" s="90">
        <f t="shared" si="72"/>
        <v>0.13148667601683028</v>
      </c>
      <c r="AN239" s="103">
        <v>45</v>
      </c>
      <c r="AO239" s="91" t="s">
        <v>3</v>
      </c>
      <c r="AP239" s="53" t="s">
        <v>3</v>
      </c>
    </row>
    <row r="240" spans="1:44" x14ac:dyDescent="0.2">
      <c r="A240" s="115"/>
      <c r="B240" s="122">
        <v>8250204.04</v>
      </c>
      <c r="C240" s="48">
        <v>8250204.0199999996</v>
      </c>
      <c r="D240" s="116">
        <v>0.62445050300000005</v>
      </c>
      <c r="E240" s="117">
        <v>11204</v>
      </c>
      <c r="F240" s="117">
        <v>3745</v>
      </c>
      <c r="G240" s="117">
        <v>3628</v>
      </c>
      <c r="H240" s="154"/>
      <c r="I240" s="116">
        <v>78.37</v>
      </c>
      <c r="J240" s="41">
        <f t="shared" si="57"/>
        <v>7837</v>
      </c>
      <c r="K240" s="163">
        <v>12041</v>
      </c>
      <c r="L240" s="159">
        <v>9397</v>
      </c>
      <c r="M240" s="117">
        <f>D240*E240</f>
        <v>6996.3434356120006</v>
      </c>
      <c r="N240" s="41">
        <f t="shared" si="58"/>
        <v>5044.6565643879994</v>
      </c>
      <c r="O240" s="197">
        <f t="shared" si="79"/>
        <v>0.72104187148821997</v>
      </c>
      <c r="P240" s="118">
        <v>153.6</v>
      </c>
      <c r="Q240" s="159">
        <v>3919</v>
      </c>
      <c r="R240" s="117">
        <f>D240*F240</f>
        <v>2338.567133735</v>
      </c>
      <c r="S240" s="41">
        <f t="shared" si="60"/>
        <v>1580.432866265</v>
      </c>
      <c r="T240" s="197">
        <f t="shared" si="80"/>
        <v>0.67581248511811609</v>
      </c>
      <c r="U240" s="163">
        <v>3801</v>
      </c>
      <c r="V240" s="117">
        <f>D240*G240</f>
        <v>2265.5064248840004</v>
      </c>
      <c r="W240" s="41">
        <f t="shared" si="62"/>
        <v>1535.4935751159996</v>
      </c>
      <c r="X240" s="190">
        <f t="shared" si="81"/>
        <v>0.67777056743267494</v>
      </c>
      <c r="Y240" s="119">
        <f t="shared" si="64"/>
        <v>0.48500701799157842</v>
      </c>
      <c r="Z240" s="168">
        <v>5570</v>
      </c>
      <c r="AA240" s="159">
        <v>5050</v>
      </c>
      <c r="AB240" s="159">
        <v>265</v>
      </c>
      <c r="AC240" s="41">
        <f t="shared" si="65"/>
        <v>5315</v>
      </c>
      <c r="AD240" s="184">
        <f t="shared" si="66"/>
        <v>0.95421903052064627</v>
      </c>
      <c r="AE240" s="120">
        <f t="shared" si="67"/>
        <v>1.2278662042688104</v>
      </c>
      <c r="AF240" s="174">
        <v>130</v>
      </c>
      <c r="AG240" s="184">
        <f t="shared" si="68"/>
        <v>2.333931777378815E-2</v>
      </c>
      <c r="AH240" s="42">
        <f t="shared" si="69"/>
        <v>0.16207859565130661</v>
      </c>
      <c r="AI240" s="159">
        <v>60</v>
      </c>
      <c r="AJ240" s="159">
        <v>20</v>
      </c>
      <c r="AK240" s="41">
        <f t="shared" si="70"/>
        <v>80</v>
      </c>
      <c r="AL240" s="184">
        <f t="shared" si="71"/>
        <v>1.4362657091561939E-2</v>
      </c>
      <c r="AM240" s="121">
        <f t="shared" si="72"/>
        <v>0.23165575954132162</v>
      </c>
      <c r="AN240" s="179">
        <v>35</v>
      </c>
      <c r="AO240" s="116" t="s">
        <v>7</v>
      </c>
      <c r="AP240" s="53" t="s">
        <v>3</v>
      </c>
      <c r="AQ240" s="83" t="s">
        <v>247</v>
      </c>
      <c r="AR240" s="92" t="s">
        <v>266</v>
      </c>
    </row>
    <row r="241" spans="1:44" x14ac:dyDescent="0.2">
      <c r="A241" s="115" t="s">
        <v>294</v>
      </c>
      <c r="B241" s="122">
        <v>8250204.0499999998</v>
      </c>
      <c r="C241" s="48">
        <v>8250204.0199999996</v>
      </c>
      <c r="D241" s="116">
        <v>0.37546055099999998</v>
      </c>
      <c r="E241" s="117">
        <v>11204</v>
      </c>
      <c r="F241" s="117">
        <v>3745</v>
      </c>
      <c r="G241" s="117">
        <v>3628</v>
      </c>
      <c r="H241" s="154"/>
      <c r="I241" s="116">
        <v>3.55</v>
      </c>
      <c r="J241" s="41">
        <f t="shared" si="57"/>
        <v>355</v>
      </c>
      <c r="K241" s="163">
        <v>9075</v>
      </c>
      <c r="L241" s="159">
        <v>6710</v>
      </c>
      <c r="M241" s="117">
        <f>D241*E241</f>
        <v>4206.660013404</v>
      </c>
      <c r="N241" s="41">
        <f t="shared" si="58"/>
        <v>4868.339986596</v>
      </c>
      <c r="O241" s="197">
        <f t="shared" si="79"/>
        <v>1.1572934278224623</v>
      </c>
      <c r="P241" s="118">
        <v>2556.6</v>
      </c>
      <c r="Q241" s="159">
        <v>2780</v>
      </c>
      <c r="R241" s="117">
        <f>D241*F241</f>
        <v>1406.0997634949999</v>
      </c>
      <c r="S241" s="41">
        <f t="shared" si="60"/>
        <v>1373.9002365050001</v>
      </c>
      <c r="T241" s="197">
        <f t="shared" si="80"/>
        <v>0.97710011207884373</v>
      </c>
      <c r="U241" s="163">
        <v>2747</v>
      </c>
      <c r="V241" s="117">
        <f>D241*G241</f>
        <v>1362.1708790279999</v>
      </c>
      <c r="W241" s="41">
        <f t="shared" si="62"/>
        <v>1384.8291209720001</v>
      </c>
      <c r="X241" s="190">
        <f t="shared" si="81"/>
        <v>1.0166339203787473</v>
      </c>
      <c r="Y241" s="119">
        <f t="shared" si="64"/>
        <v>7.7380281690140844</v>
      </c>
      <c r="Z241" s="168">
        <v>4465</v>
      </c>
      <c r="AA241" s="159">
        <v>3935</v>
      </c>
      <c r="AB241" s="159">
        <v>190</v>
      </c>
      <c r="AC241" s="41">
        <f t="shared" si="65"/>
        <v>4125</v>
      </c>
      <c r="AD241" s="184">
        <f t="shared" si="66"/>
        <v>0.92385218365061594</v>
      </c>
      <c r="AE241" s="120">
        <f t="shared" si="67"/>
        <v>1.1887908727051839</v>
      </c>
      <c r="AF241" s="174">
        <v>100</v>
      </c>
      <c r="AG241" s="184">
        <f t="shared" si="68"/>
        <v>2.2396416573348264E-2</v>
      </c>
      <c r="AH241" s="42">
        <f t="shared" si="69"/>
        <v>0.15553067064825185</v>
      </c>
      <c r="AI241" s="159">
        <v>145</v>
      </c>
      <c r="AJ241" s="159">
        <v>20</v>
      </c>
      <c r="AK241" s="41">
        <f t="shared" si="70"/>
        <v>165</v>
      </c>
      <c r="AL241" s="184">
        <f t="shared" si="71"/>
        <v>3.6954087346024636E-2</v>
      </c>
      <c r="AM241" s="121">
        <f t="shared" si="72"/>
        <v>0.59603366687136505</v>
      </c>
      <c r="AN241" s="179">
        <v>80</v>
      </c>
      <c r="AO241" s="116" t="s">
        <v>7</v>
      </c>
      <c r="AP241" s="53" t="s">
        <v>3</v>
      </c>
      <c r="AQ241" s="83" t="s">
        <v>247</v>
      </c>
    </row>
    <row r="242" spans="1:44" x14ac:dyDescent="0.2">
      <c r="A242" s="115" t="s">
        <v>295</v>
      </c>
      <c r="B242" s="122">
        <v>8250205.0099999998</v>
      </c>
      <c r="C242" s="48"/>
      <c r="D242" s="116"/>
      <c r="E242" s="159"/>
      <c r="F242" s="159"/>
      <c r="G242" s="159"/>
      <c r="H242" s="154" t="s">
        <v>226</v>
      </c>
      <c r="I242" s="116">
        <v>6.96</v>
      </c>
      <c r="J242" s="41">
        <f t="shared" si="57"/>
        <v>696</v>
      </c>
      <c r="K242" s="163">
        <v>8766</v>
      </c>
      <c r="L242" s="159">
        <v>6699</v>
      </c>
      <c r="M242" s="117">
        <v>5851</v>
      </c>
      <c r="N242" s="41">
        <f t="shared" si="58"/>
        <v>2915</v>
      </c>
      <c r="O242" s="197">
        <f t="shared" si="79"/>
        <v>0.49820543496838149</v>
      </c>
      <c r="P242" s="118">
        <v>1260.2</v>
      </c>
      <c r="Q242" s="159">
        <v>3231</v>
      </c>
      <c r="R242" s="117">
        <v>1950</v>
      </c>
      <c r="S242" s="41">
        <f t="shared" si="60"/>
        <v>1281</v>
      </c>
      <c r="T242" s="197">
        <f t="shared" si="80"/>
        <v>0.65692307692307694</v>
      </c>
      <c r="U242" s="163">
        <v>3161</v>
      </c>
      <c r="V242" s="117">
        <v>1904</v>
      </c>
      <c r="W242" s="41">
        <f t="shared" si="62"/>
        <v>1257</v>
      </c>
      <c r="X242" s="190">
        <f t="shared" si="81"/>
        <v>0.66018907563025209</v>
      </c>
      <c r="Y242" s="119">
        <f t="shared" si="64"/>
        <v>4.541666666666667</v>
      </c>
      <c r="Z242" s="168">
        <v>4390</v>
      </c>
      <c r="AA242" s="159">
        <v>3745</v>
      </c>
      <c r="AB242" s="159">
        <v>205</v>
      </c>
      <c r="AC242" s="41">
        <f t="shared" si="65"/>
        <v>3950</v>
      </c>
      <c r="AD242" s="184">
        <f t="shared" si="66"/>
        <v>0.89977220956719817</v>
      </c>
      <c r="AE242" s="120">
        <f t="shared" si="67"/>
        <v>1.1578053385343081</v>
      </c>
      <c r="AF242" s="174">
        <v>120</v>
      </c>
      <c r="AG242" s="184">
        <f t="shared" si="68"/>
        <v>2.7334851936218679E-2</v>
      </c>
      <c r="AH242" s="42">
        <f t="shared" si="69"/>
        <v>0.18982536066818528</v>
      </c>
      <c r="AI242" s="159">
        <v>100</v>
      </c>
      <c r="AJ242" s="159">
        <v>70</v>
      </c>
      <c r="AK242" s="41">
        <f t="shared" si="70"/>
        <v>170</v>
      </c>
      <c r="AL242" s="184">
        <f t="shared" si="71"/>
        <v>3.8724373576309798E-2</v>
      </c>
      <c r="AM242" s="121">
        <f t="shared" si="72"/>
        <v>0.62458667058564188</v>
      </c>
      <c r="AN242" s="179">
        <v>150</v>
      </c>
      <c r="AO242" s="116" t="s">
        <v>7</v>
      </c>
      <c r="AP242" s="202" t="s">
        <v>7</v>
      </c>
    </row>
    <row r="243" spans="1:44" x14ac:dyDescent="0.2">
      <c r="A243" s="115" t="s">
        <v>295</v>
      </c>
      <c r="B243" s="122">
        <v>8250205.0199999996</v>
      </c>
      <c r="C243" s="48"/>
      <c r="D243" s="116"/>
      <c r="E243" s="159"/>
      <c r="F243" s="159"/>
      <c r="G243" s="159"/>
      <c r="H243" s="154" t="s">
        <v>227</v>
      </c>
      <c r="I243" s="116">
        <v>2.5299999999999998</v>
      </c>
      <c r="J243" s="41">
        <f t="shared" si="57"/>
        <v>252.99999999999997</v>
      </c>
      <c r="K243" s="163">
        <v>3431</v>
      </c>
      <c r="L243" s="159">
        <v>3102</v>
      </c>
      <c r="M243" s="117">
        <v>2965</v>
      </c>
      <c r="N243" s="41">
        <f t="shared" si="58"/>
        <v>466</v>
      </c>
      <c r="O243" s="197">
        <f t="shared" si="79"/>
        <v>0.15716694772344014</v>
      </c>
      <c r="P243" s="118">
        <v>1355.9</v>
      </c>
      <c r="Q243" s="159">
        <v>1465</v>
      </c>
      <c r="R243" s="117">
        <v>1079</v>
      </c>
      <c r="S243" s="41">
        <f t="shared" si="60"/>
        <v>386</v>
      </c>
      <c r="T243" s="197">
        <f t="shared" si="80"/>
        <v>0.3577386468952734</v>
      </c>
      <c r="U243" s="163">
        <v>1429</v>
      </c>
      <c r="V243" s="117">
        <v>1059</v>
      </c>
      <c r="W243" s="41">
        <f t="shared" si="62"/>
        <v>370</v>
      </c>
      <c r="X243" s="190">
        <f t="shared" si="81"/>
        <v>0.34938621340887632</v>
      </c>
      <c r="Y243" s="119">
        <f t="shared" si="64"/>
        <v>5.6482213438735185</v>
      </c>
      <c r="Z243" s="168">
        <v>1785</v>
      </c>
      <c r="AA243" s="159">
        <v>1475</v>
      </c>
      <c r="AB243" s="159">
        <v>85</v>
      </c>
      <c r="AC243" s="41">
        <f t="shared" si="65"/>
        <v>1560</v>
      </c>
      <c r="AD243" s="184">
        <f t="shared" si="66"/>
        <v>0.87394957983193278</v>
      </c>
      <c r="AE243" s="120">
        <f t="shared" si="67"/>
        <v>1.1245773967901793</v>
      </c>
      <c r="AF243" s="174">
        <v>35</v>
      </c>
      <c r="AG243" s="184">
        <f t="shared" si="68"/>
        <v>1.9607843137254902E-2</v>
      </c>
      <c r="AH243" s="42">
        <f t="shared" si="69"/>
        <v>0.13616557734204793</v>
      </c>
      <c r="AI243" s="159">
        <v>120</v>
      </c>
      <c r="AJ243" s="159">
        <v>25</v>
      </c>
      <c r="AK243" s="41">
        <f t="shared" si="70"/>
        <v>145</v>
      </c>
      <c r="AL243" s="184">
        <f t="shared" si="71"/>
        <v>8.1232492997198882E-2</v>
      </c>
      <c r="AM243" s="121">
        <f t="shared" si="72"/>
        <v>1.3102014999548206</v>
      </c>
      <c r="AN243" s="179">
        <v>45</v>
      </c>
      <c r="AO243" s="116" t="s">
        <v>7</v>
      </c>
      <c r="AP243" s="202" t="s">
        <v>7</v>
      </c>
    </row>
    <row r="244" spans="1:44" x14ac:dyDescent="0.2">
      <c r="A244" s="115" t="s">
        <v>295</v>
      </c>
      <c r="B244" s="122">
        <v>8250205.0300000003</v>
      </c>
      <c r="C244" s="48"/>
      <c r="D244" s="48"/>
      <c r="E244" s="159"/>
      <c r="F244" s="159"/>
      <c r="G244" s="159"/>
      <c r="H244" s="154" t="s">
        <v>228</v>
      </c>
      <c r="I244" s="116">
        <v>20.34</v>
      </c>
      <c r="J244" s="41">
        <f t="shared" si="57"/>
        <v>2034</v>
      </c>
      <c r="K244" s="163">
        <v>13656</v>
      </c>
      <c r="L244" s="159">
        <v>7779</v>
      </c>
      <c r="M244" s="117">
        <v>4944</v>
      </c>
      <c r="N244" s="41">
        <f t="shared" si="58"/>
        <v>8712</v>
      </c>
      <c r="O244" s="197">
        <f t="shared" si="79"/>
        <v>1.7621359223300972</v>
      </c>
      <c r="P244" s="118">
        <v>671.3</v>
      </c>
      <c r="Q244" s="159">
        <v>5529</v>
      </c>
      <c r="R244" s="117">
        <v>1940</v>
      </c>
      <c r="S244" s="41">
        <f t="shared" si="60"/>
        <v>3589</v>
      </c>
      <c r="T244" s="197">
        <f t="shared" si="80"/>
        <v>1.85</v>
      </c>
      <c r="U244" s="163">
        <v>5167</v>
      </c>
      <c r="V244" s="117">
        <v>1877</v>
      </c>
      <c r="W244" s="41">
        <f t="shared" si="62"/>
        <v>3290</v>
      </c>
      <c r="X244" s="190">
        <f t="shared" si="81"/>
        <v>1.7527970165157165</v>
      </c>
      <c r="Y244" s="119">
        <f t="shared" si="64"/>
        <v>2.5403146509341199</v>
      </c>
      <c r="Z244" s="168">
        <v>6605</v>
      </c>
      <c r="AA244" s="159">
        <v>5805</v>
      </c>
      <c r="AB244" s="159">
        <v>255</v>
      </c>
      <c r="AC244" s="41">
        <f t="shared" si="65"/>
        <v>6060</v>
      </c>
      <c r="AD244" s="184">
        <f t="shared" si="66"/>
        <v>0.91748675246025735</v>
      </c>
      <c r="AE244" s="120">
        <f t="shared" si="67"/>
        <v>1.180599988239198</v>
      </c>
      <c r="AF244" s="174">
        <v>200</v>
      </c>
      <c r="AG244" s="184">
        <f t="shared" si="68"/>
        <v>3.0280090840272521E-2</v>
      </c>
      <c r="AH244" s="42">
        <f t="shared" si="69"/>
        <v>0.21027840861300362</v>
      </c>
      <c r="AI244" s="159">
        <v>180</v>
      </c>
      <c r="AJ244" s="159">
        <v>25</v>
      </c>
      <c r="AK244" s="41">
        <f t="shared" si="70"/>
        <v>205</v>
      </c>
      <c r="AL244" s="184">
        <f t="shared" si="71"/>
        <v>3.1037093111279335E-2</v>
      </c>
      <c r="AM244" s="121">
        <f t="shared" si="72"/>
        <v>0.50059827598837636</v>
      </c>
      <c r="AN244" s="179">
        <v>135</v>
      </c>
      <c r="AO244" s="116" t="s">
        <v>7</v>
      </c>
      <c r="AP244" s="202" t="s">
        <v>7</v>
      </c>
    </row>
    <row r="245" spans="1:44" x14ac:dyDescent="0.2">
      <c r="A245" s="115"/>
      <c r="B245" s="122">
        <v>8250206.0199999996</v>
      </c>
      <c r="C245" s="48"/>
      <c r="D245" s="48"/>
      <c r="E245" s="159"/>
      <c r="F245" s="159"/>
      <c r="G245" s="159"/>
      <c r="H245" s="154" t="s">
        <v>230</v>
      </c>
      <c r="I245" s="116">
        <v>1.34</v>
      </c>
      <c r="J245" s="41">
        <f t="shared" si="57"/>
        <v>134</v>
      </c>
      <c r="K245" s="163">
        <v>3299</v>
      </c>
      <c r="L245" s="159">
        <v>3277</v>
      </c>
      <c r="M245" s="117">
        <v>3496</v>
      </c>
      <c r="N245" s="41">
        <f t="shared" si="58"/>
        <v>-197</v>
      </c>
      <c r="O245" s="197">
        <f t="shared" si="79"/>
        <v>-5.6350114416475972E-2</v>
      </c>
      <c r="P245" s="118">
        <v>2467.5</v>
      </c>
      <c r="Q245" s="159">
        <v>1294</v>
      </c>
      <c r="R245" s="117">
        <v>1271</v>
      </c>
      <c r="S245" s="41">
        <f t="shared" si="60"/>
        <v>23</v>
      </c>
      <c r="T245" s="197">
        <f t="shared" si="80"/>
        <v>1.8095987411487019E-2</v>
      </c>
      <c r="U245" s="163">
        <v>1273</v>
      </c>
      <c r="V245" s="117">
        <v>1246</v>
      </c>
      <c r="W245" s="41">
        <f t="shared" si="62"/>
        <v>27</v>
      </c>
      <c r="X245" s="190">
        <f t="shared" si="81"/>
        <v>2.1669341894060994E-2</v>
      </c>
      <c r="Y245" s="119">
        <f t="shared" si="64"/>
        <v>9.5</v>
      </c>
      <c r="Z245" s="168">
        <v>1710</v>
      </c>
      <c r="AA245" s="159">
        <v>1430</v>
      </c>
      <c r="AB245" s="159">
        <v>110</v>
      </c>
      <c r="AC245" s="41">
        <f t="shared" si="65"/>
        <v>1540</v>
      </c>
      <c r="AD245" s="184">
        <f t="shared" si="66"/>
        <v>0.90058479532163738</v>
      </c>
      <c r="AE245" s="120">
        <f t="shared" si="67"/>
        <v>1.1588509544296459</v>
      </c>
      <c r="AF245" s="174">
        <v>50</v>
      </c>
      <c r="AG245" s="184">
        <f t="shared" si="68"/>
        <v>2.9239766081871343E-2</v>
      </c>
      <c r="AH245" s="42">
        <f t="shared" si="69"/>
        <v>0.20305393112410658</v>
      </c>
      <c r="AI245" s="159">
        <v>80</v>
      </c>
      <c r="AJ245" s="159">
        <v>15</v>
      </c>
      <c r="AK245" s="41">
        <f t="shared" si="70"/>
        <v>95</v>
      </c>
      <c r="AL245" s="184">
        <f t="shared" si="71"/>
        <v>5.5555555555555552E-2</v>
      </c>
      <c r="AM245" s="121">
        <f t="shared" si="72"/>
        <v>0.8960573476702508</v>
      </c>
      <c r="AN245" s="179">
        <v>25</v>
      </c>
      <c r="AO245" s="116" t="s">
        <v>7</v>
      </c>
      <c r="AP245" s="202" t="s">
        <v>7</v>
      </c>
    </row>
    <row r="246" spans="1:44" x14ac:dyDescent="0.2">
      <c r="A246" s="115"/>
      <c r="B246" s="122">
        <v>8250206.0499999998</v>
      </c>
      <c r="C246" s="48">
        <v>8250206.0099999998</v>
      </c>
      <c r="D246" s="202">
        <v>0.49251372900000001</v>
      </c>
      <c r="E246" s="117">
        <v>11900</v>
      </c>
      <c r="F246" s="117">
        <v>4702</v>
      </c>
      <c r="G246" s="117">
        <v>4325</v>
      </c>
      <c r="H246" s="154"/>
      <c r="I246" s="116">
        <v>2.78</v>
      </c>
      <c r="J246" s="41">
        <f t="shared" si="57"/>
        <v>278</v>
      </c>
      <c r="K246" s="163">
        <v>7229</v>
      </c>
      <c r="L246" s="159">
        <v>5724</v>
      </c>
      <c r="M246" s="117">
        <f t="shared" ref="M246:M255" si="82">D246*E246</f>
        <v>5860.9133750999999</v>
      </c>
      <c r="N246" s="41">
        <f t="shared" si="58"/>
        <v>1368.0866249000001</v>
      </c>
      <c r="O246" s="197">
        <f t="shared" si="79"/>
        <v>0.23342549826999576</v>
      </c>
      <c r="P246" s="118">
        <v>2599.1</v>
      </c>
      <c r="Q246" s="159">
        <v>3266</v>
      </c>
      <c r="R246" s="117">
        <f t="shared" ref="R246:R255" si="83">D246*F246</f>
        <v>2315.799553758</v>
      </c>
      <c r="S246" s="41">
        <f t="shared" si="60"/>
        <v>950.200446242</v>
      </c>
      <c r="T246" s="197">
        <f t="shared" si="80"/>
        <v>0.41031204306955121</v>
      </c>
      <c r="U246" s="163">
        <v>3022</v>
      </c>
      <c r="V246" s="117">
        <f t="shared" ref="V246:V255" si="84">D246*G246</f>
        <v>2130.1218779250003</v>
      </c>
      <c r="W246" s="41">
        <f t="shared" si="62"/>
        <v>891.87812207499974</v>
      </c>
      <c r="X246" s="190">
        <f t="shared" si="81"/>
        <v>0.41869816526357556</v>
      </c>
      <c r="Y246" s="119">
        <f t="shared" si="64"/>
        <v>10.870503597122303</v>
      </c>
      <c r="Z246" s="168">
        <v>3790</v>
      </c>
      <c r="AA246" s="159">
        <v>3280</v>
      </c>
      <c r="AB246" s="159">
        <v>215</v>
      </c>
      <c r="AC246" s="41">
        <f t="shared" si="65"/>
        <v>3495</v>
      </c>
      <c r="AD246" s="184">
        <f t="shared" si="66"/>
        <v>0.92216358839050128</v>
      </c>
      <c r="AE246" s="120">
        <f t="shared" si="67"/>
        <v>1.1866180287497956</v>
      </c>
      <c r="AF246" s="174">
        <v>95</v>
      </c>
      <c r="AG246" s="184">
        <f t="shared" si="68"/>
        <v>2.5065963060686015E-2</v>
      </c>
      <c r="AH246" s="42">
        <f t="shared" si="69"/>
        <v>0.17406918792143067</v>
      </c>
      <c r="AI246" s="159">
        <v>95</v>
      </c>
      <c r="AJ246" s="159">
        <v>15</v>
      </c>
      <c r="AK246" s="41">
        <f t="shared" si="70"/>
        <v>110</v>
      </c>
      <c r="AL246" s="184">
        <f t="shared" si="71"/>
        <v>2.9023746701846966E-2</v>
      </c>
      <c r="AM246" s="121">
        <f t="shared" si="72"/>
        <v>0.46812494680398331</v>
      </c>
      <c r="AN246" s="179">
        <v>90</v>
      </c>
      <c r="AO246" s="116" t="s">
        <v>7</v>
      </c>
      <c r="AP246" s="202" t="s">
        <v>7</v>
      </c>
      <c r="AQ246" s="83" t="s">
        <v>247</v>
      </c>
      <c r="AR246" s="92" t="s">
        <v>327</v>
      </c>
    </row>
    <row r="247" spans="1:44" x14ac:dyDescent="0.2">
      <c r="A247" s="115" t="s">
        <v>268</v>
      </c>
      <c r="B247" s="122">
        <v>8250206.0599999996</v>
      </c>
      <c r="C247" s="48">
        <v>8250206.0300000003</v>
      </c>
      <c r="D247" s="116">
        <v>0.10310593799999999</v>
      </c>
      <c r="E247" s="117">
        <v>5530</v>
      </c>
      <c r="F247" s="117">
        <v>2134</v>
      </c>
      <c r="G247" s="117">
        <v>1904</v>
      </c>
      <c r="H247" s="154"/>
      <c r="I247" s="116">
        <v>2.6</v>
      </c>
      <c r="J247" s="41">
        <f t="shared" si="57"/>
        <v>260</v>
      </c>
      <c r="K247" s="163">
        <v>4060</v>
      </c>
      <c r="L247" s="159">
        <v>2063</v>
      </c>
      <c r="M247" s="117">
        <f t="shared" si="82"/>
        <v>570.17583714</v>
      </c>
      <c r="N247" s="41">
        <f t="shared" si="58"/>
        <v>3489.8241628599999</v>
      </c>
      <c r="O247" s="197">
        <f t="shared" si="79"/>
        <v>6.1206104074226397</v>
      </c>
      <c r="P247" s="118">
        <v>1561.4</v>
      </c>
      <c r="Q247" s="159">
        <v>1361</v>
      </c>
      <c r="R247" s="117">
        <f t="shared" si="83"/>
        <v>220.028071692</v>
      </c>
      <c r="S247" s="41">
        <f t="shared" si="60"/>
        <v>1140.9719283080001</v>
      </c>
      <c r="T247" s="197">
        <f t="shared" si="80"/>
        <v>5.1855743657343734</v>
      </c>
      <c r="U247" s="163">
        <v>1271</v>
      </c>
      <c r="V247" s="117">
        <f t="shared" si="84"/>
        <v>196.31370595199999</v>
      </c>
      <c r="W247" s="41">
        <f t="shared" si="62"/>
        <v>1074.686294048</v>
      </c>
      <c r="X247" s="190">
        <f t="shared" si="81"/>
        <v>5.4743314473965867</v>
      </c>
      <c r="Y247" s="119">
        <f t="shared" si="64"/>
        <v>4.8884615384615389</v>
      </c>
      <c r="Z247" s="168">
        <v>1990</v>
      </c>
      <c r="AA247" s="159">
        <v>1700</v>
      </c>
      <c r="AB247" s="159">
        <v>105</v>
      </c>
      <c r="AC247" s="41">
        <f t="shared" si="65"/>
        <v>1805</v>
      </c>
      <c r="AD247" s="184">
        <f t="shared" si="66"/>
        <v>0.90703517587939697</v>
      </c>
      <c r="AE247" s="120">
        <f t="shared" si="67"/>
        <v>1.1671511497078979</v>
      </c>
      <c r="AF247" s="174">
        <v>90</v>
      </c>
      <c r="AG247" s="184">
        <f t="shared" si="68"/>
        <v>4.5226130653266333E-2</v>
      </c>
      <c r="AH247" s="42">
        <f t="shared" si="69"/>
        <v>0.314070351758794</v>
      </c>
      <c r="AI247" s="159">
        <v>25</v>
      </c>
      <c r="AJ247" s="159">
        <v>20</v>
      </c>
      <c r="AK247" s="41">
        <f t="shared" si="70"/>
        <v>45</v>
      </c>
      <c r="AL247" s="184">
        <f t="shared" si="71"/>
        <v>2.2613065326633167E-2</v>
      </c>
      <c r="AM247" s="121">
        <f t="shared" si="72"/>
        <v>0.36472686010698657</v>
      </c>
      <c r="AN247" s="179">
        <v>45</v>
      </c>
      <c r="AO247" s="116" t="s">
        <v>7</v>
      </c>
      <c r="AP247" s="202" t="s">
        <v>7</v>
      </c>
      <c r="AQ247" s="83" t="s">
        <v>247</v>
      </c>
    </row>
    <row r="248" spans="1:44" ht="15.75" customHeight="1" x14ac:dyDescent="0.2">
      <c r="A248" s="115" t="s">
        <v>286</v>
      </c>
      <c r="B248" s="122">
        <v>8250206.0700000003</v>
      </c>
      <c r="C248" s="48">
        <v>8250206.0300000003</v>
      </c>
      <c r="D248" s="202">
        <v>0.70593569099999998</v>
      </c>
      <c r="E248" s="117">
        <v>5530</v>
      </c>
      <c r="F248" s="117">
        <v>2134</v>
      </c>
      <c r="G248" s="117">
        <v>1904</v>
      </c>
      <c r="H248" s="154"/>
      <c r="I248" s="116">
        <v>2.5</v>
      </c>
      <c r="J248" s="41">
        <f t="shared" si="57"/>
        <v>250</v>
      </c>
      <c r="K248" s="163">
        <v>6503</v>
      </c>
      <c r="L248" s="159">
        <v>6447</v>
      </c>
      <c r="M248" s="117">
        <f t="shared" si="82"/>
        <v>3903.82437123</v>
      </c>
      <c r="N248" s="41">
        <f t="shared" si="58"/>
        <v>2599.17562877</v>
      </c>
      <c r="O248" s="197">
        <f t="shared" si="79"/>
        <v>0.66580239826492582</v>
      </c>
      <c r="P248" s="118">
        <v>2598</v>
      </c>
      <c r="Q248" s="159">
        <v>2272</v>
      </c>
      <c r="R248" s="117">
        <f t="shared" si="83"/>
        <v>1506.4667645939999</v>
      </c>
      <c r="S248" s="41">
        <f t="shared" si="60"/>
        <v>765.53323540600013</v>
      </c>
      <c r="T248" s="197">
        <f t="shared" si="80"/>
        <v>0.50816470259953928</v>
      </c>
      <c r="U248" s="163">
        <v>2213</v>
      </c>
      <c r="V248" s="117">
        <f t="shared" si="84"/>
        <v>1344.101555664</v>
      </c>
      <c r="W248" s="41">
        <f t="shared" si="62"/>
        <v>868.89844433600001</v>
      </c>
      <c r="X248" s="190">
        <f t="shared" si="81"/>
        <v>0.64645297126135326</v>
      </c>
      <c r="Y248" s="119">
        <f t="shared" si="64"/>
        <v>8.8520000000000003</v>
      </c>
      <c r="Z248" s="168">
        <v>3145</v>
      </c>
      <c r="AA248" s="159">
        <v>2660</v>
      </c>
      <c r="AB248" s="159">
        <v>215</v>
      </c>
      <c r="AC248" s="41">
        <f t="shared" si="65"/>
        <v>2875</v>
      </c>
      <c r="AD248" s="184">
        <f t="shared" si="66"/>
        <v>0.91414944356120831</v>
      </c>
      <c r="AE248" s="120">
        <f t="shared" si="67"/>
        <v>1.1763056190437815</v>
      </c>
      <c r="AF248" s="174">
        <v>75</v>
      </c>
      <c r="AG248" s="184">
        <f t="shared" si="68"/>
        <v>2.3847376788553261E-2</v>
      </c>
      <c r="AH248" s="42">
        <f t="shared" si="69"/>
        <v>0.16560678325384209</v>
      </c>
      <c r="AI248" s="159">
        <v>110</v>
      </c>
      <c r="AJ248" s="159">
        <v>15</v>
      </c>
      <c r="AK248" s="41">
        <f t="shared" si="70"/>
        <v>125</v>
      </c>
      <c r="AL248" s="184">
        <f t="shared" si="71"/>
        <v>3.9745627980922099E-2</v>
      </c>
      <c r="AM248" s="121">
        <f t="shared" si="72"/>
        <v>0.64105851582132423</v>
      </c>
      <c r="AN248" s="179">
        <v>75</v>
      </c>
      <c r="AO248" s="116" t="s">
        <v>7</v>
      </c>
      <c r="AP248" s="202" t="s">
        <v>7</v>
      </c>
      <c r="AQ248" s="83" t="s">
        <v>247</v>
      </c>
      <c r="AR248" s="92" t="s">
        <v>327</v>
      </c>
    </row>
    <row r="249" spans="1:44" x14ac:dyDescent="0.2">
      <c r="A249" s="115" t="s">
        <v>286</v>
      </c>
      <c r="B249" s="122">
        <v>8250206.0800000001</v>
      </c>
      <c r="C249" s="48">
        <v>8250206.0300000003</v>
      </c>
      <c r="D249" s="202">
        <v>0.18617774100000001</v>
      </c>
      <c r="E249" s="117">
        <v>5530</v>
      </c>
      <c r="F249" s="117">
        <v>2134</v>
      </c>
      <c r="G249" s="117">
        <v>1904</v>
      </c>
      <c r="H249" s="154"/>
      <c r="I249" s="116">
        <v>5.23</v>
      </c>
      <c r="J249" s="41">
        <f t="shared" si="57"/>
        <v>523</v>
      </c>
      <c r="K249" s="163">
        <v>6315</v>
      </c>
      <c r="L249" s="159">
        <v>3607</v>
      </c>
      <c r="M249" s="117">
        <f t="shared" si="82"/>
        <v>1029.56290773</v>
      </c>
      <c r="N249" s="41">
        <f t="shared" si="58"/>
        <v>5285.43709227</v>
      </c>
      <c r="O249" s="197">
        <f t="shared" si="79"/>
        <v>5.1336708544827365</v>
      </c>
      <c r="P249" s="118">
        <v>1206.4000000000001</v>
      </c>
      <c r="Q249" s="159">
        <v>1959</v>
      </c>
      <c r="R249" s="117">
        <f t="shared" si="83"/>
        <v>397.303299294</v>
      </c>
      <c r="S249" s="41">
        <f t="shared" si="60"/>
        <v>1561.696700706</v>
      </c>
      <c r="T249" s="197">
        <f t="shared" si="80"/>
        <v>3.9307418374856282</v>
      </c>
      <c r="U249" s="163">
        <v>1921</v>
      </c>
      <c r="V249" s="117">
        <f t="shared" si="84"/>
        <v>354.48241886400001</v>
      </c>
      <c r="W249" s="41">
        <f t="shared" si="62"/>
        <v>1566.517581136</v>
      </c>
      <c r="X249" s="190">
        <f t="shared" si="81"/>
        <v>4.4191686181677934</v>
      </c>
      <c r="Y249" s="119">
        <f t="shared" si="64"/>
        <v>3.6730401529636709</v>
      </c>
      <c r="Z249" s="168">
        <v>3065</v>
      </c>
      <c r="AA249" s="159">
        <v>2705</v>
      </c>
      <c r="AB249" s="159">
        <v>125</v>
      </c>
      <c r="AC249" s="41">
        <f t="shared" si="65"/>
        <v>2830</v>
      </c>
      <c r="AD249" s="184">
        <f t="shared" si="66"/>
        <v>0.92332789559543227</v>
      </c>
      <c r="AE249" s="120">
        <f t="shared" si="67"/>
        <v>1.1881162313873403</v>
      </c>
      <c r="AF249" s="174">
        <v>85</v>
      </c>
      <c r="AG249" s="184">
        <f t="shared" si="68"/>
        <v>2.7732463295269169E-2</v>
      </c>
      <c r="AH249" s="42">
        <f t="shared" si="69"/>
        <v>0.19258655066159147</v>
      </c>
      <c r="AI249" s="159">
        <v>40</v>
      </c>
      <c r="AJ249" s="159">
        <v>20</v>
      </c>
      <c r="AK249" s="41">
        <f t="shared" si="70"/>
        <v>60</v>
      </c>
      <c r="AL249" s="184">
        <f t="shared" si="71"/>
        <v>1.9575856443719411E-2</v>
      </c>
      <c r="AM249" s="121">
        <f t="shared" si="72"/>
        <v>0.31573962005999051</v>
      </c>
      <c r="AN249" s="179">
        <v>95</v>
      </c>
      <c r="AO249" s="116" t="s">
        <v>7</v>
      </c>
      <c r="AP249" s="202" t="s">
        <v>7</v>
      </c>
      <c r="AQ249" s="83" t="s">
        <v>247</v>
      </c>
      <c r="AR249" s="92" t="s">
        <v>327</v>
      </c>
    </row>
    <row r="250" spans="1:44" ht="14.25" customHeight="1" x14ac:dyDescent="0.2">
      <c r="A250" s="115" t="s">
        <v>267</v>
      </c>
      <c r="B250" s="122">
        <v>8250206.0899999999</v>
      </c>
      <c r="C250" s="48">
        <v>8250206.0300000003</v>
      </c>
      <c r="D250" s="116">
        <v>4.7806300000000001E-3</v>
      </c>
      <c r="E250" s="117">
        <v>5530</v>
      </c>
      <c r="F250" s="117">
        <v>2134</v>
      </c>
      <c r="G250" s="117">
        <v>1904</v>
      </c>
      <c r="H250" s="154"/>
      <c r="I250" s="116">
        <v>3.96</v>
      </c>
      <c r="J250" s="41">
        <f t="shared" si="57"/>
        <v>396</v>
      </c>
      <c r="K250" s="163">
        <v>5686</v>
      </c>
      <c r="L250" s="159">
        <v>1586</v>
      </c>
      <c r="M250" s="117">
        <f t="shared" si="82"/>
        <v>26.436883900000002</v>
      </c>
      <c r="N250" s="41">
        <f t="shared" si="58"/>
        <v>5659.5631161000001</v>
      </c>
      <c r="O250" s="197">
        <f t="shared" si="79"/>
        <v>214.07829824073931</v>
      </c>
      <c r="P250" s="118">
        <v>1435.7</v>
      </c>
      <c r="Q250" s="159">
        <v>2152</v>
      </c>
      <c r="R250" s="117">
        <f t="shared" si="83"/>
        <v>10.20186442</v>
      </c>
      <c r="S250" s="41">
        <f t="shared" si="60"/>
        <v>2141.7981355799998</v>
      </c>
      <c r="T250" s="197">
        <f t="shared" si="80"/>
        <v>209.94183488472589</v>
      </c>
      <c r="U250" s="163">
        <v>2073</v>
      </c>
      <c r="V250" s="117">
        <f t="shared" si="84"/>
        <v>9.10231952</v>
      </c>
      <c r="W250" s="41">
        <f t="shared" si="62"/>
        <v>2063.89768048</v>
      </c>
      <c r="X250" s="190">
        <f t="shared" si="81"/>
        <v>226.74414757086004</v>
      </c>
      <c r="Y250" s="119">
        <f t="shared" si="64"/>
        <v>5.2348484848484844</v>
      </c>
      <c r="Z250" s="168">
        <v>2910</v>
      </c>
      <c r="AA250" s="159">
        <v>2510</v>
      </c>
      <c r="AB250" s="159">
        <v>140</v>
      </c>
      <c r="AC250" s="41">
        <f t="shared" si="65"/>
        <v>2650</v>
      </c>
      <c r="AD250" s="184">
        <f t="shared" si="66"/>
        <v>0.9106529209621993</v>
      </c>
      <c r="AE250" s="120">
        <f t="shared" si="67"/>
        <v>1.1718063774708665</v>
      </c>
      <c r="AF250" s="174">
        <v>120</v>
      </c>
      <c r="AG250" s="184">
        <f t="shared" si="68"/>
        <v>4.1237113402061855E-2</v>
      </c>
      <c r="AH250" s="42">
        <f t="shared" si="69"/>
        <v>0.28636884306987404</v>
      </c>
      <c r="AI250" s="159">
        <v>70</v>
      </c>
      <c r="AJ250" s="159">
        <v>0</v>
      </c>
      <c r="AK250" s="41">
        <f t="shared" si="70"/>
        <v>70</v>
      </c>
      <c r="AL250" s="184">
        <f t="shared" si="71"/>
        <v>2.4054982817869417E-2</v>
      </c>
      <c r="AM250" s="121">
        <f t="shared" si="72"/>
        <v>0.38798359383660352</v>
      </c>
      <c r="AN250" s="179">
        <v>70</v>
      </c>
      <c r="AO250" s="116" t="s">
        <v>7</v>
      </c>
      <c r="AP250" s="202" t="s">
        <v>7</v>
      </c>
      <c r="AQ250" s="83" t="s">
        <v>247</v>
      </c>
    </row>
    <row r="251" spans="1:44" x14ac:dyDescent="0.2">
      <c r="A251" s="115" t="s">
        <v>286</v>
      </c>
      <c r="B251" s="122">
        <v>8250206.0999999996</v>
      </c>
      <c r="C251" s="48">
        <v>8250206.0099999998</v>
      </c>
      <c r="D251" s="116">
        <v>0.20451174499999999</v>
      </c>
      <c r="E251" s="117">
        <v>11900</v>
      </c>
      <c r="F251" s="117">
        <v>4702</v>
      </c>
      <c r="G251" s="117">
        <v>4325</v>
      </c>
      <c r="H251" s="154"/>
      <c r="I251" s="116">
        <v>2.0499999999999998</v>
      </c>
      <c r="J251" s="41">
        <f t="shared" si="57"/>
        <v>204.99999999999997</v>
      </c>
      <c r="K251" s="163">
        <v>6714</v>
      </c>
      <c r="L251" s="159">
        <v>3493</v>
      </c>
      <c r="M251" s="117">
        <f t="shared" si="82"/>
        <v>2433.6897654999998</v>
      </c>
      <c r="N251" s="41">
        <f t="shared" si="58"/>
        <v>4280.3102345000007</v>
      </c>
      <c r="O251" s="197">
        <f t="shared" si="79"/>
        <v>1.7587739798135751</v>
      </c>
      <c r="P251" s="118">
        <v>3267.3</v>
      </c>
      <c r="Q251" s="159">
        <v>2345</v>
      </c>
      <c r="R251" s="117">
        <f t="shared" si="83"/>
        <v>961.61422499000003</v>
      </c>
      <c r="S251" s="41">
        <f t="shared" si="60"/>
        <v>1383.3857750100001</v>
      </c>
      <c r="T251" s="197">
        <f t="shared" si="80"/>
        <v>1.4386078523582428</v>
      </c>
      <c r="U251" s="163">
        <v>2307</v>
      </c>
      <c r="V251" s="117">
        <f t="shared" si="84"/>
        <v>884.51329712500001</v>
      </c>
      <c r="W251" s="41">
        <f t="shared" si="62"/>
        <v>1422.486702875</v>
      </c>
      <c r="X251" s="190">
        <f t="shared" si="81"/>
        <v>1.6082140398551557</v>
      </c>
      <c r="Y251" s="119">
        <f t="shared" si="64"/>
        <v>11.253658536585368</v>
      </c>
      <c r="Z251" s="168">
        <v>3260</v>
      </c>
      <c r="AA251" s="159">
        <v>2950</v>
      </c>
      <c r="AB251" s="159">
        <v>155</v>
      </c>
      <c r="AC251" s="41">
        <f t="shared" si="65"/>
        <v>3105</v>
      </c>
      <c r="AD251" s="184">
        <f t="shared" si="66"/>
        <v>0.9524539877300614</v>
      </c>
      <c r="AE251" s="120">
        <f t="shared" si="67"/>
        <v>1.2255949894613829</v>
      </c>
      <c r="AF251" s="174">
        <v>45</v>
      </c>
      <c r="AG251" s="184">
        <f t="shared" si="68"/>
        <v>1.3803680981595092E-2</v>
      </c>
      <c r="AH251" s="42">
        <f t="shared" si="69"/>
        <v>9.5858895705521474E-2</v>
      </c>
      <c r="AI251" s="159">
        <v>25</v>
      </c>
      <c r="AJ251" s="159">
        <v>15</v>
      </c>
      <c r="AK251" s="41">
        <f t="shared" si="70"/>
        <v>40</v>
      </c>
      <c r="AL251" s="184">
        <f t="shared" si="71"/>
        <v>1.2269938650306749E-2</v>
      </c>
      <c r="AM251" s="121">
        <f t="shared" si="72"/>
        <v>0.19790223629527015</v>
      </c>
      <c r="AN251" s="179">
        <v>70</v>
      </c>
      <c r="AO251" s="116" t="s">
        <v>7</v>
      </c>
      <c r="AP251" s="202" t="s">
        <v>7</v>
      </c>
      <c r="AQ251" s="83" t="s">
        <v>247</v>
      </c>
    </row>
    <row r="252" spans="1:44" x14ac:dyDescent="0.2">
      <c r="A252" s="115" t="s">
        <v>286</v>
      </c>
      <c r="B252" s="122">
        <v>8250206.1100000003</v>
      </c>
      <c r="C252" s="48">
        <v>8250206.0099999998</v>
      </c>
      <c r="D252" s="116">
        <v>0.30297452600000002</v>
      </c>
      <c r="E252" s="117">
        <v>11900</v>
      </c>
      <c r="F252" s="117">
        <v>4702</v>
      </c>
      <c r="G252" s="117">
        <v>4325</v>
      </c>
      <c r="H252" s="154"/>
      <c r="I252" s="116">
        <v>1.92</v>
      </c>
      <c r="J252" s="41">
        <f t="shared" si="57"/>
        <v>192</v>
      </c>
      <c r="K252" s="163">
        <v>6437</v>
      </c>
      <c r="L252" s="159">
        <v>5734</v>
      </c>
      <c r="M252" s="117">
        <f t="shared" si="82"/>
        <v>3605.3968594000003</v>
      </c>
      <c r="N252" s="41">
        <f t="shared" si="58"/>
        <v>2831.6031405999997</v>
      </c>
      <c r="O252" s="197">
        <f t="shared" si="79"/>
        <v>0.78537904453359597</v>
      </c>
      <c r="P252" s="118">
        <v>3347.7</v>
      </c>
      <c r="Q252" s="159">
        <v>2120</v>
      </c>
      <c r="R252" s="117">
        <f t="shared" si="83"/>
        <v>1424.5862212520001</v>
      </c>
      <c r="S252" s="41">
        <f t="shared" si="60"/>
        <v>695.41377874799991</v>
      </c>
      <c r="T252" s="197">
        <f t="shared" si="80"/>
        <v>0.48815141433618126</v>
      </c>
      <c r="U252" s="163">
        <v>2101</v>
      </c>
      <c r="V252" s="117">
        <f t="shared" si="84"/>
        <v>1310.3648249500002</v>
      </c>
      <c r="W252" s="41">
        <f t="shared" si="62"/>
        <v>790.63517504999982</v>
      </c>
      <c r="X252" s="190">
        <f t="shared" si="81"/>
        <v>0.60337026757427514</v>
      </c>
      <c r="Y252" s="119">
        <f t="shared" si="64"/>
        <v>10.942708333333334</v>
      </c>
      <c r="Z252" s="168">
        <v>2935</v>
      </c>
      <c r="AA252" s="159">
        <v>2565</v>
      </c>
      <c r="AB252" s="159">
        <v>115</v>
      </c>
      <c r="AC252" s="41">
        <f t="shared" si="65"/>
        <v>2680</v>
      </c>
      <c r="AD252" s="184">
        <f t="shared" si="66"/>
        <v>0.91311754684838164</v>
      </c>
      <c r="AE252" s="120">
        <f t="shared" si="67"/>
        <v>1.1749777990575416</v>
      </c>
      <c r="AF252" s="174">
        <v>80</v>
      </c>
      <c r="AG252" s="184">
        <f t="shared" si="68"/>
        <v>2.7257240204429302E-2</v>
      </c>
      <c r="AH252" s="42">
        <f t="shared" si="69"/>
        <v>0.18928639030853683</v>
      </c>
      <c r="AI252" s="159">
        <v>75</v>
      </c>
      <c r="AJ252" s="159">
        <v>0</v>
      </c>
      <c r="AK252" s="41">
        <f t="shared" si="70"/>
        <v>75</v>
      </c>
      <c r="AL252" s="184">
        <f t="shared" si="71"/>
        <v>2.5553662691652469E-2</v>
      </c>
      <c r="AM252" s="121">
        <f t="shared" si="72"/>
        <v>0.41215584986536241</v>
      </c>
      <c r="AN252" s="179">
        <v>90</v>
      </c>
      <c r="AO252" s="116" t="s">
        <v>7</v>
      </c>
      <c r="AP252" s="202" t="s">
        <v>7</v>
      </c>
      <c r="AQ252" s="83" t="s">
        <v>247</v>
      </c>
    </row>
    <row r="253" spans="1:44" x14ac:dyDescent="0.2">
      <c r="A253" s="115" t="s">
        <v>286</v>
      </c>
      <c r="B253" s="122">
        <v>8250207.0099999998</v>
      </c>
      <c r="C253" s="48">
        <v>8250207</v>
      </c>
      <c r="D253" s="116">
        <v>0.58067922599999999</v>
      </c>
      <c r="E253" s="117">
        <v>8001</v>
      </c>
      <c r="F253" s="117">
        <v>2661</v>
      </c>
      <c r="G253" s="117">
        <v>2625</v>
      </c>
      <c r="H253" s="122"/>
      <c r="I253" s="116">
        <v>3.49</v>
      </c>
      <c r="J253" s="41">
        <f t="shared" si="57"/>
        <v>349</v>
      </c>
      <c r="K253" s="163">
        <v>4888</v>
      </c>
      <c r="L253" s="159">
        <v>4877</v>
      </c>
      <c r="M253" s="117">
        <f t="shared" si="82"/>
        <v>4646.0144872259998</v>
      </c>
      <c r="N253" s="41">
        <f t="shared" si="58"/>
        <v>241.9855127740002</v>
      </c>
      <c r="O253" s="197">
        <f t="shared" si="79"/>
        <v>5.2084536851817423E-2</v>
      </c>
      <c r="P253" s="118">
        <v>1401.9</v>
      </c>
      <c r="Q253" s="159">
        <v>1720</v>
      </c>
      <c r="R253" s="117">
        <f t="shared" si="83"/>
        <v>1545.187420386</v>
      </c>
      <c r="S253" s="41">
        <f t="shared" si="60"/>
        <v>174.81257961400001</v>
      </c>
      <c r="T253" s="197">
        <f t="shared" si="80"/>
        <v>0.11313357674781643</v>
      </c>
      <c r="U253" s="163">
        <v>1714</v>
      </c>
      <c r="V253" s="117">
        <f t="shared" si="84"/>
        <v>1524.2829682500001</v>
      </c>
      <c r="W253" s="41">
        <f t="shared" si="62"/>
        <v>189.71703174999993</v>
      </c>
      <c r="X253" s="190">
        <f t="shared" si="81"/>
        <v>0.12446313165055593</v>
      </c>
      <c r="Y253" s="119">
        <f t="shared" si="64"/>
        <v>4.9111747851002869</v>
      </c>
      <c r="Z253" s="168">
        <v>2640</v>
      </c>
      <c r="AA253" s="159">
        <v>2370</v>
      </c>
      <c r="AB253" s="159">
        <v>95</v>
      </c>
      <c r="AC253" s="41">
        <f t="shared" si="65"/>
        <v>2465</v>
      </c>
      <c r="AD253" s="184">
        <f t="shared" si="66"/>
        <v>0.93371212121212122</v>
      </c>
      <c r="AE253" s="120">
        <f t="shared" si="67"/>
        <v>1.201478404310341</v>
      </c>
      <c r="AF253" s="174">
        <v>50</v>
      </c>
      <c r="AG253" s="184">
        <f t="shared" si="68"/>
        <v>1.893939393939394E-2</v>
      </c>
      <c r="AH253" s="42">
        <f t="shared" si="69"/>
        <v>0.13152356902356904</v>
      </c>
      <c r="AI253" s="159">
        <v>65</v>
      </c>
      <c r="AJ253" s="159">
        <v>20</v>
      </c>
      <c r="AK253" s="41">
        <f t="shared" si="70"/>
        <v>85</v>
      </c>
      <c r="AL253" s="184">
        <f t="shared" si="71"/>
        <v>3.2196969696969696E-2</v>
      </c>
      <c r="AM253" s="121">
        <f t="shared" si="72"/>
        <v>0.51930596285434993</v>
      </c>
      <c r="AN253" s="179">
        <v>45</v>
      </c>
      <c r="AO253" s="116" t="s">
        <v>7</v>
      </c>
      <c r="AP253" s="202" t="s">
        <v>7</v>
      </c>
      <c r="AQ253" s="83" t="s">
        <v>247</v>
      </c>
    </row>
    <row r="254" spans="1:44" x14ac:dyDescent="0.2">
      <c r="A254" s="115" t="s">
        <v>286</v>
      </c>
      <c r="B254" s="122">
        <v>8250207.0300000003</v>
      </c>
      <c r="C254" s="48">
        <v>8250207</v>
      </c>
      <c r="D254" s="116">
        <v>0.417071413</v>
      </c>
      <c r="E254" s="117">
        <v>8001</v>
      </c>
      <c r="F254" s="117">
        <v>2661</v>
      </c>
      <c r="G254" s="117">
        <v>2625</v>
      </c>
      <c r="H254" s="122"/>
      <c r="I254" s="116">
        <v>5.4</v>
      </c>
      <c r="J254" s="41">
        <f t="shared" si="57"/>
        <v>540</v>
      </c>
      <c r="K254" s="163">
        <v>6399</v>
      </c>
      <c r="L254" s="159">
        <v>4640</v>
      </c>
      <c r="M254" s="117">
        <f t="shared" si="82"/>
        <v>3336.9883754130001</v>
      </c>
      <c r="N254" s="41">
        <f t="shared" si="58"/>
        <v>3062.0116245869999</v>
      </c>
      <c r="O254" s="197">
        <f t="shared" si="79"/>
        <v>0.91759733031974744</v>
      </c>
      <c r="P254" s="118">
        <v>1184</v>
      </c>
      <c r="Q254" s="159">
        <v>2536</v>
      </c>
      <c r="R254" s="117">
        <f t="shared" si="83"/>
        <v>1109.827029993</v>
      </c>
      <c r="S254" s="41">
        <f t="shared" si="60"/>
        <v>1426.172970007</v>
      </c>
      <c r="T254" s="197">
        <f t="shared" si="80"/>
        <v>1.2850407599245401</v>
      </c>
      <c r="U254" s="163">
        <v>2442</v>
      </c>
      <c r="V254" s="117">
        <f t="shared" si="84"/>
        <v>1094.812459125</v>
      </c>
      <c r="W254" s="41">
        <f t="shared" si="62"/>
        <v>1347.187540875</v>
      </c>
      <c r="X254" s="190">
        <f t="shared" si="81"/>
        <v>1.2305190077501529</v>
      </c>
      <c r="Y254" s="119">
        <f t="shared" si="64"/>
        <v>4.5222222222222221</v>
      </c>
      <c r="Z254" s="168">
        <v>3425</v>
      </c>
      <c r="AA254" s="159">
        <v>2940</v>
      </c>
      <c r="AB254" s="159">
        <v>170</v>
      </c>
      <c r="AC254" s="41">
        <f t="shared" si="65"/>
        <v>3110</v>
      </c>
      <c r="AD254" s="184">
        <f t="shared" si="66"/>
        <v>0.90802919708029195</v>
      </c>
      <c r="AE254" s="120">
        <f t="shared" si="67"/>
        <v>1.1684302323921321</v>
      </c>
      <c r="AF254" s="174">
        <v>95</v>
      </c>
      <c r="AG254" s="184">
        <f t="shared" si="68"/>
        <v>2.7737226277372264E-2</v>
      </c>
      <c r="AH254" s="42">
        <f t="shared" si="69"/>
        <v>0.1926196269261963</v>
      </c>
      <c r="AI254" s="159">
        <v>125</v>
      </c>
      <c r="AJ254" s="159">
        <v>40</v>
      </c>
      <c r="AK254" s="41">
        <f t="shared" si="70"/>
        <v>165</v>
      </c>
      <c r="AL254" s="184">
        <f t="shared" si="71"/>
        <v>4.8175182481751823E-2</v>
      </c>
      <c r="AM254" s="121">
        <f t="shared" si="72"/>
        <v>0.77701907228631972</v>
      </c>
      <c r="AN254" s="179">
        <v>60</v>
      </c>
      <c r="AO254" s="116" t="s">
        <v>7</v>
      </c>
      <c r="AP254" s="202" t="s">
        <v>7</v>
      </c>
      <c r="AQ254" s="83" t="s">
        <v>247</v>
      </c>
    </row>
    <row r="255" spans="1:44" x14ac:dyDescent="0.2">
      <c r="A255" s="115" t="s">
        <v>269</v>
      </c>
      <c r="B255" s="122">
        <v>8250207.04</v>
      </c>
      <c r="C255" s="48">
        <v>8250207</v>
      </c>
      <c r="D255" s="116">
        <v>1.9229699999999999E-4</v>
      </c>
      <c r="E255" s="117">
        <v>8001</v>
      </c>
      <c r="F255" s="117">
        <v>2661</v>
      </c>
      <c r="G255" s="117">
        <v>2625</v>
      </c>
      <c r="H255" s="122"/>
      <c r="I255" s="116">
        <v>1.93</v>
      </c>
      <c r="J255" s="41">
        <f t="shared" si="57"/>
        <v>193</v>
      </c>
      <c r="K255" s="163">
        <v>3281</v>
      </c>
      <c r="L255" s="159">
        <v>1116</v>
      </c>
      <c r="M255" s="117">
        <f t="shared" si="82"/>
        <v>1.5385682969999999</v>
      </c>
      <c r="N255" s="41">
        <f t="shared" si="58"/>
        <v>3279.461431703</v>
      </c>
      <c r="O255" s="197">
        <f t="shared" si="79"/>
        <v>2131.502019180758</v>
      </c>
      <c r="P255" s="118">
        <v>1698.2</v>
      </c>
      <c r="Q255" s="159">
        <v>1117</v>
      </c>
      <c r="R255" s="117">
        <f t="shared" si="83"/>
        <v>0.51170231700000002</v>
      </c>
      <c r="S255" s="41">
        <f t="shared" si="60"/>
        <v>1116.4882976829999</v>
      </c>
      <c r="T255" s="197">
        <f t="shared" si="80"/>
        <v>2181.9097951885956</v>
      </c>
      <c r="U255" s="163">
        <v>1074</v>
      </c>
      <c r="V255" s="117">
        <f t="shared" si="84"/>
        <v>0.50477962499999995</v>
      </c>
      <c r="W255" s="41">
        <f t="shared" si="62"/>
        <v>1073.4952203749999</v>
      </c>
      <c r="X255" s="190">
        <f t="shared" si="81"/>
        <v>2126.661155103081</v>
      </c>
      <c r="Y255" s="119">
        <f t="shared" si="64"/>
        <v>5.5647668393782386</v>
      </c>
      <c r="Z255" s="168">
        <v>1650</v>
      </c>
      <c r="AA255" s="159">
        <v>1460</v>
      </c>
      <c r="AB255" s="159">
        <v>85</v>
      </c>
      <c r="AC255" s="41">
        <f t="shared" si="65"/>
        <v>1545</v>
      </c>
      <c r="AD255" s="184">
        <f t="shared" si="66"/>
        <v>0.9363636363636364</v>
      </c>
      <c r="AE255" s="120">
        <f t="shared" si="67"/>
        <v>1.2048903105294779</v>
      </c>
      <c r="AF255" s="174">
        <v>35</v>
      </c>
      <c r="AG255" s="184">
        <f t="shared" si="68"/>
        <v>2.1212121212121213E-2</v>
      </c>
      <c r="AH255" s="42">
        <f t="shared" si="69"/>
        <v>0.14730639730639733</v>
      </c>
      <c r="AI255" s="159">
        <v>15</v>
      </c>
      <c r="AJ255" s="159">
        <v>15</v>
      </c>
      <c r="AK255" s="41">
        <f t="shared" si="70"/>
        <v>30</v>
      </c>
      <c r="AL255" s="184">
        <f t="shared" si="71"/>
        <v>1.8181818181818181E-2</v>
      </c>
      <c r="AM255" s="121">
        <f t="shared" si="72"/>
        <v>0.29325513196480935</v>
      </c>
      <c r="AN255" s="179">
        <v>40</v>
      </c>
      <c r="AO255" s="116" t="s">
        <v>7</v>
      </c>
      <c r="AP255" s="202" t="s">
        <v>7</v>
      </c>
      <c r="AQ255" s="83" t="s">
        <v>247</v>
      </c>
    </row>
  </sheetData>
  <sortState ref="A2:AS298">
    <sortCondition ref="B2:B298"/>
  </sortState>
  <pageMargins left="0.51181102362204722" right="0.51181102362204722" top="0.23622047244094491" bottom="0.31496062992125984" header="0.31496062992125984" footer="0.11811023622047245"/>
  <pageSetup paperSize="3" orientation="landscape" r:id="rId1"/>
  <headerFooter>
    <oddFoote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4"/>
  <sheetViews>
    <sheetView workbookViewId="0">
      <selection activeCell="A9" sqref="A9"/>
    </sheetView>
  </sheetViews>
  <sheetFormatPr defaultColWidth="8.85546875" defaultRowHeight="15" x14ac:dyDescent="0.25"/>
  <cols>
    <col min="1" max="1" width="37.42578125" customWidth="1"/>
    <col min="2" max="2" width="20.28515625" bestFit="1" customWidth="1"/>
    <col min="3" max="3" width="10.28515625" customWidth="1"/>
    <col min="4" max="4" width="12.85546875" bestFit="1" customWidth="1"/>
    <col min="5" max="5" width="11.5703125" customWidth="1"/>
    <col min="6" max="6" width="14" customWidth="1"/>
    <col min="7" max="7" width="16.42578125" bestFit="1" customWidth="1"/>
  </cols>
  <sheetData>
    <row r="1" spans="1:14" ht="15.75" x14ac:dyDescent="0.25">
      <c r="A1" s="8"/>
      <c r="B1" s="9" t="s">
        <v>3</v>
      </c>
      <c r="C1" s="247" t="s">
        <v>0</v>
      </c>
      <c r="D1" s="248"/>
      <c r="E1" s="249" t="s">
        <v>24</v>
      </c>
      <c r="F1" s="250"/>
    </row>
    <row r="2" spans="1:14" ht="30.75" thickBot="1" x14ac:dyDescent="0.3">
      <c r="A2" s="10"/>
      <c r="B2" s="11" t="s">
        <v>2</v>
      </c>
      <c r="C2" s="12" t="s">
        <v>11</v>
      </c>
      <c r="D2" s="13" t="s">
        <v>1</v>
      </c>
      <c r="E2" s="14" t="s">
        <v>11</v>
      </c>
      <c r="F2" s="15" t="s">
        <v>1</v>
      </c>
      <c r="H2" s="3"/>
    </row>
    <row r="3" spans="1:14" x14ac:dyDescent="0.25">
      <c r="A3" s="16" t="s">
        <v>25</v>
      </c>
      <c r="B3" s="17"/>
      <c r="C3" s="18">
        <v>6.1800000000000001E-2</v>
      </c>
      <c r="D3" s="19">
        <v>6.8900000000000003E-2</v>
      </c>
      <c r="E3" s="20">
        <v>0.14399999999999999</v>
      </c>
      <c r="F3" s="21">
        <v>0.16250000000000001</v>
      </c>
      <c r="H3" s="7"/>
    </row>
    <row r="4" spans="1:14" ht="17.25" x14ac:dyDescent="0.25">
      <c r="A4" s="22" t="s">
        <v>26</v>
      </c>
      <c r="B4" s="23" t="s">
        <v>27</v>
      </c>
      <c r="C4" s="24"/>
      <c r="D4" s="25"/>
      <c r="E4" s="26"/>
      <c r="F4" s="27"/>
      <c r="H4" s="7"/>
    </row>
    <row r="5" spans="1:14" ht="15.75" x14ac:dyDescent="0.25">
      <c r="A5" s="22" t="s">
        <v>28</v>
      </c>
      <c r="B5" s="28"/>
      <c r="C5" s="29">
        <f>C3*1.5</f>
        <v>9.2700000000000005E-2</v>
      </c>
      <c r="D5" s="30">
        <f>D3*1.5</f>
        <v>0.10335</v>
      </c>
      <c r="E5" s="31"/>
      <c r="F5" s="32"/>
      <c r="H5" s="39"/>
    </row>
    <row r="6" spans="1:14" ht="16.5" thickBot="1" x14ac:dyDescent="0.3">
      <c r="A6" s="33" t="s">
        <v>29</v>
      </c>
      <c r="B6" s="34"/>
      <c r="C6" s="35"/>
      <c r="D6" s="36"/>
      <c r="E6" s="37">
        <f>E3*1.5</f>
        <v>0.21599999999999997</v>
      </c>
      <c r="F6" s="38">
        <f>F3*0.5</f>
        <v>8.1250000000000003E-2</v>
      </c>
      <c r="H6" s="40"/>
    </row>
    <row r="7" spans="1:14" x14ac:dyDescent="0.25">
      <c r="B7" s="6"/>
      <c r="C7" s="7"/>
      <c r="D7" s="7"/>
      <c r="E7" s="7"/>
      <c r="F7" s="7"/>
      <c r="H7" s="7"/>
    </row>
    <row r="8" spans="1:14" x14ac:dyDescent="0.25">
      <c r="A8" s="1" t="s">
        <v>10</v>
      </c>
    </row>
    <row r="9" spans="1:14" x14ac:dyDescent="0.25">
      <c r="A9" s="2"/>
      <c r="B9" s="2"/>
      <c r="C9" s="2"/>
      <c r="D9" s="2"/>
      <c r="E9" s="2"/>
      <c r="F9" s="2"/>
      <c r="G9" s="2"/>
      <c r="H9" s="2"/>
      <c r="I9" s="2"/>
      <c r="J9" s="2"/>
      <c r="K9" s="2"/>
      <c r="L9" s="2"/>
      <c r="M9" s="2"/>
      <c r="N9" s="2"/>
    </row>
    <row r="10" spans="1:14" x14ac:dyDescent="0.25">
      <c r="A10" s="264" t="s">
        <v>410</v>
      </c>
      <c r="B10" s="2"/>
      <c r="C10" s="2"/>
      <c r="D10" s="2"/>
      <c r="E10" s="2"/>
      <c r="F10" s="2"/>
      <c r="G10" s="2"/>
      <c r="H10" s="2"/>
      <c r="I10" s="2"/>
      <c r="J10" s="2"/>
      <c r="K10" s="2"/>
      <c r="L10" s="2"/>
      <c r="M10" s="2"/>
      <c r="N10" s="2"/>
    </row>
    <row r="11" spans="1:14" x14ac:dyDescent="0.25">
      <c r="A11" s="288" t="s">
        <v>411</v>
      </c>
      <c r="B11" s="2"/>
      <c r="C11" s="2"/>
      <c r="D11" s="2"/>
      <c r="E11" s="2"/>
      <c r="F11" s="2"/>
      <c r="G11" s="2"/>
      <c r="H11" s="2"/>
      <c r="I11" s="2"/>
      <c r="J11" s="2"/>
      <c r="K11" s="2"/>
      <c r="L11" s="2"/>
      <c r="M11" s="2"/>
      <c r="N11" s="2"/>
    </row>
    <row r="12" spans="1:14" x14ac:dyDescent="0.25">
      <c r="A12" s="288" t="s">
        <v>412</v>
      </c>
      <c r="B12" s="2"/>
      <c r="C12" s="2"/>
      <c r="D12" s="2"/>
      <c r="E12" s="2"/>
      <c r="F12" s="2"/>
      <c r="G12" s="2"/>
      <c r="H12" s="2"/>
      <c r="I12" s="2"/>
      <c r="J12" s="2"/>
      <c r="K12" s="2"/>
      <c r="L12" s="2"/>
      <c r="M12" s="2"/>
      <c r="N12" s="2"/>
    </row>
    <row r="13" spans="1:14" x14ac:dyDescent="0.25">
      <c r="A13" s="289" t="s">
        <v>413</v>
      </c>
      <c r="B13" s="2"/>
      <c r="C13" s="2"/>
      <c r="D13" s="2"/>
      <c r="E13" s="2"/>
      <c r="F13" s="2"/>
      <c r="G13" s="2"/>
      <c r="H13" s="2"/>
      <c r="I13" s="2"/>
      <c r="J13" s="2"/>
      <c r="K13" s="2"/>
      <c r="L13" s="2"/>
      <c r="M13" s="2"/>
      <c r="N13" s="2"/>
    </row>
    <row r="14" spans="1:14" x14ac:dyDescent="0.25">
      <c r="A14" s="288" t="s">
        <v>414</v>
      </c>
      <c r="B14" s="2"/>
      <c r="C14" s="2"/>
      <c r="D14" s="2"/>
      <c r="E14" s="2"/>
      <c r="F14" s="2"/>
      <c r="G14" s="2"/>
      <c r="H14" s="2"/>
      <c r="I14" s="2"/>
      <c r="J14" s="2"/>
      <c r="K14" s="2"/>
      <c r="L14" s="2"/>
      <c r="M14" s="2"/>
      <c r="N14" s="2"/>
    </row>
  </sheetData>
  <mergeCells count="2">
    <mergeCell ref="C1:D1"/>
    <mergeCell ref="E1:F1"/>
  </mergeCells>
  <hyperlinks>
    <hyperlink ref="A13" r:id="rId1" display="“T9” updates this method to calculate floors using total raw count sums to arrive at CMA thresholds. This method matches that used by Statistics Canada. " xr:uid="{021E8E8F-A778-40EE-A7EB-49454875048C}"/>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5"/>
  <sheetViews>
    <sheetView tabSelected="1" zoomScale="90" zoomScaleNormal="90" workbookViewId="0">
      <selection activeCell="K5" sqref="K5"/>
    </sheetView>
  </sheetViews>
  <sheetFormatPr defaultRowHeight="15" x14ac:dyDescent="0.25"/>
  <cols>
    <col min="1" max="8" width="10.7109375" customWidth="1"/>
    <col min="9" max="9" width="11" customWidth="1"/>
  </cols>
  <sheetData>
    <row r="1" spans="1:17" ht="67.5" customHeight="1" thickBot="1" x14ac:dyDescent="0.3">
      <c r="B1" s="251" t="s">
        <v>329</v>
      </c>
      <c r="C1" s="252"/>
      <c r="D1" s="253" t="s">
        <v>328</v>
      </c>
      <c r="E1" s="254"/>
      <c r="F1" s="53"/>
      <c r="G1" s="53"/>
      <c r="H1" s="53"/>
      <c r="J1" s="255" t="s">
        <v>415</v>
      </c>
      <c r="K1" s="256"/>
      <c r="L1" s="256"/>
      <c r="M1" s="256"/>
      <c r="N1" s="256"/>
      <c r="O1" s="256"/>
      <c r="P1" s="256"/>
      <c r="Q1" s="257"/>
    </row>
    <row r="2" spans="1:17" ht="51.75" thickBot="1" x14ac:dyDescent="0.3">
      <c r="A2" s="224" t="s">
        <v>299</v>
      </c>
      <c r="B2" s="54" t="s">
        <v>19</v>
      </c>
      <c r="C2" s="55" t="s">
        <v>20</v>
      </c>
      <c r="D2" s="54" t="s">
        <v>21</v>
      </c>
      <c r="E2" s="55" t="s">
        <v>22</v>
      </c>
      <c r="F2" s="54" t="s">
        <v>23</v>
      </c>
      <c r="G2" s="55" t="s">
        <v>270</v>
      </c>
      <c r="H2" s="56" t="s">
        <v>271</v>
      </c>
      <c r="J2" s="258"/>
      <c r="K2" s="259"/>
      <c r="L2" s="259"/>
      <c r="M2" s="259"/>
      <c r="N2" s="259"/>
      <c r="O2" s="259"/>
      <c r="P2" s="259"/>
      <c r="Q2" s="260"/>
    </row>
    <row r="3" spans="1:17" x14ac:dyDescent="0.25">
      <c r="A3" s="57" t="s">
        <v>5</v>
      </c>
      <c r="B3" s="204">
        <v>151753</v>
      </c>
      <c r="C3" s="58">
        <f>B3/B8</f>
        <v>0.13946736530763962</v>
      </c>
      <c r="D3" s="204">
        <v>169209</v>
      </c>
      <c r="E3" s="59">
        <f>D3/D8</f>
        <v>0.12150503120402066</v>
      </c>
      <c r="F3" s="60">
        <f t="shared" ref="F3:F8" si="0">D3-B3</f>
        <v>17456</v>
      </c>
      <c r="G3" s="59">
        <f t="shared" ref="G3:G8" si="1">F3/B3</f>
        <v>0.11502902743273609</v>
      </c>
      <c r="H3" s="61">
        <f>F3/F8</f>
        <v>5.7323126936594936E-2</v>
      </c>
      <c r="J3" s="261"/>
      <c r="K3" s="262"/>
      <c r="L3" s="262"/>
      <c r="M3" s="262"/>
      <c r="N3" s="262"/>
      <c r="O3" s="262"/>
      <c r="P3" s="262"/>
      <c r="Q3" s="263"/>
    </row>
    <row r="4" spans="1:17" x14ac:dyDescent="0.25">
      <c r="A4" s="62" t="s">
        <v>6</v>
      </c>
      <c r="B4" s="206">
        <v>94921.340820825004</v>
      </c>
      <c r="C4" s="63">
        <f>B4/B8</f>
        <v>8.7236689329034459E-2</v>
      </c>
      <c r="D4" s="206">
        <v>119437</v>
      </c>
      <c r="E4" s="64">
        <f>D4/D8</f>
        <v>8.5764920376071099E-2</v>
      </c>
      <c r="F4" s="65">
        <f>D4-B4</f>
        <v>24515.659179174996</v>
      </c>
      <c r="G4" s="64">
        <f>F4/B4</f>
        <v>0.25827341846604479</v>
      </c>
      <c r="H4" s="66">
        <f>F4/F8</f>
        <v>8.0506086334907606E-2</v>
      </c>
    </row>
    <row r="5" spans="1:17" x14ac:dyDescent="0.25">
      <c r="A5" s="67" t="s">
        <v>7</v>
      </c>
      <c r="B5" s="207">
        <v>800464.33281185967</v>
      </c>
      <c r="C5" s="68">
        <f>B5/B8</f>
        <v>0.7356602605550312</v>
      </c>
      <c r="D5" s="207">
        <v>1053139</v>
      </c>
      <c r="E5" s="69">
        <f>D5/D8</f>
        <v>0.75623452096029831</v>
      </c>
      <c r="F5" s="70">
        <f t="shared" si="0"/>
        <v>252674.66718814033</v>
      </c>
      <c r="G5" s="69">
        <f t="shared" si="1"/>
        <v>0.31566011979640413</v>
      </c>
      <c r="H5" s="71">
        <f>F5/F8</f>
        <v>0.82974919918008982</v>
      </c>
      <c r="J5" s="205"/>
      <c r="K5" s="205"/>
    </row>
    <row r="6" spans="1:17" x14ac:dyDescent="0.25">
      <c r="A6" s="72" t="s">
        <v>3</v>
      </c>
      <c r="B6" s="208">
        <v>37534</v>
      </c>
      <c r="C6" s="73">
        <f>B6/B8</f>
        <v>3.4495318639215997E-2</v>
      </c>
      <c r="D6" s="208">
        <v>47484</v>
      </c>
      <c r="E6" s="74">
        <f>D6/D8</f>
        <v>3.4097151461752725E-2</v>
      </c>
      <c r="F6" s="75">
        <f t="shared" si="0"/>
        <v>9950</v>
      </c>
      <c r="G6" s="74">
        <f t="shared" si="1"/>
        <v>0.26509298236265788</v>
      </c>
      <c r="H6" s="76">
        <f>F6/F8</f>
        <v>3.267444506296515E-2</v>
      </c>
      <c r="J6" s="205"/>
      <c r="K6" s="205"/>
    </row>
    <row r="7" spans="1:17" ht="15.75" thickBot="1" x14ac:dyDescent="0.3">
      <c r="A7" s="209" t="s">
        <v>323</v>
      </c>
      <c r="B7" s="210">
        <v>3417</v>
      </c>
      <c r="C7" s="211">
        <f>B7/B8</f>
        <v>3.1403661690787305E-3</v>
      </c>
      <c r="D7" s="210">
        <v>3340</v>
      </c>
      <c r="E7" s="212">
        <f>D7/D8</f>
        <v>2.3983759978572594E-3</v>
      </c>
      <c r="F7" s="213">
        <f>D7-B7</f>
        <v>-77</v>
      </c>
      <c r="G7" s="212">
        <f>F7/B7</f>
        <v>-2.253438688908399E-2</v>
      </c>
      <c r="H7" s="214">
        <f>F7/F8</f>
        <v>-2.5285751455761971E-4</v>
      </c>
    </row>
    <row r="8" spans="1:17" ht="14.25" customHeight="1" thickBot="1" x14ac:dyDescent="0.3">
      <c r="A8" s="77" t="s">
        <v>8</v>
      </c>
      <c r="B8" s="215">
        <f>SUM(B3:B7)</f>
        <v>1088089.6736326846</v>
      </c>
      <c r="C8" s="78"/>
      <c r="D8" s="215">
        <f>SUM(D3:D7)</f>
        <v>1392609</v>
      </c>
      <c r="E8" s="79"/>
      <c r="F8" s="80">
        <f t="shared" si="0"/>
        <v>304519.32636731537</v>
      </c>
      <c r="G8" s="81">
        <f t="shared" si="1"/>
        <v>0.27986602000426158</v>
      </c>
      <c r="H8" s="82"/>
      <c r="I8" s="216"/>
    </row>
    <row r="9" spans="1:17" ht="15.75" thickBot="1" x14ac:dyDescent="0.3">
      <c r="A9" s="217"/>
      <c r="B9" s="218"/>
      <c r="C9" s="219"/>
      <c r="D9" s="218"/>
      <c r="E9" s="220"/>
      <c r="F9" s="221"/>
      <c r="G9" s="222"/>
      <c r="H9" s="223"/>
    </row>
    <row r="10" spans="1:17" ht="51.75" thickBot="1" x14ac:dyDescent="0.3">
      <c r="A10" s="224" t="s">
        <v>299</v>
      </c>
      <c r="B10" s="54" t="s">
        <v>272</v>
      </c>
      <c r="C10" s="55" t="s">
        <v>273</v>
      </c>
      <c r="D10" s="54" t="s">
        <v>274</v>
      </c>
      <c r="E10" s="55" t="s">
        <v>275</v>
      </c>
      <c r="F10" s="54" t="s">
        <v>276</v>
      </c>
      <c r="G10" s="55" t="s">
        <v>277</v>
      </c>
      <c r="H10" s="56" t="s">
        <v>278</v>
      </c>
    </row>
    <row r="11" spans="1:17" x14ac:dyDescent="0.25">
      <c r="A11" s="57" t="s">
        <v>5</v>
      </c>
      <c r="B11" s="204">
        <v>83848</v>
      </c>
      <c r="C11" s="58">
        <f>B11/B16</f>
        <v>0.19179949073410593</v>
      </c>
      <c r="D11" s="204">
        <v>95549</v>
      </c>
      <c r="E11" s="59">
        <f>D11/D16</f>
        <v>0.17536109530713748</v>
      </c>
      <c r="F11" s="60">
        <f t="shared" ref="F11:F16" si="2">D11-B11</f>
        <v>11701</v>
      </c>
      <c r="G11" s="59">
        <f t="shared" ref="G11:G16" si="3">F11/B11</f>
        <v>0.13955013834557772</v>
      </c>
      <c r="H11" s="61">
        <f>F11/F16</f>
        <v>0.10863921079014782</v>
      </c>
      <c r="J11" s="205"/>
      <c r="K11" s="205"/>
    </row>
    <row r="12" spans="1:17" x14ac:dyDescent="0.25">
      <c r="A12" s="62" t="s">
        <v>6</v>
      </c>
      <c r="B12" s="206">
        <v>39160.644997557007</v>
      </c>
      <c r="C12" s="63">
        <f>B12/B16</f>
        <v>8.9578663383152207E-2</v>
      </c>
      <c r="D12" s="206">
        <v>46769</v>
      </c>
      <c r="E12" s="64">
        <f>D12/D16</f>
        <v>8.5835153339328646E-2</v>
      </c>
      <c r="F12" s="65">
        <f>D12-B12</f>
        <v>7608.3550024429933</v>
      </c>
      <c r="G12" s="64">
        <f>F12/B12</f>
        <v>0.19428574281444119</v>
      </c>
      <c r="H12" s="66">
        <f>F12/F16</f>
        <v>7.0640601903827024E-2</v>
      </c>
    </row>
    <row r="13" spans="1:17" x14ac:dyDescent="0.25">
      <c r="A13" s="67" t="s">
        <v>7</v>
      </c>
      <c r="B13" s="207">
        <v>299907.22795948101</v>
      </c>
      <c r="C13" s="68">
        <f>B13/B16</f>
        <v>0.68602773578506193</v>
      </c>
      <c r="D13" s="207">
        <v>384318</v>
      </c>
      <c r="E13" s="69">
        <f>D13/D16</f>
        <v>0.70533888817516099</v>
      </c>
      <c r="F13" s="70">
        <f t="shared" si="2"/>
        <v>84410.77204051899</v>
      </c>
      <c r="G13" s="69">
        <f t="shared" si="3"/>
        <v>0.28145627771239751</v>
      </c>
      <c r="H13" s="71">
        <f>F13/F16</f>
        <v>0.78372102014093314</v>
      </c>
      <c r="J13" s="205"/>
      <c r="K13" s="205"/>
    </row>
    <row r="14" spans="1:17" ht="14.25" customHeight="1" x14ac:dyDescent="0.25">
      <c r="A14" s="72" t="s">
        <v>3</v>
      </c>
      <c r="B14" s="208">
        <v>12918</v>
      </c>
      <c r="C14" s="73">
        <f>B14/B16</f>
        <v>2.9549492191861228E-2</v>
      </c>
      <c r="D14" s="208">
        <v>16876</v>
      </c>
      <c r="E14" s="74">
        <f>D14/D16</f>
        <v>3.0972525556554775E-2</v>
      </c>
      <c r="F14" s="75">
        <f t="shared" si="2"/>
        <v>3958</v>
      </c>
      <c r="G14" s="74">
        <f t="shared" si="3"/>
        <v>0.30639417866542806</v>
      </c>
      <c r="H14" s="76">
        <f>F14/F16</f>
        <v>3.6748482720058546E-2</v>
      </c>
      <c r="J14" s="205"/>
      <c r="K14" s="205"/>
    </row>
    <row r="15" spans="1:17" ht="15.75" thickBot="1" x14ac:dyDescent="0.3">
      <c r="A15" s="209" t="s">
        <v>323</v>
      </c>
      <c r="B15" s="210">
        <v>1331</v>
      </c>
      <c r="C15" s="211">
        <f>B15/B16</f>
        <v>3.0446179058188027E-3</v>
      </c>
      <c r="D15" s="210">
        <v>1358</v>
      </c>
      <c r="E15" s="212">
        <f>D15/D16</f>
        <v>2.4923376218180483E-3</v>
      </c>
      <c r="F15" s="213">
        <f>D15-B15</f>
        <v>27</v>
      </c>
      <c r="G15" s="212">
        <f>F15/B15</f>
        <v>2.02854996243426E-2</v>
      </c>
      <c r="H15" s="214">
        <f>F15/F16</f>
        <v>2.5068444503324429E-4</v>
      </c>
      <c r="I15" s="216"/>
    </row>
    <row r="16" spans="1:17" ht="15.75" thickBot="1" x14ac:dyDescent="0.3">
      <c r="A16" s="77" t="s">
        <v>8</v>
      </c>
      <c r="B16" s="215">
        <f>SUM(B11:B15)</f>
        <v>437164.87295703799</v>
      </c>
      <c r="C16" s="78"/>
      <c r="D16" s="215">
        <f>SUM(D11:D15)</f>
        <v>544870</v>
      </c>
      <c r="E16" s="79"/>
      <c r="F16" s="80">
        <f t="shared" si="2"/>
        <v>107705.12704296201</v>
      </c>
      <c r="G16" s="81">
        <f t="shared" si="3"/>
        <v>0.24637186952929457</v>
      </c>
      <c r="H16" s="82"/>
    </row>
    <row r="17" spans="1:11" ht="15.75" thickBot="1" x14ac:dyDescent="0.3">
      <c r="A17" s="217"/>
      <c r="B17" s="218"/>
      <c r="C17" s="219"/>
      <c r="D17" s="218"/>
      <c r="E17" s="220"/>
      <c r="F17" s="221"/>
      <c r="G17" s="222"/>
      <c r="H17" s="223"/>
    </row>
    <row r="18" spans="1:11" ht="64.5" thickBot="1" x14ac:dyDescent="0.3">
      <c r="A18" s="224" t="s">
        <v>299</v>
      </c>
      <c r="B18" s="54" t="s">
        <v>279</v>
      </c>
      <c r="C18" s="55" t="s">
        <v>280</v>
      </c>
      <c r="D18" s="54" t="s">
        <v>281</v>
      </c>
      <c r="E18" s="55" t="s">
        <v>282</v>
      </c>
      <c r="F18" s="54" t="s">
        <v>283</v>
      </c>
      <c r="G18" s="55" t="s">
        <v>284</v>
      </c>
      <c r="H18" s="56" t="s">
        <v>285</v>
      </c>
    </row>
    <row r="19" spans="1:11" x14ac:dyDescent="0.25">
      <c r="A19" s="57" t="s">
        <v>5</v>
      </c>
      <c r="B19" s="204">
        <v>78217</v>
      </c>
      <c r="C19" s="58">
        <f>B19/B24</f>
        <v>0.18660717974254928</v>
      </c>
      <c r="D19" s="204">
        <v>85299</v>
      </c>
      <c r="E19" s="59">
        <f>D19/D24</f>
        <v>0.16413344031957328</v>
      </c>
      <c r="F19" s="60">
        <f t="shared" ref="F19:F24" si="4">D19-B19</f>
        <v>7082</v>
      </c>
      <c r="G19" s="59">
        <f t="shared" ref="G19:G24" si="5">F19/B19</f>
        <v>9.0542976590766711E-2</v>
      </c>
      <c r="H19" s="61">
        <f>F19/F24</f>
        <v>7.0439779162711907E-2</v>
      </c>
      <c r="J19" s="205"/>
      <c r="K19" s="205"/>
    </row>
    <row r="20" spans="1:11" x14ac:dyDescent="0.25">
      <c r="A20" s="62" t="s">
        <v>6</v>
      </c>
      <c r="B20" s="206">
        <v>37536.003358364003</v>
      </c>
      <c r="C20" s="63">
        <f>B20/B24</f>
        <v>8.9551986467279049E-2</v>
      </c>
      <c r="D20" s="206">
        <v>44377</v>
      </c>
      <c r="E20" s="64">
        <f>D20/D24</f>
        <v>8.5390798028836257E-2</v>
      </c>
      <c r="F20" s="65">
        <f>D20-B20</f>
        <v>6840.9966416359966</v>
      </c>
      <c r="G20" s="64">
        <f>F20/B20</f>
        <v>0.18225159925321788</v>
      </c>
      <c r="H20" s="66">
        <f>F20/F24</f>
        <v>6.8042684649773144E-2</v>
      </c>
    </row>
    <row r="21" spans="1:11" x14ac:dyDescent="0.25">
      <c r="A21" s="67" t="s">
        <v>7</v>
      </c>
      <c r="B21" s="207">
        <v>289624.21522578318</v>
      </c>
      <c r="C21" s="68">
        <f>B21/B24</f>
        <v>0.69097457059760026</v>
      </c>
      <c r="D21" s="207">
        <v>372780</v>
      </c>
      <c r="E21" s="69">
        <f>D21/D24</f>
        <v>0.71730810305314874</v>
      </c>
      <c r="F21" s="70">
        <f t="shared" si="4"/>
        <v>83155.784774216823</v>
      </c>
      <c r="G21" s="69">
        <f t="shared" si="5"/>
        <v>0.28711613326044172</v>
      </c>
      <c r="H21" s="71">
        <f>F21/F24</f>
        <v>0.82709335153880736</v>
      </c>
      <c r="J21" s="205"/>
      <c r="K21" s="205"/>
    </row>
    <row r="22" spans="1:11" x14ac:dyDescent="0.25">
      <c r="A22" s="72" t="s">
        <v>3</v>
      </c>
      <c r="B22" s="208">
        <v>12483</v>
      </c>
      <c r="C22" s="73">
        <f>B22/B24</f>
        <v>2.9781472374627544E-2</v>
      </c>
      <c r="D22" s="208">
        <v>15952</v>
      </c>
      <c r="E22" s="74">
        <f>D22/D24</f>
        <v>3.069504495923555E-2</v>
      </c>
      <c r="F22" s="75">
        <f t="shared" si="4"/>
        <v>3469</v>
      </c>
      <c r="G22" s="74">
        <f t="shared" si="5"/>
        <v>0.27789794120003203</v>
      </c>
      <c r="H22" s="76">
        <f>F22/F24</f>
        <v>3.4503755141972264E-2</v>
      </c>
      <c r="J22" s="205"/>
      <c r="K22" s="205"/>
    </row>
    <row r="23" spans="1:11" ht="15.75" thickBot="1" x14ac:dyDescent="0.3">
      <c r="A23" s="209" t="s">
        <v>323</v>
      </c>
      <c r="B23" s="210">
        <v>1293</v>
      </c>
      <c r="C23" s="211">
        <f>B23/B24</f>
        <v>3.0847908179438771E-3</v>
      </c>
      <c r="D23" s="210">
        <v>1285</v>
      </c>
      <c r="E23" s="212">
        <f>D23/D24</f>
        <v>2.4726136392062238E-3</v>
      </c>
      <c r="F23" s="213">
        <f>D23-B23</f>
        <v>-8</v>
      </c>
      <c r="G23" s="212">
        <f>F23/B23</f>
        <v>-6.1871616395978348E-3</v>
      </c>
      <c r="H23" s="214">
        <f>F23/F24</f>
        <v>-7.9570493264853888E-5</v>
      </c>
    </row>
    <row r="24" spans="1:11" ht="15.75" thickBot="1" x14ac:dyDescent="0.3">
      <c r="A24" s="77" t="s">
        <v>8</v>
      </c>
      <c r="B24" s="215">
        <f>SUM(B19:B23)</f>
        <v>419153.21858414717</v>
      </c>
      <c r="C24" s="78"/>
      <c r="D24" s="215">
        <f>SUM(D19:D23)</f>
        <v>519693</v>
      </c>
      <c r="E24" s="79"/>
      <c r="F24" s="80">
        <f t="shared" si="4"/>
        <v>100539.78141585283</v>
      </c>
      <c r="G24" s="81">
        <f t="shared" si="5"/>
        <v>0.23986403290773958</v>
      </c>
      <c r="H24" s="82"/>
    </row>
    <row r="25" spans="1:11" x14ac:dyDescent="0.25">
      <c r="B25" s="216"/>
      <c r="C25" s="2"/>
      <c r="D25" s="2"/>
      <c r="E25" s="2"/>
      <c r="F25" s="2"/>
      <c r="G25" s="2"/>
    </row>
  </sheetData>
  <mergeCells count="3">
    <mergeCell ref="B1:C1"/>
    <mergeCell ref="D1:E1"/>
    <mergeCell ref="J1:Q3"/>
  </mergeCells>
  <pageMargins left="0.51181102362204722" right="0.51181102362204722" top="1.2204724409448819" bottom="0.31496062992125984" header="0.31496062992125984" footer="0.11811023622047245"/>
  <pageSetup orientation="portrait" r:id="rId1"/>
  <headerFooter>
    <oddFooter>&amp;CPage 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INFO</vt:lpstr>
      <vt:lpstr>2006 Original</vt:lpstr>
      <vt:lpstr>2016 Original</vt:lpstr>
      <vt:lpstr>2016 CTDataMaker</vt:lpstr>
      <vt:lpstr>Thresholds</vt:lpstr>
      <vt:lpstr>Summary</vt:lpstr>
      <vt:lpstr>'2016 CTDataMaker'!Print_Area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Created by Lyra Hindrichs;Edited by Chris Willms</dc:creator>
  <cp:lastModifiedBy>User</cp:lastModifiedBy>
  <cp:lastPrinted>2018-06-14T16:25:44Z</cp:lastPrinted>
  <dcterms:created xsi:type="dcterms:W3CDTF">2018-05-09T18:33:31Z</dcterms:created>
  <dcterms:modified xsi:type="dcterms:W3CDTF">2018-08-03T01:35:15Z</dcterms:modified>
</cp:coreProperties>
</file>