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User\Documents\Cdn Suburbs\Classification Work\00 - v4 DataMakers\"/>
    </mc:Choice>
  </mc:AlternateContent>
  <xr:revisionPtr revIDLastSave="0" documentId="13_ncr:1_{44EC252E-D49F-4991-99D8-F59F57DB15CD}" xr6:coauthVersionLast="34" xr6:coauthVersionMax="34" xr10:uidLastSave="{00000000-0000-0000-0000-000000000000}"/>
  <bookViews>
    <workbookView xWindow="0" yWindow="60" windowWidth="28800" windowHeight="12285" activeTab="5" xr2:uid="{00000000-000D-0000-FFFF-FFFF00000000}"/>
  </bookViews>
  <sheets>
    <sheet name="INFO" sheetId="8" r:id="rId1"/>
    <sheet name="2006 Original" sheetId="5" r:id="rId2"/>
    <sheet name="2016 Original" sheetId="6" r:id="rId3"/>
    <sheet name="2016 CTDataMaker" sheetId="1" r:id="rId4"/>
    <sheet name="Thresholds" sheetId="2" r:id="rId5"/>
    <sheet name="Summary" sheetId="7" r:id="rId6"/>
  </sheets>
  <calcPr calcId="179021"/>
</workbook>
</file>

<file path=xl/calcChain.xml><?xml version="1.0" encoding="utf-8"?>
<calcChain xmlns="http://schemas.openxmlformats.org/spreadsheetml/2006/main">
  <c r="W263" i="1" l="1"/>
  <c r="X263" i="1" s="1"/>
  <c r="S263" i="1"/>
  <c r="T263" i="1" s="1"/>
  <c r="N263" i="1"/>
  <c r="O263" i="1" s="1"/>
  <c r="V260" i="1"/>
  <c r="V261" i="1"/>
  <c r="R260" i="1"/>
  <c r="R261" i="1"/>
  <c r="M260" i="1"/>
  <c r="M261" i="1"/>
  <c r="D24" i="7" l="1"/>
  <c r="E23" i="7" s="1"/>
  <c r="B24" i="7"/>
  <c r="C23" i="7" s="1"/>
  <c r="F23" i="7"/>
  <c r="F22" i="7"/>
  <c r="F21" i="7"/>
  <c r="G21" i="7" s="1"/>
  <c r="F20" i="7"/>
  <c r="F19" i="7"/>
  <c r="G19" i="7" s="1"/>
  <c r="D16" i="7"/>
  <c r="E15" i="7" s="1"/>
  <c r="B16" i="7"/>
  <c r="C15" i="7" s="1"/>
  <c r="F15" i="7"/>
  <c r="F14" i="7"/>
  <c r="F13" i="7"/>
  <c r="F12" i="7"/>
  <c r="G12" i="7" s="1"/>
  <c r="F11" i="7"/>
  <c r="D8" i="7"/>
  <c r="E6" i="7" s="1"/>
  <c r="B8" i="7"/>
  <c r="C5" i="7" s="1"/>
  <c r="F7" i="7"/>
  <c r="G7" i="7" s="1"/>
  <c r="F6" i="7"/>
  <c r="G6" i="7" s="1"/>
  <c r="F5" i="7"/>
  <c r="G5" i="7" s="1"/>
  <c r="F4" i="7"/>
  <c r="G4" i="7" s="1"/>
  <c r="F3" i="7"/>
  <c r="G3" i="7" s="1"/>
  <c r="E19" i="7" l="1"/>
  <c r="E20" i="7"/>
  <c r="E22" i="7"/>
  <c r="C21" i="7"/>
  <c r="G20" i="7"/>
  <c r="F24" i="7"/>
  <c r="H20" i="7" s="1"/>
  <c r="E3" i="7"/>
  <c r="E4" i="7"/>
  <c r="C19" i="7"/>
  <c r="E21" i="7"/>
  <c r="C11" i="7"/>
  <c r="C12" i="7"/>
  <c r="C13" i="7"/>
  <c r="C14" i="7"/>
  <c r="E13" i="7"/>
  <c r="E7" i="7"/>
  <c r="E11" i="7"/>
  <c r="C3" i="7"/>
  <c r="G14" i="7"/>
  <c r="G22" i="7"/>
  <c r="C7" i="7"/>
  <c r="F16" i="7"/>
  <c r="G16" i="7" s="1"/>
  <c r="E5" i="7"/>
  <c r="F8" i="7"/>
  <c r="H3" i="7" s="1"/>
  <c r="G15" i="7"/>
  <c r="C4" i="7"/>
  <c r="C6" i="7"/>
  <c r="G11" i="7"/>
  <c r="E12" i="7"/>
  <c r="G13" i="7"/>
  <c r="E14" i="7"/>
  <c r="C20" i="7"/>
  <c r="C22" i="7"/>
  <c r="G23" i="7"/>
  <c r="V271" i="1"/>
  <c r="R271" i="1"/>
  <c r="M271" i="1"/>
  <c r="V267" i="1"/>
  <c r="V268" i="1"/>
  <c r="R267" i="1"/>
  <c r="R268" i="1"/>
  <c r="M267" i="1"/>
  <c r="M268" i="1"/>
  <c r="V258" i="1"/>
  <c r="R258" i="1"/>
  <c r="M258" i="1"/>
  <c r="V249" i="1"/>
  <c r="V248" i="1"/>
  <c r="R249" i="1"/>
  <c r="R248" i="1"/>
  <c r="M249" i="1"/>
  <c r="M248" i="1"/>
  <c r="V239" i="1"/>
  <c r="R239" i="1"/>
  <c r="M239" i="1"/>
  <c r="V236" i="1"/>
  <c r="R236" i="1"/>
  <c r="M236" i="1"/>
  <c r="V224" i="1"/>
  <c r="R224" i="1"/>
  <c r="M224" i="1"/>
  <c r="V214" i="1"/>
  <c r="V215" i="1"/>
  <c r="V216" i="1"/>
  <c r="R214" i="1"/>
  <c r="R215" i="1"/>
  <c r="R216" i="1"/>
  <c r="M214" i="1"/>
  <c r="M215" i="1"/>
  <c r="M216" i="1"/>
  <c r="V191" i="1"/>
  <c r="V192" i="1"/>
  <c r="V193" i="1"/>
  <c r="V194" i="1"/>
  <c r="V195" i="1"/>
  <c r="V196" i="1"/>
  <c r="V197" i="1"/>
  <c r="V198" i="1"/>
  <c r="R191" i="1"/>
  <c r="R192" i="1"/>
  <c r="R193" i="1"/>
  <c r="R194" i="1"/>
  <c r="R195" i="1"/>
  <c r="R196" i="1"/>
  <c r="R197" i="1"/>
  <c r="R198" i="1"/>
  <c r="M191" i="1"/>
  <c r="M192" i="1"/>
  <c r="M193" i="1"/>
  <c r="M194" i="1"/>
  <c r="M195" i="1"/>
  <c r="M196" i="1"/>
  <c r="M197" i="1"/>
  <c r="M198" i="1"/>
  <c r="H23" i="7" l="1"/>
  <c r="H21" i="7"/>
  <c r="H19" i="7"/>
  <c r="H22" i="7"/>
  <c r="G24" i="7"/>
  <c r="H12" i="7"/>
  <c r="H11" i="7"/>
  <c r="H5" i="7"/>
  <c r="H7" i="7"/>
  <c r="H15" i="7"/>
  <c r="H4" i="7"/>
  <c r="G8" i="7"/>
  <c r="H6" i="7"/>
  <c r="H13" i="7"/>
  <c r="H14" i="7"/>
  <c r="AK2" i="1"/>
  <c r="AL2" i="1" s="1"/>
  <c r="AM2" i="1" s="1"/>
  <c r="AG2" i="1"/>
  <c r="AH2" i="1" s="1"/>
  <c r="AC2" i="1"/>
  <c r="AD2" i="1" s="1"/>
  <c r="AE2" i="1" s="1"/>
  <c r="W2" i="1"/>
  <c r="X2" i="1" s="1"/>
  <c r="S2" i="1"/>
  <c r="N2" i="1"/>
  <c r="O2" i="1" s="1"/>
  <c r="J2" i="1"/>
  <c r="Y2" i="1" s="1"/>
  <c r="T2" i="1" l="1"/>
  <c r="N3" i="1" l="1"/>
  <c r="N4" i="1"/>
  <c r="N5" i="1"/>
  <c r="N6" i="1"/>
  <c r="N7" i="1"/>
  <c r="N8" i="1"/>
  <c r="N9" i="1"/>
  <c r="N10" i="1"/>
  <c r="N11" i="1"/>
  <c r="N12" i="1"/>
  <c r="N13" i="1"/>
  <c r="N14" i="1"/>
  <c r="N15" i="1"/>
  <c r="N16" i="1"/>
  <c r="N17" i="1"/>
  <c r="N18" i="1"/>
  <c r="N19" i="1"/>
  <c r="N20" i="1"/>
  <c r="N21" i="1"/>
  <c r="N22"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9" i="1"/>
  <c r="N140" i="1"/>
  <c r="N141" i="1"/>
  <c r="N142" i="1"/>
  <c r="N143" i="1"/>
  <c r="N144" i="1"/>
  <c r="N145" i="1"/>
  <c r="N146" i="1"/>
  <c r="N147" i="1"/>
  <c r="N148" i="1"/>
  <c r="N149" i="1"/>
  <c r="N150" i="1"/>
  <c r="N151" i="1"/>
  <c r="N160" i="1"/>
  <c r="N161" i="1"/>
  <c r="N162" i="1"/>
  <c r="N163" i="1"/>
  <c r="N164" i="1"/>
  <c r="N165" i="1"/>
  <c r="N166" i="1"/>
  <c r="N167" i="1"/>
  <c r="N168" i="1"/>
  <c r="N169" i="1"/>
  <c r="N170" i="1"/>
  <c r="N171" i="1"/>
  <c r="N172" i="1"/>
  <c r="N173" i="1"/>
  <c r="N174" i="1"/>
  <c r="N175" i="1"/>
  <c r="N176" i="1"/>
  <c r="N177" i="1"/>
  <c r="N178" i="1"/>
  <c r="N179" i="1"/>
  <c r="N180" i="1"/>
  <c r="N182" i="1"/>
  <c r="N183" i="1"/>
  <c r="N184" i="1"/>
  <c r="N185" i="1"/>
  <c r="N186" i="1"/>
  <c r="N187" i="1"/>
  <c r="N188" i="1"/>
  <c r="N211" i="1"/>
  <c r="N212" i="1"/>
  <c r="N217" i="1"/>
  <c r="N218" i="1"/>
  <c r="N219" i="1"/>
  <c r="N220" i="1"/>
  <c r="N221" i="1"/>
  <c r="N222" i="1"/>
  <c r="N223" i="1"/>
  <c r="N226" i="1"/>
  <c r="N227" i="1"/>
  <c r="N228" i="1"/>
  <c r="N229" i="1"/>
  <c r="N233" i="1"/>
  <c r="N234" i="1"/>
  <c r="N235" i="1"/>
  <c r="N240" i="1"/>
  <c r="N241" i="1"/>
  <c r="N242" i="1"/>
  <c r="N243" i="1"/>
  <c r="N244" i="1"/>
  <c r="N247" i="1"/>
  <c r="N250" i="1"/>
  <c r="N251" i="1"/>
  <c r="N252" i="1"/>
  <c r="N253" i="1"/>
  <c r="N254" i="1"/>
  <c r="N259" i="1"/>
  <c r="N260" i="1"/>
  <c r="N261" i="1"/>
  <c r="N269" i="1"/>
  <c r="N274" i="1"/>
  <c r="W3" i="1"/>
  <c r="X3" i="1" s="1"/>
  <c r="W4" i="1"/>
  <c r="X4" i="1" s="1"/>
  <c r="W5" i="1"/>
  <c r="X5" i="1" s="1"/>
  <c r="W6" i="1"/>
  <c r="X6" i="1" s="1"/>
  <c r="W7" i="1"/>
  <c r="X7" i="1" s="1"/>
  <c r="W8" i="1"/>
  <c r="X8" i="1" s="1"/>
  <c r="W9" i="1"/>
  <c r="X9" i="1" s="1"/>
  <c r="W10" i="1"/>
  <c r="X10" i="1" s="1"/>
  <c r="W11" i="1"/>
  <c r="X11" i="1" s="1"/>
  <c r="W12" i="1"/>
  <c r="X12" i="1" s="1"/>
  <c r="W13" i="1"/>
  <c r="X13" i="1" s="1"/>
  <c r="W14" i="1"/>
  <c r="X14" i="1" s="1"/>
  <c r="W15" i="1"/>
  <c r="X15" i="1" s="1"/>
  <c r="W16" i="1"/>
  <c r="X16" i="1" s="1"/>
  <c r="W17" i="1"/>
  <c r="X17" i="1" s="1"/>
  <c r="W18" i="1"/>
  <c r="X18" i="1" s="1"/>
  <c r="W19" i="1"/>
  <c r="X19" i="1" s="1"/>
  <c r="W20" i="1"/>
  <c r="X20" i="1" s="1"/>
  <c r="W21" i="1"/>
  <c r="X21" i="1" s="1"/>
  <c r="W22" i="1"/>
  <c r="X22" i="1" s="1"/>
  <c r="W26" i="1"/>
  <c r="X26" i="1" s="1"/>
  <c r="W27" i="1"/>
  <c r="X27" i="1" s="1"/>
  <c r="W28" i="1"/>
  <c r="X28" i="1" s="1"/>
  <c r="W29" i="1"/>
  <c r="X29" i="1" s="1"/>
  <c r="W30" i="1"/>
  <c r="X30" i="1" s="1"/>
  <c r="W31" i="1"/>
  <c r="X31" i="1" s="1"/>
  <c r="W32" i="1"/>
  <c r="X32" i="1" s="1"/>
  <c r="W33" i="1"/>
  <c r="X33" i="1" s="1"/>
  <c r="W34" i="1"/>
  <c r="X34" i="1" s="1"/>
  <c r="W35" i="1"/>
  <c r="X35" i="1" s="1"/>
  <c r="W36" i="1"/>
  <c r="X36" i="1" s="1"/>
  <c r="W37" i="1"/>
  <c r="X37" i="1" s="1"/>
  <c r="W38" i="1"/>
  <c r="X38" i="1" s="1"/>
  <c r="W39" i="1"/>
  <c r="X39" i="1" s="1"/>
  <c r="W40" i="1"/>
  <c r="X40" i="1" s="1"/>
  <c r="W41" i="1"/>
  <c r="X41" i="1" s="1"/>
  <c r="W42" i="1"/>
  <c r="X42" i="1" s="1"/>
  <c r="W43" i="1"/>
  <c r="X43" i="1" s="1"/>
  <c r="W44" i="1"/>
  <c r="X44" i="1" s="1"/>
  <c r="W45" i="1"/>
  <c r="X45" i="1" s="1"/>
  <c r="W46" i="1"/>
  <c r="X46" i="1" s="1"/>
  <c r="W47" i="1"/>
  <c r="X47" i="1" s="1"/>
  <c r="W48" i="1"/>
  <c r="X48" i="1" s="1"/>
  <c r="W49" i="1"/>
  <c r="X49" i="1" s="1"/>
  <c r="W50" i="1"/>
  <c r="X50" i="1" s="1"/>
  <c r="W51" i="1"/>
  <c r="X51" i="1" s="1"/>
  <c r="W52" i="1"/>
  <c r="X52" i="1" s="1"/>
  <c r="W53" i="1"/>
  <c r="X53" i="1" s="1"/>
  <c r="W54" i="1"/>
  <c r="X54" i="1" s="1"/>
  <c r="W55" i="1"/>
  <c r="X55" i="1" s="1"/>
  <c r="W56" i="1"/>
  <c r="X56" i="1" s="1"/>
  <c r="W57" i="1"/>
  <c r="X57" i="1" s="1"/>
  <c r="W58" i="1"/>
  <c r="X58" i="1" s="1"/>
  <c r="W59" i="1"/>
  <c r="X59" i="1" s="1"/>
  <c r="W60" i="1"/>
  <c r="X60" i="1" s="1"/>
  <c r="W61" i="1"/>
  <c r="X61" i="1" s="1"/>
  <c r="W62" i="1"/>
  <c r="X62" i="1" s="1"/>
  <c r="W63" i="1"/>
  <c r="X63" i="1" s="1"/>
  <c r="W64" i="1"/>
  <c r="X64" i="1" s="1"/>
  <c r="W65" i="1"/>
  <c r="X65" i="1" s="1"/>
  <c r="W66" i="1"/>
  <c r="X66" i="1" s="1"/>
  <c r="W67" i="1"/>
  <c r="X67" i="1" s="1"/>
  <c r="W68" i="1"/>
  <c r="X68" i="1" s="1"/>
  <c r="W69" i="1"/>
  <c r="X69" i="1" s="1"/>
  <c r="W70" i="1"/>
  <c r="X70" i="1" s="1"/>
  <c r="W71" i="1"/>
  <c r="X71" i="1" s="1"/>
  <c r="W72" i="1"/>
  <c r="X72" i="1" s="1"/>
  <c r="W73" i="1"/>
  <c r="X73" i="1" s="1"/>
  <c r="W74" i="1"/>
  <c r="X74"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W116" i="1"/>
  <c r="X116" i="1" s="1"/>
  <c r="W117" i="1"/>
  <c r="X117" i="1" s="1"/>
  <c r="W118" i="1"/>
  <c r="X118" i="1" s="1"/>
  <c r="W119" i="1"/>
  <c r="X119" i="1" s="1"/>
  <c r="W120" i="1"/>
  <c r="X120" i="1" s="1"/>
  <c r="W121" i="1"/>
  <c r="X121" i="1" s="1"/>
  <c r="W122" i="1"/>
  <c r="X122" i="1" s="1"/>
  <c r="W123" i="1"/>
  <c r="X123" i="1" s="1"/>
  <c r="W124" i="1"/>
  <c r="X124" i="1" s="1"/>
  <c r="W125" i="1"/>
  <c r="X125"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9" i="1"/>
  <c r="X139" i="1" s="1"/>
  <c r="W140" i="1"/>
  <c r="X140" i="1" s="1"/>
  <c r="W141" i="1"/>
  <c r="X141" i="1" s="1"/>
  <c r="W142" i="1"/>
  <c r="X142" i="1" s="1"/>
  <c r="W143" i="1"/>
  <c r="X143" i="1" s="1"/>
  <c r="W144" i="1"/>
  <c r="X144" i="1" s="1"/>
  <c r="W145" i="1"/>
  <c r="X145" i="1" s="1"/>
  <c r="W146" i="1"/>
  <c r="X146" i="1" s="1"/>
  <c r="W147" i="1"/>
  <c r="X147" i="1" s="1"/>
  <c r="W148" i="1"/>
  <c r="X148" i="1" s="1"/>
  <c r="W149" i="1"/>
  <c r="X149" i="1" s="1"/>
  <c r="W150" i="1"/>
  <c r="X150" i="1" s="1"/>
  <c r="W151" i="1"/>
  <c r="X151" i="1" s="1"/>
  <c r="W160" i="1"/>
  <c r="X160" i="1" s="1"/>
  <c r="W161" i="1"/>
  <c r="X161" i="1" s="1"/>
  <c r="W162" i="1"/>
  <c r="X162" i="1" s="1"/>
  <c r="W163" i="1"/>
  <c r="X163" i="1" s="1"/>
  <c r="W164" i="1"/>
  <c r="X164" i="1" s="1"/>
  <c r="W165" i="1"/>
  <c r="X165" i="1" s="1"/>
  <c r="W166" i="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84" i="1"/>
  <c r="X184" i="1" s="1"/>
  <c r="W185" i="1"/>
  <c r="X185" i="1" s="1"/>
  <c r="W186" i="1"/>
  <c r="X186" i="1" s="1"/>
  <c r="W187" i="1"/>
  <c r="X187" i="1" s="1"/>
  <c r="W188" i="1"/>
  <c r="X188" i="1" s="1"/>
  <c r="W211" i="1"/>
  <c r="X211" i="1" s="1"/>
  <c r="W212" i="1"/>
  <c r="X212" i="1" s="1"/>
  <c r="W217" i="1"/>
  <c r="X217" i="1" s="1"/>
  <c r="W218" i="1"/>
  <c r="X218" i="1" s="1"/>
  <c r="W219" i="1"/>
  <c r="X219" i="1" s="1"/>
  <c r="W220" i="1"/>
  <c r="X220" i="1" s="1"/>
  <c r="W221" i="1"/>
  <c r="X221" i="1" s="1"/>
  <c r="W222" i="1"/>
  <c r="X222" i="1" s="1"/>
  <c r="W223" i="1"/>
  <c r="X223" i="1" s="1"/>
  <c r="W226" i="1"/>
  <c r="X226" i="1" s="1"/>
  <c r="W227" i="1"/>
  <c r="X227" i="1" s="1"/>
  <c r="W228" i="1"/>
  <c r="X228" i="1" s="1"/>
  <c r="W229" i="1"/>
  <c r="X229" i="1" s="1"/>
  <c r="W233" i="1"/>
  <c r="X233" i="1" s="1"/>
  <c r="W234" i="1"/>
  <c r="X234" i="1" s="1"/>
  <c r="W235" i="1"/>
  <c r="X235" i="1" s="1"/>
  <c r="W240" i="1"/>
  <c r="X240" i="1" s="1"/>
  <c r="W241" i="1"/>
  <c r="X241" i="1" s="1"/>
  <c r="W242" i="1"/>
  <c r="X242" i="1" s="1"/>
  <c r="W243" i="1"/>
  <c r="X243" i="1" s="1"/>
  <c r="W244" i="1"/>
  <c r="X244" i="1" s="1"/>
  <c r="W247" i="1"/>
  <c r="X247" i="1" s="1"/>
  <c r="W250" i="1"/>
  <c r="X250" i="1" s="1"/>
  <c r="W251" i="1"/>
  <c r="X251" i="1" s="1"/>
  <c r="W252" i="1"/>
  <c r="X252" i="1" s="1"/>
  <c r="W253" i="1"/>
  <c r="X253" i="1" s="1"/>
  <c r="W254" i="1"/>
  <c r="X254" i="1" s="1"/>
  <c r="W259" i="1"/>
  <c r="X259" i="1" s="1"/>
  <c r="W260" i="1"/>
  <c r="X260" i="1" s="1"/>
  <c r="W261" i="1"/>
  <c r="X261" i="1" s="1"/>
  <c r="W269" i="1"/>
  <c r="X269" i="1" s="1"/>
  <c r="W274" i="1"/>
  <c r="X274" i="1" s="1"/>
  <c r="S3" i="1"/>
  <c r="T3" i="1" s="1"/>
  <c r="S4" i="1"/>
  <c r="T4" i="1" s="1"/>
  <c r="S5" i="1"/>
  <c r="T5" i="1" s="1"/>
  <c r="S6" i="1"/>
  <c r="T6" i="1" s="1"/>
  <c r="S7" i="1"/>
  <c r="T7" i="1" s="1"/>
  <c r="S8" i="1"/>
  <c r="T8" i="1" s="1"/>
  <c r="S9" i="1"/>
  <c r="T9" i="1" s="1"/>
  <c r="S10" i="1"/>
  <c r="T10" i="1" s="1"/>
  <c r="S11" i="1"/>
  <c r="T11" i="1" s="1"/>
  <c r="S12" i="1"/>
  <c r="T12" i="1" s="1"/>
  <c r="S13" i="1"/>
  <c r="T13" i="1" s="1"/>
  <c r="S14" i="1"/>
  <c r="T14" i="1" s="1"/>
  <c r="S15" i="1"/>
  <c r="T15" i="1" s="1"/>
  <c r="S16" i="1"/>
  <c r="T16" i="1" s="1"/>
  <c r="S17" i="1"/>
  <c r="T17" i="1" s="1"/>
  <c r="S18" i="1"/>
  <c r="T18" i="1" s="1"/>
  <c r="S19" i="1"/>
  <c r="T19" i="1" s="1"/>
  <c r="S20" i="1"/>
  <c r="T20" i="1" s="1"/>
  <c r="S21" i="1"/>
  <c r="T21" i="1" s="1"/>
  <c r="S22" i="1"/>
  <c r="T22" i="1" s="1"/>
  <c r="S26" i="1"/>
  <c r="T26" i="1" s="1"/>
  <c r="S27" i="1"/>
  <c r="T27" i="1" s="1"/>
  <c r="S28" i="1"/>
  <c r="T28" i="1" s="1"/>
  <c r="S29" i="1"/>
  <c r="T29" i="1" s="1"/>
  <c r="S30" i="1"/>
  <c r="T30" i="1" s="1"/>
  <c r="S31" i="1"/>
  <c r="T31" i="1" s="1"/>
  <c r="S32" i="1"/>
  <c r="T32" i="1" s="1"/>
  <c r="S33" i="1"/>
  <c r="T33" i="1" s="1"/>
  <c r="S34" i="1"/>
  <c r="T34" i="1" s="1"/>
  <c r="S35" i="1"/>
  <c r="T35" i="1" s="1"/>
  <c r="S36" i="1"/>
  <c r="T36" i="1" s="1"/>
  <c r="S37" i="1"/>
  <c r="T37" i="1" s="1"/>
  <c r="S38" i="1"/>
  <c r="T38" i="1" s="1"/>
  <c r="S39" i="1"/>
  <c r="T39" i="1" s="1"/>
  <c r="S40" i="1"/>
  <c r="T40" i="1" s="1"/>
  <c r="S41" i="1"/>
  <c r="T41" i="1" s="1"/>
  <c r="S42" i="1"/>
  <c r="T42" i="1" s="1"/>
  <c r="S43" i="1"/>
  <c r="T43" i="1" s="1"/>
  <c r="S44" i="1"/>
  <c r="T44" i="1" s="1"/>
  <c r="S45" i="1"/>
  <c r="T45" i="1" s="1"/>
  <c r="S46" i="1"/>
  <c r="T46" i="1" s="1"/>
  <c r="S47" i="1"/>
  <c r="T47" i="1" s="1"/>
  <c r="S48" i="1"/>
  <c r="T48" i="1" s="1"/>
  <c r="S49" i="1"/>
  <c r="T49" i="1" s="1"/>
  <c r="S50" i="1"/>
  <c r="T50" i="1" s="1"/>
  <c r="S51" i="1"/>
  <c r="T51" i="1" s="1"/>
  <c r="S52" i="1"/>
  <c r="T52" i="1" s="1"/>
  <c r="S53" i="1"/>
  <c r="T53" i="1" s="1"/>
  <c r="S54" i="1"/>
  <c r="T54" i="1" s="1"/>
  <c r="S55" i="1"/>
  <c r="T55" i="1" s="1"/>
  <c r="S56" i="1"/>
  <c r="T56" i="1" s="1"/>
  <c r="S57" i="1"/>
  <c r="T57" i="1" s="1"/>
  <c r="S58" i="1"/>
  <c r="T58" i="1" s="1"/>
  <c r="S59" i="1"/>
  <c r="T59" i="1" s="1"/>
  <c r="S60" i="1"/>
  <c r="T60" i="1" s="1"/>
  <c r="S61" i="1"/>
  <c r="T61" i="1" s="1"/>
  <c r="S62" i="1"/>
  <c r="T62" i="1" s="1"/>
  <c r="S63" i="1"/>
  <c r="T63" i="1" s="1"/>
  <c r="S64" i="1"/>
  <c r="T64" i="1" s="1"/>
  <c r="S65" i="1"/>
  <c r="T65" i="1" s="1"/>
  <c r="S66" i="1"/>
  <c r="T66" i="1" s="1"/>
  <c r="S67" i="1"/>
  <c r="T67" i="1" s="1"/>
  <c r="S68" i="1"/>
  <c r="T68" i="1" s="1"/>
  <c r="S69" i="1"/>
  <c r="T69" i="1" s="1"/>
  <c r="S70" i="1"/>
  <c r="T70" i="1" s="1"/>
  <c r="S71" i="1"/>
  <c r="T71" i="1" s="1"/>
  <c r="S72" i="1"/>
  <c r="T72" i="1" s="1"/>
  <c r="S73" i="1"/>
  <c r="T73" i="1" s="1"/>
  <c r="S74" i="1"/>
  <c r="T74" i="1" s="1"/>
  <c r="S77" i="1"/>
  <c r="T77" i="1" s="1"/>
  <c r="S78" i="1"/>
  <c r="T78" i="1" s="1"/>
  <c r="S79" i="1"/>
  <c r="T79" i="1" s="1"/>
  <c r="S80" i="1"/>
  <c r="T80" i="1" s="1"/>
  <c r="S81" i="1"/>
  <c r="T81" i="1" s="1"/>
  <c r="S82" i="1"/>
  <c r="T82" i="1" s="1"/>
  <c r="S83" i="1"/>
  <c r="T83" i="1" s="1"/>
  <c r="S84" i="1"/>
  <c r="T84" i="1" s="1"/>
  <c r="S85" i="1"/>
  <c r="T85" i="1" s="1"/>
  <c r="S86" i="1"/>
  <c r="T86" i="1" s="1"/>
  <c r="S87" i="1"/>
  <c r="T87" i="1" s="1"/>
  <c r="S88" i="1"/>
  <c r="T88" i="1" s="1"/>
  <c r="S89" i="1"/>
  <c r="T89" i="1" s="1"/>
  <c r="S90" i="1"/>
  <c r="T90" i="1" s="1"/>
  <c r="S91" i="1"/>
  <c r="T91" i="1" s="1"/>
  <c r="S92" i="1"/>
  <c r="T92" i="1" s="1"/>
  <c r="S93" i="1"/>
  <c r="T93" i="1" s="1"/>
  <c r="S94" i="1"/>
  <c r="T94" i="1" s="1"/>
  <c r="S95" i="1"/>
  <c r="T95" i="1" s="1"/>
  <c r="S96" i="1"/>
  <c r="T96" i="1" s="1"/>
  <c r="S97" i="1"/>
  <c r="T97" i="1" s="1"/>
  <c r="S98" i="1"/>
  <c r="T98" i="1" s="1"/>
  <c r="S99" i="1"/>
  <c r="T99" i="1" s="1"/>
  <c r="S100" i="1"/>
  <c r="T100" i="1" s="1"/>
  <c r="S101" i="1"/>
  <c r="T101" i="1" s="1"/>
  <c r="S102" i="1"/>
  <c r="T102" i="1" s="1"/>
  <c r="S103" i="1"/>
  <c r="T103" i="1" s="1"/>
  <c r="S104" i="1"/>
  <c r="T104" i="1" s="1"/>
  <c r="S105" i="1"/>
  <c r="T105" i="1" s="1"/>
  <c r="S106" i="1"/>
  <c r="T106" i="1" s="1"/>
  <c r="S107" i="1"/>
  <c r="T107" i="1" s="1"/>
  <c r="S108" i="1"/>
  <c r="T108" i="1" s="1"/>
  <c r="S109" i="1"/>
  <c r="T109" i="1" s="1"/>
  <c r="S110" i="1"/>
  <c r="T110" i="1" s="1"/>
  <c r="S111" i="1"/>
  <c r="T111" i="1" s="1"/>
  <c r="S112" i="1"/>
  <c r="T112" i="1" s="1"/>
  <c r="S113" i="1"/>
  <c r="T113" i="1" s="1"/>
  <c r="S114" i="1"/>
  <c r="T114" i="1" s="1"/>
  <c r="S115" i="1"/>
  <c r="S116" i="1"/>
  <c r="T116" i="1" s="1"/>
  <c r="S117" i="1"/>
  <c r="T117" i="1" s="1"/>
  <c r="S118" i="1"/>
  <c r="T118" i="1" s="1"/>
  <c r="S119" i="1"/>
  <c r="T119" i="1" s="1"/>
  <c r="S120" i="1"/>
  <c r="T120" i="1" s="1"/>
  <c r="S121" i="1"/>
  <c r="T121" i="1" s="1"/>
  <c r="S122" i="1"/>
  <c r="T122" i="1" s="1"/>
  <c r="S123" i="1"/>
  <c r="T123" i="1" s="1"/>
  <c r="S124" i="1"/>
  <c r="T124" i="1" s="1"/>
  <c r="S125" i="1"/>
  <c r="T125" i="1" s="1"/>
  <c r="S126" i="1"/>
  <c r="T126" i="1" s="1"/>
  <c r="S127" i="1"/>
  <c r="T127" i="1" s="1"/>
  <c r="S128" i="1"/>
  <c r="T128" i="1" s="1"/>
  <c r="S129" i="1"/>
  <c r="T129" i="1" s="1"/>
  <c r="S130" i="1"/>
  <c r="T130" i="1" s="1"/>
  <c r="S131" i="1"/>
  <c r="T131" i="1" s="1"/>
  <c r="S132" i="1"/>
  <c r="T132" i="1" s="1"/>
  <c r="S133" i="1"/>
  <c r="T133" i="1" s="1"/>
  <c r="S134" i="1"/>
  <c r="T134" i="1" s="1"/>
  <c r="S135" i="1"/>
  <c r="T135" i="1" s="1"/>
  <c r="S136" i="1"/>
  <c r="T136" i="1" s="1"/>
  <c r="S139" i="1"/>
  <c r="T139" i="1" s="1"/>
  <c r="S140" i="1"/>
  <c r="T140" i="1" s="1"/>
  <c r="S141" i="1"/>
  <c r="T141" i="1" s="1"/>
  <c r="S142" i="1"/>
  <c r="T142" i="1" s="1"/>
  <c r="S143" i="1"/>
  <c r="T143" i="1" s="1"/>
  <c r="S144" i="1"/>
  <c r="T144" i="1" s="1"/>
  <c r="S145" i="1"/>
  <c r="T145" i="1" s="1"/>
  <c r="S146" i="1"/>
  <c r="T146" i="1" s="1"/>
  <c r="S147" i="1"/>
  <c r="T147" i="1" s="1"/>
  <c r="S148" i="1"/>
  <c r="T148" i="1" s="1"/>
  <c r="S149" i="1"/>
  <c r="T149" i="1" s="1"/>
  <c r="S150" i="1"/>
  <c r="T150" i="1" s="1"/>
  <c r="S151" i="1"/>
  <c r="T151" i="1" s="1"/>
  <c r="S160" i="1"/>
  <c r="T160" i="1" s="1"/>
  <c r="S161" i="1"/>
  <c r="T161" i="1" s="1"/>
  <c r="S162" i="1"/>
  <c r="T162" i="1" s="1"/>
  <c r="S163" i="1"/>
  <c r="T163" i="1" s="1"/>
  <c r="S164" i="1"/>
  <c r="T164" i="1" s="1"/>
  <c r="S165" i="1"/>
  <c r="T165" i="1" s="1"/>
  <c r="S166" i="1"/>
  <c r="S167" i="1"/>
  <c r="T167" i="1" s="1"/>
  <c r="S168" i="1"/>
  <c r="T168" i="1" s="1"/>
  <c r="S169" i="1"/>
  <c r="T169" i="1" s="1"/>
  <c r="S170" i="1"/>
  <c r="T170" i="1" s="1"/>
  <c r="S171" i="1"/>
  <c r="T171" i="1" s="1"/>
  <c r="S172" i="1"/>
  <c r="T172" i="1" s="1"/>
  <c r="S173" i="1"/>
  <c r="T173" i="1" s="1"/>
  <c r="S174" i="1"/>
  <c r="T174" i="1" s="1"/>
  <c r="S175" i="1"/>
  <c r="T175" i="1" s="1"/>
  <c r="S176" i="1"/>
  <c r="T176" i="1" s="1"/>
  <c r="S177" i="1"/>
  <c r="T177" i="1" s="1"/>
  <c r="S178" i="1"/>
  <c r="T178" i="1" s="1"/>
  <c r="S179" i="1"/>
  <c r="T179" i="1" s="1"/>
  <c r="S180" i="1"/>
  <c r="T180" i="1" s="1"/>
  <c r="S181" i="1"/>
  <c r="T181" i="1" s="1"/>
  <c r="S182" i="1"/>
  <c r="T182" i="1" s="1"/>
  <c r="S183" i="1"/>
  <c r="T183" i="1" s="1"/>
  <c r="S184" i="1"/>
  <c r="T184" i="1" s="1"/>
  <c r="S185" i="1"/>
  <c r="T185" i="1" s="1"/>
  <c r="S186" i="1"/>
  <c r="T186" i="1" s="1"/>
  <c r="S187" i="1"/>
  <c r="T187" i="1" s="1"/>
  <c r="S188" i="1"/>
  <c r="T188" i="1" s="1"/>
  <c r="S211" i="1"/>
  <c r="T211" i="1" s="1"/>
  <c r="S212" i="1"/>
  <c r="T212" i="1" s="1"/>
  <c r="S217" i="1"/>
  <c r="T217" i="1" s="1"/>
  <c r="S218" i="1"/>
  <c r="T218" i="1" s="1"/>
  <c r="S219" i="1"/>
  <c r="T219" i="1" s="1"/>
  <c r="S220" i="1"/>
  <c r="T220" i="1" s="1"/>
  <c r="S221" i="1"/>
  <c r="T221" i="1" s="1"/>
  <c r="S222" i="1"/>
  <c r="T222" i="1" s="1"/>
  <c r="S223" i="1"/>
  <c r="T223" i="1" s="1"/>
  <c r="S226" i="1"/>
  <c r="T226" i="1" s="1"/>
  <c r="S227" i="1"/>
  <c r="T227" i="1" s="1"/>
  <c r="S228" i="1"/>
  <c r="T228" i="1" s="1"/>
  <c r="S229" i="1"/>
  <c r="T229" i="1" s="1"/>
  <c r="S233" i="1"/>
  <c r="T233" i="1" s="1"/>
  <c r="S234" i="1"/>
  <c r="T234" i="1" s="1"/>
  <c r="S235" i="1"/>
  <c r="T235" i="1" s="1"/>
  <c r="S240" i="1"/>
  <c r="T240" i="1" s="1"/>
  <c r="S241" i="1"/>
  <c r="T241" i="1" s="1"/>
  <c r="S242" i="1"/>
  <c r="T242" i="1" s="1"/>
  <c r="S243" i="1"/>
  <c r="T243" i="1" s="1"/>
  <c r="S244" i="1"/>
  <c r="T244" i="1" s="1"/>
  <c r="S247" i="1"/>
  <c r="T247" i="1" s="1"/>
  <c r="S250" i="1"/>
  <c r="T250" i="1" s="1"/>
  <c r="S251" i="1"/>
  <c r="T251" i="1" s="1"/>
  <c r="S252" i="1"/>
  <c r="T252" i="1" s="1"/>
  <c r="S253" i="1"/>
  <c r="T253" i="1" s="1"/>
  <c r="S254" i="1"/>
  <c r="T254" i="1" s="1"/>
  <c r="S259" i="1"/>
  <c r="T259" i="1" s="1"/>
  <c r="S260" i="1"/>
  <c r="T260" i="1" s="1"/>
  <c r="S261" i="1"/>
  <c r="T261" i="1" s="1"/>
  <c r="S269" i="1"/>
  <c r="T269" i="1" s="1"/>
  <c r="S274" i="1"/>
  <c r="T274" i="1" s="1"/>
  <c r="F6" i="2" l="1"/>
  <c r="E6" i="2"/>
  <c r="D5" i="2"/>
  <c r="C5" i="2"/>
  <c r="AG274" i="1" l="1"/>
  <c r="AG266" i="1"/>
  <c r="AG267" i="1"/>
  <c r="AG268" i="1"/>
  <c r="AG269" i="1"/>
  <c r="AG270" i="1"/>
  <c r="AC266" i="1"/>
  <c r="AD266" i="1" s="1"/>
  <c r="AC267" i="1"/>
  <c r="AD267" i="1" s="1"/>
  <c r="AC268" i="1"/>
  <c r="AD268" i="1" s="1"/>
  <c r="AC270" i="1"/>
  <c r="AD270" i="1" s="1"/>
  <c r="AG258" i="1"/>
  <c r="AG259" i="1"/>
  <c r="AG260" i="1"/>
  <c r="AG261" i="1"/>
  <c r="AC255" i="1"/>
  <c r="AC256" i="1"/>
  <c r="AD256" i="1" s="1"/>
  <c r="AC257" i="1"/>
  <c r="AD257" i="1" s="1"/>
  <c r="AC258" i="1"/>
  <c r="AD258" i="1" s="1"/>
  <c r="AE258" i="1" s="1"/>
  <c r="AC262" i="1"/>
  <c r="AD262" i="1" s="1"/>
  <c r="AE262" i="1" s="1"/>
  <c r="AG250" i="1"/>
  <c r="AG251" i="1"/>
  <c r="AG252" i="1"/>
  <c r="AG253" i="1"/>
  <c r="AG254" i="1"/>
  <c r="AC248" i="1"/>
  <c r="AD248" i="1" s="1"/>
  <c r="AE248" i="1" s="1"/>
  <c r="AC249" i="1"/>
  <c r="AD249" i="1" s="1"/>
  <c r="AE249" i="1" s="1"/>
  <c r="AG246" i="1"/>
  <c r="AG247" i="1"/>
  <c r="AG248" i="1"/>
  <c r="AC246" i="1"/>
  <c r="AD246" i="1" s="1"/>
  <c r="AC236" i="1"/>
  <c r="AD236" i="1" s="1"/>
  <c r="AE236" i="1" s="1"/>
  <c r="AC237" i="1"/>
  <c r="AD237" i="1" s="1"/>
  <c r="AE237" i="1" s="1"/>
  <c r="AC238" i="1"/>
  <c r="AD238" i="1" s="1"/>
  <c r="AE238" i="1" s="1"/>
  <c r="AC239" i="1"/>
  <c r="AD239" i="1" s="1"/>
  <c r="AE239" i="1" s="1"/>
  <c r="AG233" i="1"/>
  <c r="AH233" i="1" s="1"/>
  <c r="AG234" i="1"/>
  <c r="AH234" i="1" s="1"/>
  <c r="AG235" i="1"/>
  <c r="AH235" i="1" s="1"/>
  <c r="AG236" i="1"/>
  <c r="AH236" i="1" s="1"/>
  <c r="AG237" i="1"/>
  <c r="AH237" i="1" s="1"/>
  <c r="AG238" i="1"/>
  <c r="AH238" i="1" s="1"/>
  <c r="AG239" i="1"/>
  <c r="AH239" i="1" s="1"/>
  <c r="AG240" i="1"/>
  <c r="AH240" i="1" s="1"/>
  <c r="AG241" i="1"/>
  <c r="AH241" i="1" s="1"/>
  <c r="AG242" i="1"/>
  <c r="AH242" i="1" s="1"/>
  <c r="AG243" i="1"/>
  <c r="AH243" i="1" s="1"/>
  <c r="AG244" i="1"/>
  <c r="AH244" i="1" s="1"/>
  <c r="AC4" i="1"/>
  <c r="AC5" i="1"/>
  <c r="AC6" i="1"/>
  <c r="AC7" i="1"/>
  <c r="AC8" i="1"/>
  <c r="AC9" i="1"/>
  <c r="AC10" i="1"/>
  <c r="AC11" i="1"/>
  <c r="O18" i="1"/>
  <c r="O19" i="1"/>
  <c r="O20" i="1"/>
  <c r="O21" i="1"/>
  <c r="O22"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6" i="1"/>
  <c r="O117" i="1"/>
  <c r="O118" i="1"/>
  <c r="O119" i="1"/>
  <c r="O120" i="1"/>
  <c r="O121" i="1"/>
  <c r="O122" i="1"/>
  <c r="O123" i="1"/>
  <c r="O124" i="1"/>
  <c r="O125" i="1"/>
  <c r="O126" i="1"/>
  <c r="O127" i="1"/>
  <c r="O128" i="1"/>
  <c r="O129" i="1"/>
  <c r="O130" i="1"/>
  <c r="O131" i="1"/>
  <c r="O132" i="1"/>
  <c r="O133" i="1"/>
  <c r="O134" i="1"/>
  <c r="O135" i="1"/>
  <c r="O136" i="1"/>
  <c r="O139" i="1"/>
  <c r="O140" i="1"/>
  <c r="O141" i="1"/>
  <c r="O142" i="1"/>
  <c r="O143" i="1"/>
  <c r="O144" i="1"/>
  <c r="O145" i="1"/>
  <c r="O146" i="1"/>
  <c r="O147" i="1"/>
  <c r="O148" i="1"/>
  <c r="O149" i="1"/>
  <c r="O150" i="1"/>
  <c r="O151" i="1"/>
  <c r="O160" i="1"/>
  <c r="O161" i="1"/>
  <c r="O162" i="1"/>
  <c r="O163" i="1"/>
  <c r="O164" i="1"/>
  <c r="O165" i="1"/>
  <c r="O167" i="1"/>
  <c r="O168" i="1"/>
  <c r="O169" i="1"/>
  <c r="O170" i="1"/>
  <c r="O171" i="1"/>
  <c r="O172" i="1"/>
  <c r="O173" i="1"/>
  <c r="O174" i="1"/>
  <c r="O175" i="1"/>
  <c r="O176" i="1"/>
  <c r="O177" i="1"/>
  <c r="O178" i="1"/>
  <c r="O179" i="1"/>
  <c r="O180" i="1"/>
  <c r="O182" i="1"/>
  <c r="O183" i="1"/>
  <c r="O184" i="1"/>
  <c r="O185" i="1"/>
  <c r="O186" i="1"/>
  <c r="O187" i="1"/>
  <c r="O188" i="1"/>
  <c r="O211" i="1"/>
  <c r="O212" i="1"/>
  <c r="O217" i="1"/>
  <c r="O218" i="1"/>
  <c r="O219" i="1"/>
  <c r="O220" i="1"/>
  <c r="O221" i="1"/>
  <c r="O222" i="1"/>
  <c r="O223" i="1"/>
  <c r="O226" i="1"/>
  <c r="O227" i="1"/>
  <c r="O228" i="1"/>
  <c r="O229" i="1"/>
  <c r="O233" i="1"/>
  <c r="O234" i="1"/>
  <c r="O235" i="1"/>
  <c r="O240" i="1"/>
  <c r="O241" i="1"/>
  <c r="O242" i="1"/>
  <c r="O243" i="1"/>
  <c r="O244" i="1"/>
  <c r="O247" i="1"/>
  <c r="O250" i="1"/>
  <c r="O251" i="1"/>
  <c r="O252" i="1"/>
  <c r="O253" i="1"/>
  <c r="O254" i="1"/>
  <c r="O259" i="1"/>
  <c r="O260" i="1"/>
  <c r="O261" i="1"/>
  <c r="O269" i="1"/>
  <c r="O274" i="1"/>
  <c r="O3" i="1"/>
  <c r="O4" i="1"/>
  <c r="O5" i="1"/>
  <c r="O6" i="1"/>
  <c r="O7" i="1"/>
  <c r="O8" i="1"/>
  <c r="O9" i="1"/>
  <c r="O10" i="1"/>
  <c r="O11" i="1"/>
  <c r="O12" i="1"/>
  <c r="O13" i="1"/>
  <c r="O14" i="1"/>
  <c r="O15" i="1"/>
  <c r="O16" i="1"/>
  <c r="O17" i="1"/>
  <c r="J4" i="1"/>
  <c r="Y4" i="1" s="1"/>
  <c r="J5" i="1"/>
  <c r="Y5" i="1" s="1"/>
  <c r="J6" i="1"/>
  <c r="Y6" i="1" s="1"/>
  <c r="J7" i="1"/>
  <c r="Y7" i="1" s="1"/>
  <c r="J8" i="1"/>
  <c r="Y8" i="1" s="1"/>
  <c r="J9" i="1"/>
  <c r="Y9" i="1" s="1"/>
  <c r="J10" i="1"/>
  <c r="Y10" i="1" s="1"/>
  <c r="J11" i="1"/>
  <c r="Y11" i="1" s="1"/>
  <c r="J12" i="1"/>
  <c r="Y12" i="1" s="1"/>
  <c r="J13" i="1"/>
  <c r="Y13" i="1" s="1"/>
  <c r="J14" i="1"/>
  <c r="Y14" i="1" s="1"/>
  <c r="J15" i="1"/>
  <c r="Y15" i="1" s="1"/>
  <c r="J16" i="1"/>
  <c r="Y16" i="1" s="1"/>
  <c r="J17" i="1"/>
  <c r="Y17" i="1" s="1"/>
  <c r="J18" i="1"/>
  <c r="Y18" i="1" s="1"/>
  <c r="J19" i="1"/>
  <c r="Y19" i="1" s="1"/>
  <c r="J20" i="1"/>
  <c r="Y20" i="1" s="1"/>
  <c r="J21" i="1"/>
  <c r="Y21" i="1" s="1"/>
  <c r="J22" i="1"/>
  <c r="Y22" i="1" s="1"/>
  <c r="J23" i="1"/>
  <c r="Y23" i="1" s="1"/>
  <c r="J24" i="1"/>
  <c r="Y24" i="1" s="1"/>
  <c r="J25" i="1"/>
  <c r="Y25" i="1" s="1"/>
  <c r="J26" i="1"/>
  <c r="Y26" i="1" s="1"/>
  <c r="J27" i="1"/>
  <c r="Y27" i="1" s="1"/>
  <c r="J28" i="1"/>
  <c r="Y28" i="1" s="1"/>
  <c r="J29" i="1"/>
  <c r="Y29" i="1" s="1"/>
  <c r="J30" i="1"/>
  <c r="Y30" i="1" s="1"/>
  <c r="J31" i="1"/>
  <c r="Y31" i="1" s="1"/>
  <c r="J32" i="1"/>
  <c r="Y32" i="1" s="1"/>
  <c r="J33" i="1"/>
  <c r="Y33" i="1" s="1"/>
  <c r="J34" i="1"/>
  <c r="Y34" i="1" s="1"/>
  <c r="J35" i="1"/>
  <c r="Y35" i="1" s="1"/>
  <c r="J36" i="1"/>
  <c r="Y36" i="1" s="1"/>
  <c r="J37" i="1"/>
  <c r="Y37" i="1" s="1"/>
  <c r="J38" i="1"/>
  <c r="Y38" i="1" s="1"/>
  <c r="J39" i="1"/>
  <c r="Y39" i="1" s="1"/>
  <c r="J40" i="1"/>
  <c r="Y40" i="1" s="1"/>
  <c r="J41" i="1"/>
  <c r="Y41" i="1" s="1"/>
  <c r="J42" i="1"/>
  <c r="Y42" i="1" s="1"/>
  <c r="J43" i="1"/>
  <c r="Y43" i="1" s="1"/>
  <c r="J44" i="1"/>
  <c r="Y44" i="1" s="1"/>
  <c r="J45" i="1"/>
  <c r="Y45" i="1" s="1"/>
  <c r="J46" i="1"/>
  <c r="Y46" i="1" s="1"/>
  <c r="J47" i="1"/>
  <c r="Y47" i="1" s="1"/>
  <c r="J48" i="1"/>
  <c r="Y48" i="1" s="1"/>
  <c r="J49" i="1"/>
  <c r="Y49" i="1" s="1"/>
  <c r="J50" i="1"/>
  <c r="Y50" i="1" s="1"/>
  <c r="J51" i="1"/>
  <c r="Y51" i="1" s="1"/>
  <c r="J52" i="1"/>
  <c r="Y52" i="1" s="1"/>
  <c r="J53" i="1"/>
  <c r="Y53" i="1" s="1"/>
  <c r="J54" i="1"/>
  <c r="Y54" i="1" s="1"/>
  <c r="J55" i="1"/>
  <c r="Y55" i="1" s="1"/>
  <c r="J56" i="1"/>
  <c r="Y56" i="1" s="1"/>
  <c r="J57" i="1"/>
  <c r="Y57" i="1" s="1"/>
  <c r="J58" i="1"/>
  <c r="Y58" i="1" s="1"/>
  <c r="J59" i="1"/>
  <c r="Y59" i="1" s="1"/>
  <c r="J60" i="1"/>
  <c r="Y60" i="1" s="1"/>
  <c r="J61" i="1"/>
  <c r="Y61" i="1" s="1"/>
  <c r="J62" i="1"/>
  <c r="Y62" i="1" s="1"/>
  <c r="J63" i="1"/>
  <c r="Y63" i="1" s="1"/>
  <c r="J64" i="1"/>
  <c r="Y64" i="1" s="1"/>
  <c r="J65" i="1"/>
  <c r="Y65" i="1" s="1"/>
  <c r="J66" i="1"/>
  <c r="Y66" i="1" s="1"/>
  <c r="J67" i="1"/>
  <c r="Y67" i="1" s="1"/>
  <c r="J68" i="1"/>
  <c r="Y68" i="1" s="1"/>
  <c r="J69" i="1"/>
  <c r="Y69" i="1" s="1"/>
  <c r="J70" i="1"/>
  <c r="Y70" i="1" s="1"/>
  <c r="J71" i="1"/>
  <c r="Y71" i="1" s="1"/>
  <c r="J72" i="1"/>
  <c r="Y72" i="1" s="1"/>
  <c r="J73" i="1"/>
  <c r="Y73" i="1" s="1"/>
  <c r="J74" i="1"/>
  <c r="Y74" i="1" s="1"/>
  <c r="J75" i="1"/>
  <c r="Y75" i="1" s="1"/>
  <c r="J76" i="1"/>
  <c r="Y76" i="1" s="1"/>
  <c r="J77" i="1"/>
  <c r="Y77" i="1" s="1"/>
  <c r="J78" i="1"/>
  <c r="Y78" i="1" s="1"/>
  <c r="J79" i="1"/>
  <c r="Y79" i="1" s="1"/>
  <c r="J80" i="1"/>
  <c r="Y80" i="1" s="1"/>
  <c r="J81" i="1"/>
  <c r="Y81" i="1" s="1"/>
  <c r="J82" i="1"/>
  <c r="Y82" i="1" s="1"/>
  <c r="J83" i="1"/>
  <c r="Y83" i="1" s="1"/>
  <c r="J84" i="1"/>
  <c r="Y84" i="1" s="1"/>
  <c r="J85" i="1"/>
  <c r="Y85" i="1" s="1"/>
  <c r="J86" i="1"/>
  <c r="Y86" i="1" s="1"/>
  <c r="J87" i="1"/>
  <c r="Y87" i="1" s="1"/>
  <c r="J88" i="1"/>
  <c r="Y88" i="1" s="1"/>
  <c r="J89" i="1"/>
  <c r="Y89" i="1" s="1"/>
  <c r="J90" i="1"/>
  <c r="Y90" i="1" s="1"/>
  <c r="J91" i="1"/>
  <c r="Y91" i="1" s="1"/>
  <c r="J92" i="1"/>
  <c r="Y92" i="1" s="1"/>
  <c r="J93" i="1"/>
  <c r="Y93" i="1" s="1"/>
  <c r="J94" i="1"/>
  <c r="Y94" i="1" s="1"/>
  <c r="J95" i="1"/>
  <c r="Y95" i="1" s="1"/>
  <c r="J96" i="1"/>
  <c r="Y96" i="1" s="1"/>
  <c r="J97" i="1"/>
  <c r="Y97" i="1" s="1"/>
  <c r="J98" i="1"/>
  <c r="Y98" i="1" s="1"/>
  <c r="J99" i="1"/>
  <c r="Y99" i="1" s="1"/>
  <c r="J100" i="1"/>
  <c r="Y100" i="1" s="1"/>
  <c r="J101" i="1"/>
  <c r="Y101" i="1" s="1"/>
  <c r="J102" i="1"/>
  <c r="Y102" i="1" s="1"/>
  <c r="J103" i="1"/>
  <c r="Y103" i="1" s="1"/>
  <c r="J104" i="1"/>
  <c r="Y104" i="1" s="1"/>
  <c r="J105" i="1"/>
  <c r="Y105" i="1" s="1"/>
  <c r="J106" i="1"/>
  <c r="Y106" i="1" s="1"/>
  <c r="J107" i="1"/>
  <c r="Y107" i="1" s="1"/>
  <c r="J108" i="1"/>
  <c r="Y108" i="1" s="1"/>
  <c r="J109" i="1"/>
  <c r="Y109" i="1" s="1"/>
  <c r="J110" i="1"/>
  <c r="Y110" i="1" s="1"/>
  <c r="J111" i="1"/>
  <c r="Y111" i="1" s="1"/>
  <c r="J112" i="1"/>
  <c r="Y112" i="1" s="1"/>
  <c r="J113" i="1"/>
  <c r="Y113" i="1" s="1"/>
  <c r="J114" i="1"/>
  <c r="Y114" i="1" s="1"/>
  <c r="J115" i="1"/>
  <c r="Y115" i="1" s="1"/>
  <c r="J116" i="1"/>
  <c r="Y116" i="1" s="1"/>
  <c r="J117" i="1"/>
  <c r="Y117" i="1" s="1"/>
  <c r="J118" i="1"/>
  <c r="Y118" i="1" s="1"/>
  <c r="J119" i="1"/>
  <c r="Y119" i="1" s="1"/>
  <c r="J120" i="1"/>
  <c r="Y120" i="1" s="1"/>
  <c r="J121" i="1"/>
  <c r="Y121" i="1" s="1"/>
  <c r="J122" i="1"/>
  <c r="Y122" i="1" s="1"/>
  <c r="J123" i="1"/>
  <c r="Y123" i="1" s="1"/>
  <c r="J124" i="1"/>
  <c r="Y124" i="1" s="1"/>
  <c r="J125" i="1"/>
  <c r="Y125" i="1" s="1"/>
  <c r="J126" i="1"/>
  <c r="Y126" i="1" s="1"/>
  <c r="J127" i="1"/>
  <c r="Y127" i="1" s="1"/>
  <c r="J128" i="1"/>
  <c r="Y128" i="1" s="1"/>
  <c r="J129" i="1"/>
  <c r="Y129" i="1" s="1"/>
  <c r="J130" i="1"/>
  <c r="Y130" i="1" s="1"/>
  <c r="J131" i="1"/>
  <c r="Y131" i="1" s="1"/>
  <c r="J132" i="1"/>
  <c r="Y132" i="1" s="1"/>
  <c r="J133" i="1"/>
  <c r="Y133" i="1" s="1"/>
  <c r="J134" i="1"/>
  <c r="Y134" i="1" s="1"/>
  <c r="J135" i="1"/>
  <c r="Y135" i="1" s="1"/>
  <c r="J136" i="1"/>
  <c r="Y136" i="1" s="1"/>
  <c r="J137" i="1"/>
  <c r="Y137" i="1" s="1"/>
  <c r="J138" i="1"/>
  <c r="Y138" i="1" s="1"/>
  <c r="J139" i="1"/>
  <c r="Y139" i="1" s="1"/>
  <c r="J140" i="1"/>
  <c r="Y140" i="1" s="1"/>
  <c r="J141" i="1"/>
  <c r="Y141" i="1" s="1"/>
  <c r="J142" i="1"/>
  <c r="Y142" i="1" s="1"/>
  <c r="J143" i="1"/>
  <c r="Y143" i="1" s="1"/>
  <c r="J144" i="1"/>
  <c r="Y144" i="1" s="1"/>
  <c r="J145" i="1"/>
  <c r="Y145" i="1" s="1"/>
  <c r="J146" i="1"/>
  <c r="Y146" i="1" s="1"/>
  <c r="J147" i="1"/>
  <c r="Y147" i="1" s="1"/>
  <c r="J148" i="1"/>
  <c r="Y148" i="1" s="1"/>
  <c r="J149" i="1"/>
  <c r="Y149" i="1" s="1"/>
  <c r="J150" i="1"/>
  <c r="Y150" i="1" s="1"/>
  <c r="J151" i="1"/>
  <c r="Y151" i="1" s="1"/>
  <c r="J152" i="1"/>
  <c r="Y152" i="1" s="1"/>
  <c r="J153" i="1"/>
  <c r="Y153" i="1" s="1"/>
  <c r="J154" i="1"/>
  <c r="Y154" i="1" s="1"/>
  <c r="J155" i="1"/>
  <c r="Y155" i="1" s="1"/>
  <c r="J156" i="1"/>
  <c r="Y156" i="1" s="1"/>
  <c r="J157" i="1"/>
  <c r="Y157" i="1" s="1"/>
  <c r="J158" i="1"/>
  <c r="Y158" i="1" s="1"/>
  <c r="J159" i="1"/>
  <c r="Y159" i="1" s="1"/>
  <c r="J160" i="1"/>
  <c r="Y160" i="1" s="1"/>
  <c r="J161" i="1"/>
  <c r="Y161" i="1" s="1"/>
  <c r="J162" i="1"/>
  <c r="Y162" i="1" s="1"/>
  <c r="J163" i="1"/>
  <c r="Y163" i="1" s="1"/>
  <c r="J164" i="1"/>
  <c r="Y164" i="1" s="1"/>
  <c r="J165" i="1"/>
  <c r="Y165" i="1" s="1"/>
  <c r="J166" i="1"/>
  <c r="Y166" i="1" s="1"/>
  <c r="J167" i="1"/>
  <c r="Y167" i="1" s="1"/>
  <c r="J168" i="1"/>
  <c r="Y168" i="1" s="1"/>
  <c r="J169" i="1"/>
  <c r="Y169" i="1" s="1"/>
  <c r="J170" i="1"/>
  <c r="Y170" i="1" s="1"/>
  <c r="J171" i="1"/>
  <c r="Y171" i="1" s="1"/>
  <c r="J172" i="1"/>
  <c r="Y172" i="1" s="1"/>
  <c r="J173" i="1"/>
  <c r="Y173" i="1" s="1"/>
  <c r="J174" i="1"/>
  <c r="Y174" i="1" s="1"/>
  <c r="J175" i="1"/>
  <c r="Y175" i="1" s="1"/>
  <c r="J176" i="1"/>
  <c r="Y176" i="1" s="1"/>
  <c r="J177" i="1"/>
  <c r="Y177" i="1" s="1"/>
  <c r="J178" i="1"/>
  <c r="Y178" i="1" s="1"/>
  <c r="J179" i="1"/>
  <c r="Y179" i="1" s="1"/>
  <c r="J180" i="1"/>
  <c r="Y180" i="1" s="1"/>
  <c r="J181" i="1"/>
  <c r="Y181" i="1" s="1"/>
  <c r="J182" i="1"/>
  <c r="Y182" i="1" s="1"/>
  <c r="J183" i="1"/>
  <c r="Y183" i="1" s="1"/>
  <c r="J184" i="1"/>
  <c r="Y184" i="1" s="1"/>
  <c r="J185" i="1"/>
  <c r="Y185" i="1" s="1"/>
  <c r="J186" i="1"/>
  <c r="Y186" i="1" s="1"/>
  <c r="J187" i="1"/>
  <c r="Y187" i="1" s="1"/>
  <c r="J188" i="1"/>
  <c r="Y188" i="1" s="1"/>
  <c r="J189" i="1"/>
  <c r="Y189" i="1" s="1"/>
  <c r="J190" i="1"/>
  <c r="Y190" i="1" s="1"/>
  <c r="J191" i="1"/>
  <c r="Y191" i="1" s="1"/>
  <c r="J192" i="1"/>
  <c r="Y192" i="1" s="1"/>
  <c r="J193" i="1"/>
  <c r="Y193" i="1" s="1"/>
  <c r="J194" i="1"/>
  <c r="Y194" i="1" s="1"/>
  <c r="J195" i="1"/>
  <c r="Y195" i="1" s="1"/>
  <c r="J196" i="1"/>
  <c r="Y196" i="1" s="1"/>
  <c r="J197" i="1"/>
  <c r="Y197" i="1" s="1"/>
  <c r="J198" i="1"/>
  <c r="Y198" i="1" s="1"/>
  <c r="J199" i="1"/>
  <c r="Y199" i="1" s="1"/>
  <c r="J200" i="1"/>
  <c r="Y200" i="1" s="1"/>
  <c r="J201" i="1"/>
  <c r="Y201" i="1" s="1"/>
  <c r="J202" i="1"/>
  <c r="Y202" i="1" s="1"/>
  <c r="J203" i="1"/>
  <c r="Y203" i="1" s="1"/>
  <c r="J204" i="1"/>
  <c r="Y204" i="1" s="1"/>
  <c r="J205" i="1"/>
  <c r="Y205" i="1" s="1"/>
  <c r="J206" i="1"/>
  <c r="Y206" i="1" s="1"/>
  <c r="J207" i="1"/>
  <c r="Y207" i="1" s="1"/>
  <c r="J208" i="1"/>
  <c r="Y208" i="1" s="1"/>
  <c r="J209" i="1"/>
  <c r="Y209" i="1" s="1"/>
  <c r="J210" i="1"/>
  <c r="Y210" i="1" s="1"/>
  <c r="J211" i="1"/>
  <c r="Y211" i="1" s="1"/>
  <c r="J212" i="1"/>
  <c r="Y212" i="1" s="1"/>
  <c r="J213" i="1"/>
  <c r="Y213" i="1" s="1"/>
  <c r="J214" i="1"/>
  <c r="Y214" i="1" s="1"/>
  <c r="J215" i="1"/>
  <c r="Y215" i="1" s="1"/>
  <c r="J216" i="1"/>
  <c r="Y216" i="1" s="1"/>
  <c r="J217" i="1"/>
  <c r="Y217" i="1" s="1"/>
  <c r="J218" i="1"/>
  <c r="Y218" i="1" s="1"/>
  <c r="J219" i="1"/>
  <c r="Y219" i="1" s="1"/>
  <c r="J220" i="1"/>
  <c r="Y220" i="1" s="1"/>
  <c r="J221" i="1"/>
  <c r="Y221" i="1" s="1"/>
  <c r="J222" i="1"/>
  <c r="Y222" i="1" s="1"/>
  <c r="J223" i="1"/>
  <c r="Y223" i="1" s="1"/>
  <c r="J224" i="1"/>
  <c r="Y224" i="1" s="1"/>
  <c r="J225" i="1"/>
  <c r="Y225" i="1" s="1"/>
  <c r="J226" i="1"/>
  <c r="Y226" i="1" s="1"/>
  <c r="J227" i="1"/>
  <c r="Y227" i="1" s="1"/>
  <c r="J228" i="1"/>
  <c r="Y228" i="1" s="1"/>
  <c r="J229" i="1"/>
  <c r="Y229" i="1" s="1"/>
  <c r="J230" i="1"/>
  <c r="Y230" i="1" s="1"/>
  <c r="J231" i="1"/>
  <c r="Y231" i="1" s="1"/>
  <c r="J232" i="1"/>
  <c r="Y232" i="1" s="1"/>
  <c r="J233" i="1"/>
  <c r="Y233" i="1" s="1"/>
  <c r="J234" i="1"/>
  <c r="Y234" i="1" s="1"/>
  <c r="J235" i="1"/>
  <c r="Y235" i="1" s="1"/>
  <c r="J236" i="1"/>
  <c r="Y236" i="1" s="1"/>
  <c r="J237" i="1"/>
  <c r="Y237" i="1" s="1"/>
  <c r="J238" i="1"/>
  <c r="Y238" i="1" s="1"/>
  <c r="J239" i="1"/>
  <c r="Y239" i="1" s="1"/>
  <c r="J240" i="1"/>
  <c r="Y240" i="1" s="1"/>
  <c r="J241" i="1"/>
  <c r="Y241" i="1" s="1"/>
  <c r="J242" i="1"/>
  <c r="Y242" i="1" s="1"/>
  <c r="J243" i="1"/>
  <c r="Y243" i="1" s="1"/>
  <c r="J244" i="1"/>
  <c r="Y244" i="1" s="1"/>
  <c r="J245" i="1"/>
  <c r="Y245" i="1" s="1"/>
  <c r="J246" i="1"/>
  <c r="Y246" i="1" s="1"/>
  <c r="J247" i="1"/>
  <c r="Y247" i="1" s="1"/>
  <c r="J248" i="1"/>
  <c r="Y248" i="1" s="1"/>
  <c r="J249" i="1"/>
  <c r="Y249" i="1" s="1"/>
  <c r="J250" i="1"/>
  <c r="Y250" i="1" s="1"/>
  <c r="J251" i="1"/>
  <c r="Y251" i="1" s="1"/>
  <c r="J252" i="1"/>
  <c r="Y252" i="1" s="1"/>
  <c r="J253" i="1"/>
  <c r="Y253" i="1" s="1"/>
  <c r="J254" i="1"/>
  <c r="Y254" i="1" s="1"/>
  <c r="J255" i="1"/>
  <c r="Y255" i="1" s="1"/>
  <c r="J256" i="1"/>
  <c r="Y256" i="1" s="1"/>
  <c r="J257" i="1"/>
  <c r="Y257" i="1" s="1"/>
  <c r="J258" i="1"/>
  <c r="Y258" i="1" s="1"/>
  <c r="J259" i="1"/>
  <c r="Y259" i="1" s="1"/>
  <c r="J260" i="1"/>
  <c r="Y260" i="1" s="1"/>
  <c r="J261" i="1"/>
  <c r="Y261" i="1" s="1"/>
  <c r="J262" i="1"/>
  <c r="Y262" i="1" s="1"/>
  <c r="J263" i="1"/>
  <c r="Y263" i="1" s="1"/>
  <c r="J264" i="1"/>
  <c r="Y264" i="1" s="1"/>
  <c r="J265" i="1"/>
  <c r="Y265" i="1" s="1"/>
  <c r="J266" i="1"/>
  <c r="Y266" i="1" s="1"/>
  <c r="J267" i="1"/>
  <c r="Y267" i="1" s="1"/>
  <c r="J268" i="1"/>
  <c r="Y268" i="1" s="1"/>
  <c r="J269" i="1"/>
  <c r="Y269" i="1" s="1"/>
  <c r="J270" i="1"/>
  <c r="Y270" i="1" s="1"/>
  <c r="J271" i="1"/>
  <c r="Y271" i="1" s="1"/>
  <c r="J272" i="1"/>
  <c r="Y272" i="1" s="1"/>
  <c r="J273" i="1"/>
  <c r="Y273" i="1" s="1"/>
  <c r="J274" i="1"/>
  <c r="Y274" i="1" s="1"/>
  <c r="W197" i="1"/>
  <c r="X197" i="1" s="1"/>
  <c r="W214" i="1"/>
  <c r="X214" i="1" s="1"/>
  <c r="W215" i="1"/>
  <c r="X215" i="1" s="1"/>
  <c r="W216" i="1"/>
  <c r="X216" i="1" s="1"/>
  <c r="W224" i="1"/>
  <c r="X224" i="1" s="1"/>
  <c r="W236" i="1"/>
  <c r="X236" i="1" s="1"/>
  <c r="W239" i="1"/>
  <c r="X239" i="1" s="1"/>
  <c r="W248" i="1"/>
  <c r="X248" i="1" s="1"/>
  <c r="W249" i="1"/>
  <c r="X249" i="1" s="1"/>
  <c r="W258" i="1"/>
  <c r="X258" i="1" s="1"/>
  <c r="W268" i="1"/>
  <c r="X268" i="1" s="1"/>
  <c r="W271" i="1"/>
  <c r="X271" i="1" s="1"/>
  <c r="W191" i="1"/>
  <c r="X191" i="1" s="1"/>
  <c r="S197" i="1"/>
  <c r="T197" i="1" s="1"/>
  <c r="S214" i="1"/>
  <c r="T214" i="1" s="1"/>
  <c r="S215" i="1"/>
  <c r="T215" i="1" s="1"/>
  <c r="S216" i="1"/>
  <c r="T216" i="1" s="1"/>
  <c r="S224" i="1"/>
  <c r="T224" i="1" s="1"/>
  <c r="S236" i="1"/>
  <c r="T236" i="1" s="1"/>
  <c r="S239" i="1"/>
  <c r="T239" i="1" s="1"/>
  <c r="S248" i="1"/>
  <c r="T248" i="1" s="1"/>
  <c r="S249" i="1"/>
  <c r="T249" i="1" s="1"/>
  <c r="S258" i="1"/>
  <c r="T258" i="1" s="1"/>
  <c r="S268" i="1"/>
  <c r="T268" i="1" s="1"/>
  <c r="S271" i="1"/>
  <c r="T271" i="1" s="1"/>
  <c r="S191" i="1"/>
  <c r="T191" i="1" s="1"/>
  <c r="V24" i="1"/>
  <c r="W24" i="1" s="1"/>
  <c r="X24" i="1" s="1"/>
  <c r="V25" i="1"/>
  <c r="W25" i="1" s="1"/>
  <c r="X25" i="1" s="1"/>
  <c r="V75" i="1"/>
  <c r="W75" i="1" s="1"/>
  <c r="X75" i="1" s="1"/>
  <c r="V76" i="1"/>
  <c r="W76" i="1" s="1"/>
  <c r="X76" i="1" s="1"/>
  <c r="V137" i="1"/>
  <c r="W137" i="1" s="1"/>
  <c r="X137" i="1" s="1"/>
  <c r="V138" i="1"/>
  <c r="W138" i="1" s="1"/>
  <c r="X138" i="1" s="1"/>
  <c r="V152" i="1"/>
  <c r="W152" i="1" s="1"/>
  <c r="X152" i="1" s="1"/>
  <c r="V153" i="1"/>
  <c r="W153" i="1" s="1"/>
  <c r="X153" i="1" s="1"/>
  <c r="V154" i="1"/>
  <c r="W154" i="1" s="1"/>
  <c r="X154" i="1" s="1"/>
  <c r="V155" i="1"/>
  <c r="W155" i="1" s="1"/>
  <c r="X155" i="1" s="1"/>
  <c r="V156" i="1"/>
  <c r="W156" i="1" s="1"/>
  <c r="X156" i="1" s="1"/>
  <c r="V157" i="1"/>
  <c r="W157" i="1" s="1"/>
  <c r="X157" i="1" s="1"/>
  <c r="V158" i="1"/>
  <c r="W158" i="1" s="1"/>
  <c r="X158" i="1" s="1"/>
  <c r="V159" i="1"/>
  <c r="W159" i="1" s="1"/>
  <c r="X159" i="1" s="1"/>
  <c r="V189" i="1"/>
  <c r="W189" i="1" s="1"/>
  <c r="X189" i="1" s="1"/>
  <c r="V190" i="1"/>
  <c r="W190" i="1" s="1"/>
  <c r="X190" i="1" s="1"/>
  <c r="W192" i="1"/>
  <c r="X192" i="1" s="1"/>
  <c r="W193" i="1"/>
  <c r="X193" i="1" s="1"/>
  <c r="W194" i="1"/>
  <c r="X194" i="1" s="1"/>
  <c r="W195" i="1"/>
  <c r="X195" i="1" s="1"/>
  <c r="W196" i="1"/>
  <c r="X196" i="1" s="1"/>
  <c r="W198" i="1"/>
  <c r="X198" i="1" s="1"/>
  <c r="V199" i="1"/>
  <c r="W199" i="1" s="1"/>
  <c r="X199" i="1" s="1"/>
  <c r="V200" i="1"/>
  <c r="W200" i="1" s="1"/>
  <c r="X200" i="1" s="1"/>
  <c r="V201" i="1"/>
  <c r="W201" i="1" s="1"/>
  <c r="X201" i="1" s="1"/>
  <c r="V202" i="1"/>
  <c r="W202" i="1" s="1"/>
  <c r="X202" i="1" s="1"/>
  <c r="V203" i="1"/>
  <c r="W203" i="1" s="1"/>
  <c r="X203" i="1" s="1"/>
  <c r="V204" i="1"/>
  <c r="W204" i="1" s="1"/>
  <c r="X204" i="1" s="1"/>
  <c r="V205" i="1"/>
  <c r="W205" i="1" s="1"/>
  <c r="X205" i="1" s="1"/>
  <c r="V206" i="1"/>
  <c r="W206" i="1" s="1"/>
  <c r="X206" i="1" s="1"/>
  <c r="V207" i="1"/>
  <c r="W207" i="1" s="1"/>
  <c r="X207" i="1" s="1"/>
  <c r="V208" i="1"/>
  <c r="W208" i="1" s="1"/>
  <c r="X208" i="1" s="1"/>
  <c r="V209" i="1"/>
  <c r="W209" i="1" s="1"/>
  <c r="X209" i="1" s="1"/>
  <c r="V210" i="1"/>
  <c r="W210" i="1" s="1"/>
  <c r="X210" i="1" s="1"/>
  <c r="V213" i="1"/>
  <c r="W213" i="1" s="1"/>
  <c r="X213" i="1" s="1"/>
  <c r="V225" i="1"/>
  <c r="W225" i="1" s="1"/>
  <c r="X225" i="1" s="1"/>
  <c r="V230" i="1"/>
  <c r="W230" i="1" s="1"/>
  <c r="X230" i="1" s="1"/>
  <c r="V231" i="1"/>
  <c r="W231" i="1" s="1"/>
  <c r="X231" i="1" s="1"/>
  <c r="V232" i="1"/>
  <c r="W232" i="1" s="1"/>
  <c r="X232" i="1" s="1"/>
  <c r="V237" i="1"/>
  <c r="W237" i="1" s="1"/>
  <c r="X237" i="1" s="1"/>
  <c r="V238" i="1"/>
  <c r="W238" i="1" s="1"/>
  <c r="X238" i="1" s="1"/>
  <c r="V245" i="1"/>
  <c r="W245" i="1" s="1"/>
  <c r="X245" i="1" s="1"/>
  <c r="V246" i="1"/>
  <c r="W246" i="1" s="1"/>
  <c r="X246" i="1" s="1"/>
  <c r="V255" i="1"/>
  <c r="W255" i="1" s="1"/>
  <c r="X255" i="1" s="1"/>
  <c r="V256" i="1"/>
  <c r="W256" i="1" s="1"/>
  <c r="X256" i="1" s="1"/>
  <c r="V257" i="1"/>
  <c r="W257" i="1" s="1"/>
  <c r="X257" i="1" s="1"/>
  <c r="V262" i="1"/>
  <c r="W262" i="1" s="1"/>
  <c r="X262" i="1" s="1"/>
  <c r="V264" i="1"/>
  <c r="W264" i="1" s="1"/>
  <c r="X264" i="1" s="1"/>
  <c r="V265" i="1"/>
  <c r="W265" i="1" s="1"/>
  <c r="X265" i="1" s="1"/>
  <c r="V266" i="1"/>
  <c r="W266" i="1" s="1"/>
  <c r="X266" i="1" s="1"/>
  <c r="W267" i="1"/>
  <c r="X267" i="1" s="1"/>
  <c r="V270" i="1"/>
  <c r="W270" i="1" s="1"/>
  <c r="X270" i="1" s="1"/>
  <c r="V272" i="1"/>
  <c r="W272" i="1" s="1"/>
  <c r="X272" i="1" s="1"/>
  <c r="V273" i="1"/>
  <c r="W273" i="1" s="1"/>
  <c r="X273" i="1" s="1"/>
  <c r="V23" i="1"/>
  <c r="W23" i="1" s="1"/>
  <c r="X23" i="1" s="1"/>
  <c r="R24" i="1"/>
  <c r="S24" i="1" s="1"/>
  <c r="T24" i="1" s="1"/>
  <c r="R25" i="1"/>
  <c r="S25" i="1" s="1"/>
  <c r="T25" i="1" s="1"/>
  <c r="R75" i="1"/>
  <c r="S75" i="1" s="1"/>
  <c r="T75" i="1" s="1"/>
  <c r="R76" i="1"/>
  <c r="S76" i="1" s="1"/>
  <c r="T76" i="1" s="1"/>
  <c r="R137" i="1"/>
  <c r="S137" i="1" s="1"/>
  <c r="T137" i="1" s="1"/>
  <c r="R138" i="1"/>
  <c r="S138" i="1" s="1"/>
  <c r="T138" i="1" s="1"/>
  <c r="R152" i="1"/>
  <c r="S152" i="1" s="1"/>
  <c r="T152" i="1" s="1"/>
  <c r="R153" i="1"/>
  <c r="S153" i="1" s="1"/>
  <c r="T153" i="1" s="1"/>
  <c r="R154" i="1"/>
  <c r="S154" i="1" s="1"/>
  <c r="T154" i="1" s="1"/>
  <c r="R155" i="1"/>
  <c r="S155" i="1" s="1"/>
  <c r="T155" i="1" s="1"/>
  <c r="R156" i="1"/>
  <c r="S156" i="1" s="1"/>
  <c r="T156" i="1" s="1"/>
  <c r="R157" i="1"/>
  <c r="S157" i="1" s="1"/>
  <c r="T157" i="1" s="1"/>
  <c r="R158" i="1"/>
  <c r="S158" i="1" s="1"/>
  <c r="T158" i="1" s="1"/>
  <c r="R159" i="1"/>
  <c r="S159" i="1" s="1"/>
  <c r="T159" i="1" s="1"/>
  <c r="R189" i="1"/>
  <c r="S189" i="1" s="1"/>
  <c r="T189" i="1" s="1"/>
  <c r="R190" i="1"/>
  <c r="S190" i="1" s="1"/>
  <c r="T190" i="1" s="1"/>
  <c r="S192" i="1"/>
  <c r="T192" i="1" s="1"/>
  <c r="S193" i="1"/>
  <c r="T193" i="1" s="1"/>
  <c r="S194" i="1"/>
  <c r="T194" i="1" s="1"/>
  <c r="S195" i="1"/>
  <c r="T195" i="1" s="1"/>
  <c r="S196" i="1"/>
  <c r="T196" i="1" s="1"/>
  <c r="S198" i="1"/>
  <c r="T198" i="1" s="1"/>
  <c r="R199" i="1"/>
  <c r="S199" i="1" s="1"/>
  <c r="T199" i="1" s="1"/>
  <c r="R200" i="1"/>
  <c r="S200" i="1" s="1"/>
  <c r="T200" i="1" s="1"/>
  <c r="R201" i="1"/>
  <c r="S201" i="1" s="1"/>
  <c r="T201" i="1" s="1"/>
  <c r="R202" i="1"/>
  <c r="S202" i="1" s="1"/>
  <c r="T202" i="1" s="1"/>
  <c r="R203" i="1"/>
  <c r="S203" i="1" s="1"/>
  <c r="T203" i="1" s="1"/>
  <c r="R204" i="1"/>
  <c r="S204" i="1" s="1"/>
  <c r="T204" i="1" s="1"/>
  <c r="R205" i="1"/>
  <c r="S205" i="1" s="1"/>
  <c r="T205" i="1" s="1"/>
  <c r="R206" i="1"/>
  <c r="S206" i="1" s="1"/>
  <c r="T206" i="1" s="1"/>
  <c r="R207" i="1"/>
  <c r="S207" i="1" s="1"/>
  <c r="T207" i="1" s="1"/>
  <c r="R208" i="1"/>
  <c r="S208" i="1" s="1"/>
  <c r="T208" i="1" s="1"/>
  <c r="R209" i="1"/>
  <c r="S209" i="1" s="1"/>
  <c r="T209" i="1" s="1"/>
  <c r="R210" i="1"/>
  <c r="S210" i="1" s="1"/>
  <c r="T210" i="1" s="1"/>
  <c r="R213" i="1"/>
  <c r="S213" i="1" s="1"/>
  <c r="T213" i="1" s="1"/>
  <c r="R225" i="1"/>
  <c r="S225" i="1" s="1"/>
  <c r="T225" i="1" s="1"/>
  <c r="R230" i="1"/>
  <c r="S230" i="1" s="1"/>
  <c r="T230" i="1" s="1"/>
  <c r="R231" i="1"/>
  <c r="S231" i="1" s="1"/>
  <c r="T231" i="1" s="1"/>
  <c r="R232" i="1"/>
  <c r="S232" i="1" s="1"/>
  <c r="T232" i="1" s="1"/>
  <c r="R237" i="1"/>
  <c r="S237" i="1" s="1"/>
  <c r="T237" i="1" s="1"/>
  <c r="R238" i="1"/>
  <c r="S238" i="1" s="1"/>
  <c r="T238" i="1" s="1"/>
  <c r="R245" i="1"/>
  <c r="S245" i="1" s="1"/>
  <c r="T245" i="1" s="1"/>
  <c r="R246" i="1"/>
  <c r="S246" i="1" s="1"/>
  <c r="T246" i="1" s="1"/>
  <c r="R255" i="1"/>
  <c r="S255" i="1" s="1"/>
  <c r="T255" i="1" s="1"/>
  <c r="R256" i="1"/>
  <c r="S256" i="1" s="1"/>
  <c r="T256" i="1" s="1"/>
  <c r="R257" i="1"/>
  <c r="S257" i="1" s="1"/>
  <c r="T257" i="1" s="1"/>
  <c r="R262" i="1"/>
  <c r="S262" i="1" s="1"/>
  <c r="T262" i="1" s="1"/>
  <c r="R264" i="1"/>
  <c r="S264" i="1" s="1"/>
  <c r="T264" i="1" s="1"/>
  <c r="R265" i="1"/>
  <c r="S265" i="1" s="1"/>
  <c r="T265" i="1" s="1"/>
  <c r="R266" i="1"/>
  <c r="S266" i="1" s="1"/>
  <c r="T266" i="1" s="1"/>
  <c r="S267" i="1"/>
  <c r="T267" i="1" s="1"/>
  <c r="R270" i="1"/>
  <c r="S270" i="1" s="1"/>
  <c r="T270" i="1" s="1"/>
  <c r="R272" i="1"/>
  <c r="S272" i="1" s="1"/>
  <c r="T272" i="1" s="1"/>
  <c r="R273" i="1"/>
  <c r="S273" i="1" s="1"/>
  <c r="T273" i="1" s="1"/>
  <c r="R23" i="1"/>
  <c r="S23" i="1" s="1"/>
  <c r="T23" i="1" s="1"/>
  <c r="M24" i="1"/>
  <c r="N24" i="1" s="1"/>
  <c r="M25" i="1"/>
  <c r="M75" i="1"/>
  <c r="M76" i="1"/>
  <c r="M137" i="1"/>
  <c r="M138" i="1"/>
  <c r="M152" i="1"/>
  <c r="M153" i="1"/>
  <c r="M154" i="1"/>
  <c r="M155" i="1"/>
  <c r="M156" i="1"/>
  <c r="M157" i="1"/>
  <c r="M158" i="1"/>
  <c r="M159" i="1"/>
  <c r="M189" i="1"/>
  <c r="M190" i="1"/>
  <c r="N195" i="1"/>
  <c r="M199" i="1"/>
  <c r="M200" i="1"/>
  <c r="M201" i="1"/>
  <c r="M202" i="1"/>
  <c r="M203" i="1"/>
  <c r="M204" i="1"/>
  <c r="M205" i="1"/>
  <c r="M206" i="1"/>
  <c r="M207" i="1"/>
  <c r="M208" i="1"/>
  <c r="M209" i="1"/>
  <c r="M210" i="1"/>
  <c r="M213" i="1"/>
  <c r="M225" i="1"/>
  <c r="N225" i="1" s="1"/>
  <c r="M230" i="1"/>
  <c r="M231" i="1"/>
  <c r="M232" i="1"/>
  <c r="M237" i="1"/>
  <c r="M238" i="1"/>
  <c r="M245" i="1"/>
  <c r="M246" i="1"/>
  <c r="M255" i="1"/>
  <c r="M256" i="1"/>
  <c r="M257" i="1"/>
  <c r="M262" i="1"/>
  <c r="M264" i="1"/>
  <c r="M265" i="1"/>
  <c r="M266" i="1"/>
  <c r="M270" i="1"/>
  <c r="M272" i="1"/>
  <c r="M273" i="1"/>
  <c r="M23" i="1"/>
  <c r="N23" i="1" s="1"/>
  <c r="M181" i="1"/>
  <c r="N181" i="1" l="1"/>
  <c r="O181" i="1" s="1"/>
  <c r="N273" i="1"/>
  <c r="O273" i="1" s="1"/>
  <c r="N232" i="1"/>
  <c r="O232" i="1" s="1"/>
  <c r="N199" i="1"/>
  <c r="O199" i="1" s="1"/>
  <c r="N189" i="1"/>
  <c r="O189" i="1" s="1"/>
  <c r="N152" i="1"/>
  <c r="O152" i="1" s="1"/>
  <c r="N271" i="1"/>
  <c r="O271" i="1" s="1"/>
  <c r="N257" i="1"/>
  <c r="O257" i="1" s="1"/>
  <c r="N198" i="1"/>
  <c r="O198" i="1" s="1"/>
  <c r="N215" i="1"/>
  <c r="O215" i="1" s="1"/>
  <c r="N256" i="1"/>
  <c r="O256" i="1" s="1"/>
  <c r="N158" i="1"/>
  <c r="O158" i="1" s="1"/>
  <c r="N267" i="1"/>
  <c r="O267" i="1" s="1"/>
  <c r="N197" i="1"/>
  <c r="O197" i="1" s="1"/>
  <c r="N246" i="1"/>
  <c r="O246" i="1" s="1"/>
  <c r="N265" i="1"/>
  <c r="O265" i="1" s="1"/>
  <c r="N245" i="1"/>
  <c r="O245" i="1" s="1"/>
  <c r="N210" i="1"/>
  <c r="O210" i="1" s="1"/>
  <c r="N202" i="1"/>
  <c r="O202" i="1" s="1"/>
  <c r="N193" i="1"/>
  <c r="O193" i="1" s="1"/>
  <c r="N155" i="1"/>
  <c r="O155" i="1" s="1"/>
  <c r="N25" i="1"/>
  <c r="O25" i="1" s="1"/>
  <c r="N239" i="1"/>
  <c r="O239" i="1" s="1"/>
  <c r="N262" i="1"/>
  <c r="O262" i="1" s="1"/>
  <c r="N272" i="1"/>
  <c r="O272" i="1" s="1"/>
  <c r="N206" i="1"/>
  <c r="O206" i="1" s="1"/>
  <c r="N138" i="1"/>
  <c r="O138" i="1" s="1"/>
  <c r="N268" i="1"/>
  <c r="O268" i="1" s="1"/>
  <c r="N230" i="1"/>
  <c r="O230" i="1" s="1"/>
  <c r="N196" i="1"/>
  <c r="O196" i="1" s="1"/>
  <c r="N137" i="1"/>
  <c r="O137" i="1" s="1"/>
  <c r="N214" i="1"/>
  <c r="O214" i="1" s="1"/>
  <c r="N157" i="1"/>
  <c r="O157" i="1" s="1"/>
  <c r="N266" i="1"/>
  <c r="O266" i="1" s="1"/>
  <c r="N203" i="1"/>
  <c r="O203" i="1" s="1"/>
  <c r="N156" i="1"/>
  <c r="O156" i="1" s="1"/>
  <c r="N264" i="1"/>
  <c r="O264" i="1" s="1"/>
  <c r="N238" i="1"/>
  <c r="O238" i="1" s="1"/>
  <c r="N209" i="1"/>
  <c r="O209" i="1" s="1"/>
  <c r="N201" i="1"/>
  <c r="O201" i="1" s="1"/>
  <c r="N192" i="1"/>
  <c r="O192" i="1" s="1"/>
  <c r="N154" i="1"/>
  <c r="O154" i="1" s="1"/>
  <c r="N236" i="1"/>
  <c r="O236" i="1" s="1"/>
  <c r="N207" i="1"/>
  <c r="O207" i="1" s="1"/>
  <c r="N216" i="1"/>
  <c r="O216" i="1" s="1"/>
  <c r="N231" i="1"/>
  <c r="O231" i="1" s="1"/>
  <c r="N159" i="1"/>
  <c r="O159" i="1" s="1"/>
  <c r="N270" i="1"/>
  <c r="O270" i="1" s="1"/>
  <c r="N205" i="1"/>
  <c r="O205" i="1" s="1"/>
  <c r="N258" i="1"/>
  <c r="O258" i="1" s="1"/>
  <c r="N255" i="1"/>
  <c r="O255" i="1" s="1"/>
  <c r="N204" i="1"/>
  <c r="O204" i="1" s="1"/>
  <c r="N76" i="1"/>
  <c r="O76" i="1" s="1"/>
  <c r="N249" i="1"/>
  <c r="O249" i="1" s="1"/>
  <c r="N213" i="1"/>
  <c r="O213" i="1" s="1"/>
  <c r="N194" i="1"/>
  <c r="O194" i="1" s="1"/>
  <c r="N75" i="1"/>
  <c r="O75" i="1" s="1"/>
  <c r="N248" i="1"/>
  <c r="O248" i="1" s="1"/>
  <c r="N237" i="1"/>
  <c r="O237" i="1" s="1"/>
  <c r="N208" i="1"/>
  <c r="O208" i="1" s="1"/>
  <c r="N200" i="1"/>
  <c r="O200" i="1" s="1"/>
  <c r="N190" i="1"/>
  <c r="O190" i="1" s="1"/>
  <c r="N153" i="1"/>
  <c r="O153" i="1" s="1"/>
  <c r="N191" i="1"/>
  <c r="O191" i="1" s="1"/>
  <c r="N224" i="1"/>
  <c r="O224" i="1" s="1"/>
  <c r="O24" i="1"/>
  <c r="O23" i="1"/>
  <c r="O225" i="1"/>
  <c r="O195" i="1"/>
  <c r="AE246" i="1"/>
  <c r="J3" i="1" l="1"/>
  <c r="Y3" i="1" s="1"/>
  <c r="AK4" i="1"/>
  <c r="AL4" i="1" s="1"/>
  <c r="AM4" i="1" s="1"/>
  <c r="AK5" i="1"/>
  <c r="AL5" i="1" s="1"/>
  <c r="AM5" i="1" s="1"/>
  <c r="AK6" i="1"/>
  <c r="AL6" i="1" s="1"/>
  <c r="AM6" i="1" s="1"/>
  <c r="AK7" i="1"/>
  <c r="AL7" i="1" s="1"/>
  <c r="AM7" i="1" s="1"/>
  <c r="AK8" i="1"/>
  <c r="AL8" i="1" s="1"/>
  <c r="AM8" i="1" s="1"/>
  <c r="AK9" i="1"/>
  <c r="AL9" i="1" s="1"/>
  <c r="AM9" i="1" s="1"/>
  <c r="AK10" i="1"/>
  <c r="AL10" i="1" s="1"/>
  <c r="AM10" i="1" s="1"/>
  <c r="AK11" i="1"/>
  <c r="AL11" i="1" s="1"/>
  <c r="AM11" i="1" s="1"/>
  <c r="AK12" i="1"/>
  <c r="AL12" i="1" s="1"/>
  <c r="AM12" i="1" s="1"/>
  <c r="AK13" i="1"/>
  <c r="AL13" i="1" s="1"/>
  <c r="AM13" i="1" s="1"/>
  <c r="AK14" i="1"/>
  <c r="AL14" i="1" s="1"/>
  <c r="AM14" i="1" s="1"/>
  <c r="AK15" i="1"/>
  <c r="AL15" i="1" s="1"/>
  <c r="AM15" i="1" s="1"/>
  <c r="AK16" i="1"/>
  <c r="AL16" i="1" s="1"/>
  <c r="AM16" i="1" s="1"/>
  <c r="AK17" i="1"/>
  <c r="AL17" i="1" s="1"/>
  <c r="AM17" i="1" s="1"/>
  <c r="AK18" i="1"/>
  <c r="AL18" i="1" s="1"/>
  <c r="AM18" i="1" s="1"/>
  <c r="AK19" i="1"/>
  <c r="AL19" i="1" s="1"/>
  <c r="AM19" i="1" s="1"/>
  <c r="AK20" i="1"/>
  <c r="AL20" i="1" s="1"/>
  <c r="AM20" i="1" s="1"/>
  <c r="AK21" i="1"/>
  <c r="AL21" i="1" s="1"/>
  <c r="AM21" i="1" s="1"/>
  <c r="AK22" i="1"/>
  <c r="AL22" i="1" s="1"/>
  <c r="AM22" i="1" s="1"/>
  <c r="AK23" i="1"/>
  <c r="AL23" i="1" s="1"/>
  <c r="AM23" i="1" s="1"/>
  <c r="AK24" i="1"/>
  <c r="AL24" i="1" s="1"/>
  <c r="AM24" i="1" s="1"/>
  <c r="AK25" i="1"/>
  <c r="AL25" i="1" s="1"/>
  <c r="AM25" i="1" s="1"/>
  <c r="AK27" i="1"/>
  <c r="AL27" i="1" s="1"/>
  <c r="AM27" i="1" s="1"/>
  <c r="AK28" i="1"/>
  <c r="AL28" i="1" s="1"/>
  <c r="AM28" i="1" s="1"/>
  <c r="AK29" i="1"/>
  <c r="AL29" i="1" s="1"/>
  <c r="AM29" i="1" s="1"/>
  <c r="AK30" i="1"/>
  <c r="AL30" i="1" s="1"/>
  <c r="AM30" i="1" s="1"/>
  <c r="AK31" i="1"/>
  <c r="AL31" i="1" s="1"/>
  <c r="AM31" i="1" s="1"/>
  <c r="AK32" i="1"/>
  <c r="AL32" i="1" s="1"/>
  <c r="AM32" i="1" s="1"/>
  <c r="AK33" i="1"/>
  <c r="AL33" i="1" s="1"/>
  <c r="AM33" i="1" s="1"/>
  <c r="AK34" i="1"/>
  <c r="AL34" i="1" s="1"/>
  <c r="AM34" i="1" s="1"/>
  <c r="AK35" i="1"/>
  <c r="AL35" i="1" s="1"/>
  <c r="AM35" i="1" s="1"/>
  <c r="AK36" i="1"/>
  <c r="AL36" i="1" s="1"/>
  <c r="AM36" i="1" s="1"/>
  <c r="AK37" i="1"/>
  <c r="AL37" i="1" s="1"/>
  <c r="AM37" i="1" s="1"/>
  <c r="AK38" i="1"/>
  <c r="AL38" i="1" s="1"/>
  <c r="AM38" i="1" s="1"/>
  <c r="AK39" i="1"/>
  <c r="AL39" i="1" s="1"/>
  <c r="AM39" i="1" s="1"/>
  <c r="AK40" i="1"/>
  <c r="AL40" i="1" s="1"/>
  <c r="AM40" i="1" s="1"/>
  <c r="AK41" i="1"/>
  <c r="AL41" i="1" s="1"/>
  <c r="AM41" i="1" s="1"/>
  <c r="AK42" i="1"/>
  <c r="AL42" i="1" s="1"/>
  <c r="AM42" i="1" s="1"/>
  <c r="AK43" i="1"/>
  <c r="AL43" i="1" s="1"/>
  <c r="AM43" i="1" s="1"/>
  <c r="AK44" i="1"/>
  <c r="AL44" i="1" s="1"/>
  <c r="AM44" i="1" s="1"/>
  <c r="AK45" i="1"/>
  <c r="AL45" i="1" s="1"/>
  <c r="AM45" i="1" s="1"/>
  <c r="AK46" i="1"/>
  <c r="AL46" i="1" s="1"/>
  <c r="AM46" i="1" s="1"/>
  <c r="AK47" i="1"/>
  <c r="AL47" i="1" s="1"/>
  <c r="AM47" i="1" s="1"/>
  <c r="AK48" i="1"/>
  <c r="AL48" i="1" s="1"/>
  <c r="AM48" i="1" s="1"/>
  <c r="AK49" i="1"/>
  <c r="AL49" i="1" s="1"/>
  <c r="AM49" i="1" s="1"/>
  <c r="AK50" i="1"/>
  <c r="AL50" i="1" s="1"/>
  <c r="AM50" i="1" s="1"/>
  <c r="AK52" i="1"/>
  <c r="AL52" i="1" s="1"/>
  <c r="AM52" i="1" s="1"/>
  <c r="AK54" i="1"/>
  <c r="AL54" i="1" s="1"/>
  <c r="AM54" i="1" s="1"/>
  <c r="AK55" i="1"/>
  <c r="AL55" i="1" s="1"/>
  <c r="AM55" i="1" s="1"/>
  <c r="AK56" i="1"/>
  <c r="AL56" i="1" s="1"/>
  <c r="AM56" i="1" s="1"/>
  <c r="AK57" i="1"/>
  <c r="AL57" i="1" s="1"/>
  <c r="AM57" i="1" s="1"/>
  <c r="AK58" i="1"/>
  <c r="AL58" i="1" s="1"/>
  <c r="AM58" i="1" s="1"/>
  <c r="AK59" i="1"/>
  <c r="AL59" i="1" s="1"/>
  <c r="AM59" i="1" s="1"/>
  <c r="AK60" i="1"/>
  <c r="AL60" i="1" s="1"/>
  <c r="AM60" i="1" s="1"/>
  <c r="AK61" i="1"/>
  <c r="AL61" i="1" s="1"/>
  <c r="AM61" i="1" s="1"/>
  <c r="AK62" i="1"/>
  <c r="AL62" i="1" s="1"/>
  <c r="AM62" i="1" s="1"/>
  <c r="AK63" i="1"/>
  <c r="AL63" i="1" s="1"/>
  <c r="AM63" i="1" s="1"/>
  <c r="AK64" i="1"/>
  <c r="AL64" i="1" s="1"/>
  <c r="AM64" i="1" s="1"/>
  <c r="AK65" i="1"/>
  <c r="AL65" i="1" s="1"/>
  <c r="AM65" i="1" s="1"/>
  <c r="AK66" i="1"/>
  <c r="AL66" i="1" s="1"/>
  <c r="AM66" i="1" s="1"/>
  <c r="AK67" i="1"/>
  <c r="AL67" i="1" s="1"/>
  <c r="AM67" i="1" s="1"/>
  <c r="AK68" i="1"/>
  <c r="AL68" i="1" s="1"/>
  <c r="AM68" i="1" s="1"/>
  <c r="AK69" i="1"/>
  <c r="AL69" i="1" s="1"/>
  <c r="AM69" i="1" s="1"/>
  <c r="AK70" i="1"/>
  <c r="AL70" i="1" s="1"/>
  <c r="AM70" i="1" s="1"/>
  <c r="AK71" i="1"/>
  <c r="AL71" i="1" s="1"/>
  <c r="AM71" i="1" s="1"/>
  <c r="AK72" i="1"/>
  <c r="AL72" i="1" s="1"/>
  <c r="AM72" i="1" s="1"/>
  <c r="AK73" i="1"/>
  <c r="AL73" i="1" s="1"/>
  <c r="AM73" i="1" s="1"/>
  <c r="AK74" i="1"/>
  <c r="AL74" i="1" s="1"/>
  <c r="AM74" i="1" s="1"/>
  <c r="AK75" i="1"/>
  <c r="AL75" i="1" s="1"/>
  <c r="AM75" i="1" s="1"/>
  <c r="AK76" i="1"/>
  <c r="AL76" i="1" s="1"/>
  <c r="AM76" i="1" s="1"/>
  <c r="AK77" i="1"/>
  <c r="AL77" i="1" s="1"/>
  <c r="AM77" i="1" s="1"/>
  <c r="AK78" i="1"/>
  <c r="AL78" i="1" s="1"/>
  <c r="AM78" i="1" s="1"/>
  <c r="AK79" i="1"/>
  <c r="AL79" i="1" s="1"/>
  <c r="AM79" i="1" s="1"/>
  <c r="AK80" i="1"/>
  <c r="AL80" i="1" s="1"/>
  <c r="AM80" i="1" s="1"/>
  <c r="AK81" i="1"/>
  <c r="AL81" i="1" s="1"/>
  <c r="AM81" i="1" s="1"/>
  <c r="AK82" i="1"/>
  <c r="AL82" i="1" s="1"/>
  <c r="AM82" i="1" s="1"/>
  <c r="AK83" i="1"/>
  <c r="AL83" i="1" s="1"/>
  <c r="AM83" i="1" s="1"/>
  <c r="AK84" i="1"/>
  <c r="AL84" i="1" s="1"/>
  <c r="AM84" i="1" s="1"/>
  <c r="AK85" i="1"/>
  <c r="AL85" i="1" s="1"/>
  <c r="AM85" i="1" s="1"/>
  <c r="AK86" i="1"/>
  <c r="AL86" i="1" s="1"/>
  <c r="AM86" i="1" s="1"/>
  <c r="AK87" i="1"/>
  <c r="AL87" i="1" s="1"/>
  <c r="AM87" i="1" s="1"/>
  <c r="AK88" i="1"/>
  <c r="AL88" i="1" s="1"/>
  <c r="AM88" i="1" s="1"/>
  <c r="AK89" i="1"/>
  <c r="AL89" i="1" s="1"/>
  <c r="AM89" i="1" s="1"/>
  <c r="AK90" i="1"/>
  <c r="AL90" i="1" s="1"/>
  <c r="AM90" i="1" s="1"/>
  <c r="AK91" i="1"/>
  <c r="AL91" i="1" s="1"/>
  <c r="AM91" i="1" s="1"/>
  <c r="AK92" i="1"/>
  <c r="AL92" i="1" s="1"/>
  <c r="AM92" i="1" s="1"/>
  <c r="AK93" i="1"/>
  <c r="AL93" i="1" s="1"/>
  <c r="AM93" i="1" s="1"/>
  <c r="AK94" i="1"/>
  <c r="AL94" i="1" s="1"/>
  <c r="AM94" i="1" s="1"/>
  <c r="AK95" i="1"/>
  <c r="AL95" i="1" s="1"/>
  <c r="AM95" i="1" s="1"/>
  <c r="AK98" i="1"/>
  <c r="AL98" i="1" s="1"/>
  <c r="AM98" i="1" s="1"/>
  <c r="AK99" i="1"/>
  <c r="AL99" i="1" s="1"/>
  <c r="AM99" i="1" s="1"/>
  <c r="AK100" i="1"/>
  <c r="AL100" i="1" s="1"/>
  <c r="AM100" i="1" s="1"/>
  <c r="AK101" i="1"/>
  <c r="AL101" i="1" s="1"/>
  <c r="AM101" i="1" s="1"/>
  <c r="AK102" i="1"/>
  <c r="AL102" i="1" s="1"/>
  <c r="AM102" i="1" s="1"/>
  <c r="AK103" i="1"/>
  <c r="AL103" i="1" s="1"/>
  <c r="AM103" i="1" s="1"/>
  <c r="AK104" i="1"/>
  <c r="AL104" i="1" s="1"/>
  <c r="AM104" i="1" s="1"/>
  <c r="AK105" i="1"/>
  <c r="AL105" i="1" s="1"/>
  <c r="AM105" i="1" s="1"/>
  <c r="AK106" i="1"/>
  <c r="AL106" i="1" s="1"/>
  <c r="AM106" i="1" s="1"/>
  <c r="AK107" i="1"/>
  <c r="AL107" i="1" s="1"/>
  <c r="AM107" i="1" s="1"/>
  <c r="AK108" i="1"/>
  <c r="AL108" i="1" s="1"/>
  <c r="AM108" i="1" s="1"/>
  <c r="AK109" i="1"/>
  <c r="AL109" i="1" s="1"/>
  <c r="AM109" i="1" s="1"/>
  <c r="AK110" i="1"/>
  <c r="AL110" i="1" s="1"/>
  <c r="AM110" i="1" s="1"/>
  <c r="AK111" i="1"/>
  <c r="AL111" i="1" s="1"/>
  <c r="AM111" i="1" s="1"/>
  <c r="AK113" i="1"/>
  <c r="AL113" i="1" s="1"/>
  <c r="AM113" i="1" s="1"/>
  <c r="AK114" i="1"/>
  <c r="AL114" i="1" s="1"/>
  <c r="AM114" i="1" s="1"/>
  <c r="AK116" i="1"/>
  <c r="AL116" i="1" s="1"/>
  <c r="AM116" i="1" s="1"/>
  <c r="AK117" i="1"/>
  <c r="AL117" i="1" s="1"/>
  <c r="AM117" i="1" s="1"/>
  <c r="AK118" i="1"/>
  <c r="AL118" i="1" s="1"/>
  <c r="AM118" i="1" s="1"/>
  <c r="AK119" i="1"/>
  <c r="AL119" i="1" s="1"/>
  <c r="AM119" i="1" s="1"/>
  <c r="AK120" i="1"/>
  <c r="AL120" i="1" s="1"/>
  <c r="AM120" i="1" s="1"/>
  <c r="AK121" i="1"/>
  <c r="AL121" i="1" s="1"/>
  <c r="AM121" i="1" s="1"/>
  <c r="AK122" i="1"/>
  <c r="AL122" i="1" s="1"/>
  <c r="AM122" i="1" s="1"/>
  <c r="AK123" i="1"/>
  <c r="AL123" i="1" s="1"/>
  <c r="AM123" i="1" s="1"/>
  <c r="AK124" i="1"/>
  <c r="AL124" i="1" s="1"/>
  <c r="AM124" i="1" s="1"/>
  <c r="AK125" i="1"/>
  <c r="AL125" i="1" s="1"/>
  <c r="AM125" i="1" s="1"/>
  <c r="AK126" i="1"/>
  <c r="AL126" i="1" s="1"/>
  <c r="AM126" i="1" s="1"/>
  <c r="AK128" i="1"/>
  <c r="AL128" i="1" s="1"/>
  <c r="AM128" i="1" s="1"/>
  <c r="AK129" i="1"/>
  <c r="AL129" i="1" s="1"/>
  <c r="AM129" i="1" s="1"/>
  <c r="AK130" i="1"/>
  <c r="AL130" i="1" s="1"/>
  <c r="AM130" i="1" s="1"/>
  <c r="AK131" i="1"/>
  <c r="AL131" i="1" s="1"/>
  <c r="AM131" i="1" s="1"/>
  <c r="AK132" i="1"/>
  <c r="AL132" i="1" s="1"/>
  <c r="AM132" i="1" s="1"/>
  <c r="AK133" i="1"/>
  <c r="AL133" i="1" s="1"/>
  <c r="AM133" i="1" s="1"/>
  <c r="AK134" i="1"/>
  <c r="AL134" i="1" s="1"/>
  <c r="AM134" i="1" s="1"/>
  <c r="AK135" i="1"/>
  <c r="AL135" i="1" s="1"/>
  <c r="AM135" i="1" s="1"/>
  <c r="AK136" i="1"/>
  <c r="AL136" i="1" s="1"/>
  <c r="AM136" i="1" s="1"/>
  <c r="AK137" i="1"/>
  <c r="AL137" i="1" s="1"/>
  <c r="AM137" i="1" s="1"/>
  <c r="AK138" i="1"/>
  <c r="AL138" i="1" s="1"/>
  <c r="AM138" i="1" s="1"/>
  <c r="AK139" i="1"/>
  <c r="AL139" i="1" s="1"/>
  <c r="AM139" i="1" s="1"/>
  <c r="AK140" i="1"/>
  <c r="AL140" i="1" s="1"/>
  <c r="AM140" i="1" s="1"/>
  <c r="AK141" i="1"/>
  <c r="AL141" i="1" s="1"/>
  <c r="AM141" i="1" s="1"/>
  <c r="AK142" i="1"/>
  <c r="AL142" i="1" s="1"/>
  <c r="AM142" i="1" s="1"/>
  <c r="AK143" i="1"/>
  <c r="AL143" i="1" s="1"/>
  <c r="AM143" i="1" s="1"/>
  <c r="AK144" i="1"/>
  <c r="AL144" i="1" s="1"/>
  <c r="AM144" i="1" s="1"/>
  <c r="AK145" i="1"/>
  <c r="AL145" i="1" s="1"/>
  <c r="AM145" i="1" s="1"/>
  <c r="AK146" i="1"/>
  <c r="AL146" i="1" s="1"/>
  <c r="AM146" i="1" s="1"/>
  <c r="AK147" i="1"/>
  <c r="AL147" i="1" s="1"/>
  <c r="AM147" i="1" s="1"/>
  <c r="AK148" i="1"/>
  <c r="AL148" i="1" s="1"/>
  <c r="AM148" i="1" s="1"/>
  <c r="AK149" i="1"/>
  <c r="AL149" i="1" s="1"/>
  <c r="AM149" i="1" s="1"/>
  <c r="AK150" i="1"/>
  <c r="AL150" i="1" s="1"/>
  <c r="AM150" i="1" s="1"/>
  <c r="AK151" i="1"/>
  <c r="AL151" i="1" s="1"/>
  <c r="AM151" i="1" s="1"/>
  <c r="AK152" i="1"/>
  <c r="AL152" i="1" s="1"/>
  <c r="AM152" i="1" s="1"/>
  <c r="AK153" i="1"/>
  <c r="AL153" i="1" s="1"/>
  <c r="AM153" i="1" s="1"/>
  <c r="AK154" i="1"/>
  <c r="AL154" i="1" s="1"/>
  <c r="AM154" i="1" s="1"/>
  <c r="AK155" i="1"/>
  <c r="AL155" i="1" s="1"/>
  <c r="AM155" i="1" s="1"/>
  <c r="AK156" i="1"/>
  <c r="AL156" i="1" s="1"/>
  <c r="AM156" i="1" s="1"/>
  <c r="AK157" i="1"/>
  <c r="AL157" i="1" s="1"/>
  <c r="AM157" i="1" s="1"/>
  <c r="AK158" i="1"/>
  <c r="AL158" i="1" s="1"/>
  <c r="AM158" i="1" s="1"/>
  <c r="AK159" i="1"/>
  <c r="AL159" i="1" s="1"/>
  <c r="AM159" i="1" s="1"/>
  <c r="AK160" i="1"/>
  <c r="AL160" i="1" s="1"/>
  <c r="AM160" i="1" s="1"/>
  <c r="AK161" i="1"/>
  <c r="AL161" i="1" s="1"/>
  <c r="AM161" i="1" s="1"/>
  <c r="AK162" i="1"/>
  <c r="AL162" i="1" s="1"/>
  <c r="AM162" i="1" s="1"/>
  <c r="AK163" i="1"/>
  <c r="AL163" i="1" s="1"/>
  <c r="AM163" i="1" s="1"/>
  <c r="AK164" i="1"/>
  <c r="AL164" i="1" s="1"/>
  <c r="AM164" i="1" s="1"/>
  <c r="AK165" i="1"/>
  <c r="AL165" i="1" s="1"/>
  <c r="AM165" i="1" s="1"/>
  <c r="AK167" i="1"/>
  <c r="AL167" i="1" s="1"/>
  <c r="AM167" i="1" s="1"/>
  <c r="AK168" i="1"/>
  <c r="AL168" i="1" s="1"/>
  <c r="AM168" i="1" s="1"/>
  <c r="AK169" i="1"/>
  <c r="AL169" i="1" s="1"/>
  <c r="AM169" i="1" s="1"/>
  <c r="AK170" i="1"/>
  <c r="AL170" i="1" s="1"/>
  <c r="AM170" i="1" s="1"/>
  <c r="AK171" i="1"/>
  <c r="AL171" i="1" s="1"/>
  <c r="AM171" i="1" s="1"/>
  <c r="AK172" i="1"/>
  <c r="AL172" i="1" s="1"/>
  <c r="AM172" i="1" s="1"/>
  <c r="AK173" i="1"/>
  <c r="AL173" i="1" s="1"/>
  <c r="AM173" i="1" s="1"/>
  <c r="AK174" i="1"/>
  <c r="AL174" i="1" s="1"/>
  <c r="AM174" i="1" s="1"/>
  <c r="AK175" i="1"/>
  <c r="AL175" i="1" s="1"/>
  <c r="AM175" i="1" s="1"/>
  <c r="AK176" i="1"/>
  <c r="AL176" i="1" s="1"/>
  <c r="AM176" i="1" s="1"/>
  <c r="AK177" i="1"/>
  <c r="AL177" i="1" s="1"/>
  <c r="AM177" i="1" s="1"/>
  <c r="AK178" i="1"/>
  <c r="AL178" i="1" s="1"/>
  <c r="AM178" i="1" s="1"/>
  <c r="AK179" i="1"/>
  <c r="AL179" i="1" s="1"/>
  <c r="AM179" i="1" s="1"/>
  <c r="AK180" i="1"/>
  <c r="AL180" i="1" s="1"/>
  <c r="AM180" i="1" s="1"/>
  <c r="AK181" i="1"/>
  <c r="AL181" i="1" s="1"/>
  <c r="AM181" i="1" s="1"/>
  <c r="AK182" i="1"/>
  <c r="AL182" i="1" s="1"/>
  <c r="AM182" i="1" s="1"/>
  <c r="AK183" i="1"/>
  <c r="AL183" i="1" s="1"/>
  <c r="AM183" i="1" s="1"/>
  <c r="AK184" i="1"/>
  <c r="AL184" i="1" s="1"/>
  <c r="AM184" i="1" s="1"/>
  <c r="AK185" i="1"/>
  <c r="AL185" i="1" s="1"/>
  <c r="AM185" i="1" s="1"/>
  <c r="AK186" i="1"/>
  <c r="AL186" i="1" s="1"/>
  <c r="AM186" i="1" s="1"/>
  <c r="AK187" i="1"/>
  <c r="AL187" i="1" s="1"/>
  <c r="AM187" i="1" s="1"/>
  <c r="AK188" i="1"/>
  <c r="AL188" i="1" s="1"/>
  <c r="AM188" i="1" s="1"/>
  <c r="AK189" i="1"/>
  <c r="AL189" i="1" s="1"/>
  <c r="AM189" i="1" s="1"/>
  <c r="AK190" i="1"/>
  <c r="AL190" i="1" s="1"/>
  <c r="AM190" i="1" s="1"/>
  <c r="AK191" i="1"/>
  <c r="AL191" i="1" s="1"/>
  <c r="AM191" i="1" s="1"/>
  <c r="AK192" i="1"/>
  <c r="AL192" i="1" s="1"/>
  <c r="AM192" i="1" s="1"/>
  <c r="AK193" i="1"/>
  <c r="AL193" i="1" s="1"/>
  <c r="AM193" i="1" s="1"/>
  <c r="AK194" i="1"/>
  <c r="AL194" i="1" s="1"/>
  <c r="AM194" i="1" s="1"/>
  <c r="AK195" i="1"/>
  <c r="AL195" i="1" s="1"/>
  <c r="AM195" i="1" s="1"/>
  <c r="AK196" i="1"/>
  <c r="AL196" i="1" s="1"/>
  <c r="AM196" i="1" s="1"/>
  <c r="AK197" i="1"/>
  <c r="AL197" i="1" s="1"/>
  <c r="AM197" i="1" s="1"/>
  <c r="AK198" i="1"/>
  <c r="AL198" i="1" s="1"/>
  <c r="AM198" i="1" s="1"/>
  <c r="AK199" i="1"/>
  <c r="AL199" i="1" s="1"/>
  <c r="AM199" i="1" s="1"/>
  <c r="AK200" i="1"/>
  <c r="AL200" i="1" s="1"/>
  <c r="AM200" i="1" s="1"/>
  <c r="AK201" i="1"/>
  <c r="AL201" i="1" s="1"/>
  <c r="AM201" i="1" s="1"/>
  <c r="AK202" i="1"/>
  <c r="AL202" i="1" s="1"/>
  <c r="AM202" i="1" s="1"/>
  <c r="AK203" i="1"/>
  <c r="AL203" i="1" s="1"/>
  <c r="AM203" i="1" s="1"/>
  <c r="AK204" i="1"/>
  <c r="AL204" i="1" s="1"/>
  <c r="AM204" i="1" s="1"/>
  <c r="AK205" i="1"/>
  <c r="AL205" i="1" s="1"/>
  <c r="AM205" i="1" s="1"/>
  <c r="AK206" i="1"/>
  <c r="AL206" i="1" s="1"/>
  <c r="AM206" i="1" s="1"/>
  <c r="AK207" i="1"/>
  <c r="AL207" i="1" s="1"/>
  <c r="AM207" i="1" s="1"/>
  <c r="AK208" i="1"/>
  <c r="AL208" i="1" s="1"/>
  <c r="AM208" i="1" s="1"/>
  <c r="AK209" i="1"/>
  <c r="AL209" i="1" s="1"/>
  <c r="AM209" i="1" s="1"/>
  <c r="AK210" i="1"/>
  <c r="AL210" i="1" s="1"/>
  <c r="AM210" i="1" s="1"/>
  <c r="AK211" i="1"/>
  <c r="AL211" i="1" s="1"/>
  <c r="AM211" i="1" s="1"/>
  <c r="AK212" i="1"/>
  <c r="AL212" i="1" s="1"/>
  <c r="AM212" i="1" s="1"/>
  <c r="AK213" i="1"/>
  <c r="AL213" i="1" s="1"/>
  <c r="AM213" i="1" s="1"/>
  <c r="AK214" i="1"/>
  <c r="AL214" i="1" s="1"/>
  <c r="AM214" i="1" s="1"/>
  <c r="AK215" i="1"/>
  <c r="AL215" i="1" s="1"/>
  <c r="AM215" i="1" s="1"/>
  <c r="AK216" i="1"/>
  <c r="AL216" i="1" s="1"/>
  <c r="AM216" i="1" s="1"/>
  <c r="AK217" i="1"/>
  <c r="AL217" i="1" s="1"/>
  <c r="AM217" i="1" s="1"/>
  <c r="AK218" i="1"/>
  <c r="AL218" i="1" s="1"/>
  <c r="AM218" i="1" s="1"/>
  <c r="AK219" i="1"/>
  <c r="AL219" i="1" s="1"/>
  <c r="AM219" i="1" s="1"/>
  <c r="AK220" i="1"/>
  <c r="AL220" i="1" s="1"/>
  <c r="AM220" i="1" s="1"/>
  <c r="AK221" i="1"/>
  <c r="AL221" i="1" s="1"/>
  <c r="AM221" i="1" s="1"/>
  <c r="AK222" i="1"/>
  <c r="AL222" i="1" s="1"/>
  <c r="AM222" i="1" s="1"/>
  <c r="AK223" i="1"/>
  <c r="AL223" i="1" s="1"/>
  <c r="AM223" i="1" s="1"/>
  <c r="AK224" i="1"/>
  <c r="AL224" i="1" s="1"/>
  <c r="AM224" i="1" s="1"/>
  <c r="AK225" i="1"/>
  <c r="AL225" i="1" s="1"/>
  <c r="AM225" i="1" s="1"/>
  <c r="AK226" i="1"/>
  <c r="AL226" i="1" s="1"/>
  <c r="AM226" i="1" s="1"/>
  <c r="AK227" i="1"/>
  <c r="AL227" i="1" s="1"/>
  <c r="AM227" i="1" s="1"/>
  <c r="AK228" i="1"/>
  <c r="AL228" i="1" s="1"/>
  <c r="AM228" i="1" s="1"/>
  <c r="AK229" i="1"/>
  <c r="AL229" i="1" s="1"/>
  <c r="AM229" i="1" s="1"/>
  <c r="AK230" i="1"/>
  <c r="AL230" i="1" s="1"/>
  <c r="AM230" i="1" s="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L255" i="1" s="1"/>
  <c r="AM255" i="1" s="1"/>
  <c r="AK256" i="1"/>
  <c r="AL256" i="1" s="1"/>
  <c r="AM256" i="1" s="1"/>
  <c r="AK257" i="1"/>
  <c r="AK258" i="1"/>
  <c r="AK259" i="1"/>
  <c r="AK260" i="1"/>
  <c r="AK261" i="1"/>
  <c r="AK262" i="1"/>
  <c r="AK263" i="1"/>
  <c r="AL263" i="1" s="1"/>
  <c r="AM263" i="1" s="1"/>
  <c r="AK264" i="1"/>
  <c r="AL264" i="1" s="1"/>
  <c r="AM264" i="1" s="1"/>
  <c r="AK265" i="1"/>
  <c r="AL265" i="1" s="1"/>
  <c r="AM265" i="1" s="1"/>
  <c r="AK266" i="1"/>
  <c r="AL266" i="1" s="1"/>
  <c r="AM266" i="1" s="1"/>
  <c r="AK267" i="1"/>
  <c r="AL267" i="1" s="1"/>
  <c r="AM267" i="1" s="1"/>
  <c r="AK268" i="1"/>
  <c r="AK269" i="1"/>
  <c r="AK270" i="1"/>
  <c r="AL270" i="1" s="1"/>
  <c r="AM270" i="1" s="1"/>
  <c r="AK271" i="1"/>
  <c r="AL271" i="1" s="1"/>
  <c r="AM271" i="1" s="1"/>
  <c r="AK273" i="1"/>
  <c r="AL273" i="1" s="1"/>
  <c r="AM273" i="1" s="1"/>
  <c r="AK274" i="1"/>
  <c r="AL274" i="1" s="1"/>
  <c r="AG4" i="1"/>
  <c r="AH4" i="1" s="1"/>
  <c r="AG5" i="1"/>
  <c r="AH5" i="1" s="1"/>
  <c r="AG6" i="1"/>
  <c r="AH6" i="1" s="1"/>
  <c r="AG7" i="1"/>
  <c r="AH7" i="1" s="1"/>
  <c r="AG8" i="1"/>
  <c r="AH8" i="1" s="1"/>
  <c r="AG9" i="1"/>
  <c r="AH9" i="1" s="1"/>
  <c r="AG10" i="1"/>
  <c r="AH10" i="1" s="1"/>
  <c r="AG11" i="1"/>
  <c r="AH11" i="1" s="1"/>
  <c r="AG12" i="1"/>
  <c r="AH12" i="1" s="1"/>
  <c r="AG13" i="1"/>
  <c r="AH13" i="1" s="1"/>
  <c r="AG14" i="1"/>
  <c r="AH14" i="1" s="1"/>
  <c r="AG15" i="1"/>
  <c r="AH15" i="1" s="1"/>
  <c r="AG16" i="1"/>
  <c r="AH16" i="1" s="1"/>
  <c r="AG17" i="1"/>
  <c r="AH17" i="1" s="1"/>
  <c r="AG18" i="1"/>
  <c r="AH18" i="1" s="1"/>
  <c r="AG19" i="1"/>
  <c r="AH19" i="1" s="1"/>
  <c r="AG20" i="1"/>
  <c r="AH20" i="1" s="1"/>
  <c r="AG21" i="1"/>
  <c r="AH21" i="1" s="1"/>
  <c r="AG22" i="1"/>
  <c r="AH22" i="1" s="1"/>
  <c r="AG23" i="1"/>
  <c r="AH23" i="1" s="1"/>
  <c r="AG24" i="1"/>
  <c r="AH24" i="1" s="1"/>
  <c r="AG25" i="1"/>
  <c r="AH25" i="1" s="1"/>
  <c r="AG27" i="1"/>
  <c r="AH27" i="1" s="1"/>
  <c r="AG28" i="1"/>
  <c r="AH28" i="1" s="1"/>
  <c r="AG29" i="1"/>
  <c r="AH29" i="1" s="1"/>
  <c r="AG30" i="1"/>
  <c r="AH30" i="1" s="1"/>
  <c r="AG31" i="1"/>
  <c r="AH31" i="1" s="1"/>
  <c r="AG32" i="1"/>
  <c r="AH32" i="1" s="1"/>
  <c r="AG33" i="1"/>
  <c r="AH33" i="1" s="1"/>
  <c r="AG34" i="1"/>
  <c r="AH34" i="1" s="1"/>
  <c r="AG35" i="1"/>
  <c r="AH35" i="1" s="1"/>
  <c r="AG36" i="1"/>
  <c r="AH36" i="1" s="1"/>
  <c r="AG37" i="1"/>
  <c r="AH37" i="1" s="1"/>
  <c r="AG38" i="1"/>
  <c r="AH38" i="1" s="1"/>
  <c r="AG39" i="1"/>
  <c r="AH39" i="1" s="1"/>
  <c r="AG40" i="1"/>
  <c r="AH40" i="1" s="1"/>
  <c r="AG41" i="1"/>
  <c r="AH41" i="1" s="1"/>
  <c r="AG42" i="1"/>
  <c r="AH42" i="1" s="1"/>
  <c r="AG43" i="1"/>
  <c r="AH43" i="1" s="1"/>
  <c r="AG44" i="1"/>
  <c r="AH44" i="1" s="1"/>
  <c r="AG45" i="1"/>
  <c r="AH45" i="1" s="1"/>
  <c r="AG46" i="1"/>
  <c r="AH46" i="1" s="1"/>
  <c r="AG47" i="1"/>
  <c r="AH47" i="1" s="1"/>
  <c r="AG48" i="1"/>
  <c r="AH48" i="1" s="1"/>
  <c r="AG49" i="1"/>
  <c r="AH49" i="1" s="1"/>
  <c r="AG50" i="1"/>
  <c r="AH50" i="1" s="1"/>
  <c r="AG52" i="1"/>
  <c r="AH52" i="1" s="1"/>
  <c r="AG54" i="1"/>
  <c r="AH54" i="1" s="1"/>
  <c r="AG55" i="1"/>
  <c r="AH55" i="1" s="1"/>
  <c r="AG56" i="1"/>
  <c r="AH56" i="1" s="1"/>
  <c r="AG57" i="1"/>
  <c r="AH57" i="1" s="1"/>
  <c r="AG58" i="1"/>
  <c r="AH58" i="1" s="1"/>
  <c r="AG59" i="1"/>
  <c r="AH59" i="1" s="1"/>
  <c r="AG60" i="1"/>
  <c r="AH60" i="1" s="1"/>
  <c r="AG61" i="1"/>
  <c r="AH61" i="1" s="1"/>
  <c r="AG62" i="1"/>
  <c r="AH62" i="1" s="1"/>
  <c r="AG63" i="1"/>
  <c r="AH63" i="1" s="1"/>
  <c r="AG64" i="1"/>
  <c r="AH64" i="1" s="1"/>
  <c r="AG65" i="1"/>
  <c r="AH65" i="1" s="1"/>
  <c r="AG66" i="1"/>
  <c r="AH66" i="1" s="1"/>
  <c r="AG67" i="1"/>
  <c r="AH67" i="1" s="1"/>
  <c r="AG68" i="1"/>
  <c r="AH68" i="1" s="1"/>
  <c r="AG69" i="1"/>
  <c r="AH69" i="1" s="1"/>
  <c r="AG70" i="1"/>
  <c r="AH70" i="1" s="1"/>
  <c r="AG71" i="1"/>
  <c r="AH71" i="1" s="1"/>
  <c r="AG72" i="1"/>
  <c r="AH72" i="1" s="1"/>
  <c r="AG73" i="1"/>
  <c r="AH73" i="1" s="1"/>
  <c r="AG74" i="1"/>
  <c r="AH74" i="1" s="1"/>
  <c r="AG75" i="1"/>
  <c r="AH75" i="1" s="1"/>
  <c r="AG76" i="1"/>
  <c r="AH76" i="1" s="1"/>
  <c r="AG77" i="1"/>
  <c r="AH77" i="1" s="1"/>
  <c r="AG78" i="1"/>
  <c r="AH78" i="1" s="1"/>
  <c r="AG79" i="1"/>
  <c r="AH79" i="1" s="1"/>
  <c r="AG80" i="1"/>
  <c r="AH80" i="1" s="1"/>
  <c r="AG81" i="1"/>
  <c r="AH81" i="1" s="1"/>
  <c r="AG82" i="1"/>
  <c r="AH82" i="1" s="1"/>
  <c r="AG83" i="1"/>
  <c r="AH83" i="1" s="1"/>
  <c r="AG84" i="1"/>
  <c r="AH84" i="1" s="1"/>
  <c r="AG85" i="1"/>
  <c r="AH85" i="1" s="1"/>
  <c r="AG86" i="1"/>
  <c r="AH86" i="1" s="1"/>
  <c r="AG87" i="1"/>
  <c r="AH87" i="1" s="1"/>
  <c r="AG88" i="1"/>
  <c r="AH88" i="1" s="1"/>
  <c r="AG89" i="1"/>
  <c r="AH89" i="1" s="1"/>
  <c r="AG90" i="1"/>
  <c r="AH90" i="1" s="1"/>
  <c r="AG91" i="1"/>
  <c r="AH91" i="1" s="1"/>
  <c r="AG92" i="1"/>
  <c r="AH92" i="1" s="1"/>
  <c r="AG93" i="1"/>
  <c r="AH93" i="1" s="1"/>
  <c r="AG94" i="1"/>
  <c r="AH94" i="1" s="1"/>
  <c r="AG95" i="1"/>
  <c r="AH95" i="1" s="1"/>
  <c r="AG98" i="1"/>
  <c r="AH98" i="1" s="1"/>
  <c r="AG99" i="1"/>
  <c r="AH99" i="1" s="1"/>
  <c r="AG100" i="1"/>
  <c r="AH100" i="1" s="1"/>
  <c r="AG101" i="1"/>
  <c r="AH101" i="1" s="1"/>
  <c r="AG102" i="1"/>
  <c r="AH102" i="1" s="1"/>
  <c r="AG103" i="1"/>
  <c r="AH103" i="1" s="1"/>
  <c r="AG104" i="1"/>
  <c r="AH104" i="1" s="1"/>
  <c r="AG105" i="1"/>
  <c r="AH105" i="1" s="1"/>
  <c r="AG106" i="1"/>
  <c r="AH106" i="1" s="1"/>
  <c r="AG107" i="1"/>
  <c r="AH107" i="1" s="1"/>
  <c r="AG108" i="1"/>
  <c r="AH108" i="1" s="1"/>
  <c r="AG109" i="1"/>
  <c r="AH109" i="1" s="1"/>
  <c r="AG110" i="1"/>
  <c r="AH110" i="1" s="1"/>
  <c r="AG111" i="1"/>
  <c r="AH111" i="1" s="1"/>
  <c r="AG113" i="1"/>
  <c r="AH113" i="1" s="1"/>
  <c r="AG114" i="1"/>
  <c r="AH114" i="1" s="1"/>
  <c r="AG116" i="1"/>
  <c r="AH116" i="1" s="1"/>
  <c r="AG117" i="1"/>
  <c r="AH117" i="1" s="1"/>
  <c r="AG118" i="1"/>
  <c r="AH118" i="1" s="1"/>
  <c r="AG119" i="1"/>
  <c r="AH119" i="1" s="1"/>
  <c r="AG120" i="1"/>
  <c r="AH120" i="1" s="1"/>
  <c r="AG121" i="1"/>
  <c r="AH121" i="1" s="1"/>
  <c r="AG122" i="1"/>
  <c r="AH122" i="1" s="1"/>
  <c r="AG123" i="1"/>
  <c r="AH123" i="1" s="1"/>
  <c r="AG124" i="1"/>
  <c r="AH124" i="1" s="1"/>
  <c r="AG125" i="1"/>
  <c r="AH125" i="1" s="1"/>
  <c r="AG126" i="1"/>
  <c r="AH126" i="1" s="1"/>
  <c r="AG128" i="1"/>
  <c r="AH128" i="1" s="1"/>
  <c r="AG129" i="1"/>
  <c r="AH129" i="1" s="1"/>
  <c r="AG130" i="1"/>
  <c r="AH130" i="1" s="1"/>
  <c r="AG131" i="1"/>
  <c r="AH131" i="1" s="1"/>
  <c r="AG132" i="1"/>
  <c r="AH132" i="1" s="1"/>
  <c r="AG133" i="1"/>
  <c r="AH133" i="1" s="1"/>
  <c r="AG134" i="1"/>
  <c r="AH134" i="1" s="1"/>
  <c r="AG135" i="1"/>
  <c r="AH135" i="1" s="1"/>
  <c r="AG136" i="1"/>
  <c r="AH136" i="1" s="1"/>
  <c r="AG137" i="1"/>
  <c r="AH137" i="1" s="1"/>
  <c r="AG138" i="1"/>
  <c r="AH138" i="1" s="1"/>
  <c r="AG139" i="1"/>
  <c r="AH139" i="1" s="1"/>
  <c r="AG140" i="1"/>
  <c r="AH140" i="1" s="1"/>
  <c r="AG141" i="1"/>
  <c r="AH141" i="1" s="1"/>
  <c r="AG142" i="1"/>
  <c r="AH142" i="1" s="1"/>
  <c r="AG143" i="1"/>
  <c r="AH143" i="1" s="1"/>
  <c r="AG144" i="1"/>
  <c r="AH144" i="1" s="1"/>
  <c r="AG145" i="1"/>
  <c r="AH145" i="1" s="1"/>
  <c r="AG146" i="1"/>
  <c r="AH146" i="1" s="1"/>
  <c r="AG147" i="1"/>
  <c r="AH147" i="1" s="1"/>
  <c r="AG148" i="1"/>
  <c r="AH148" i="1" s="1"/>
  <c r="AG149" i="1"/>
  <c r="AH149" i="1" s="1"/>
  <c r="AG150" i="1"/>
  <c r="AH150" i="1" s="1"/>
  <c r="AG151" i="1"/>
  <c r="AH151" i="1" s="1"/>
  <c r="AG152" i="1"/>
  <c r="AH152" i="1" s="1"/>
  <c r="AG153" i="1"/>
  <c r="AH153" i="1" s="1"/>
  <c r="AG154" i="1"/>
  <c r="AH154" i="1" s="1"/>
  <c r="AG155" i="1"/>
  <c r="AH155" i="1" s="1"/>
  <c r="AG156" i="1"/>
  <c r="AH156" i="1" s="1"/>
  <c r="AG157" i="1"/>
  <c r="AH157" i="1" s="1"/>
  <c r="AG158" i="1"/>
  <c r="AH158" i="1" s="1"/>
  <c r="AG159" i="1"/>
  <c r="AH159" i="1" s="1"/>
  <c r="AG160" i="1"/>
  <c r="AH160" i="1" s="1"/>
  <c r="AG161" i="1"/>
  <c r="AH161" i="1" s="1"/>
  <c r="AG162" i="1"/>
  <c r="AH162" i="1" s="1"/>
  <c r="AG163" i="1"/>
  <c r="AH163" i="1" s="1"/>
  <c r="AG164" i="1"/>
  <c r="AH164" i="1" s="1"/>
  <c r="AG165" i="1"/>
  <c r="AH165" i="1" s="1"/>
  <c r="AG167" i="1"/>
  <c r="AH167" i="1" s="1"/>
  <c r="AG168" i="1"/>
  <c r="AH168" i="1" s="1"/>
  <c r="AG169" i="1"/>
  <c r="AH169" i="1" s="1"/>
  <c r="AG170" i="1"/>
  <c r="AH170" i="1" s="1"/>
  <c r="AG171" i="1"/>
  <c r="AH171" i="1" s="1"/>
  <c r="AG172" i="1"/>
  <c r="AH172" i="1" s="1"/>
  <c r="AG173" i="1"/>
  <c r="AH173" i="1" s="1"/>
  <c r="AG174" i="1"/>
  <c r="AH174" i="1" s="1"/>
  <c r="AG175" i="1"/>
  <c r="AH175" i="1" s="1"/>
  <c r="AG176" i="1"/>
  <c r="AH176" i="1" s="1"/>
  <c r="AG177" i="1"/>
  <c r="AH177" i="1" s="1"/>
  <c r="AG178" i="1"/>
  <c r="AH178" i="1" s="1"/>
  <c r="AG179" i="1"/>
  <c r="AH179" i="1" s="1"/>
  <c r="AG180" i="1"/>
  <c r="AH180" i="1" s="1"/>
  <c r="AG181" i="1"/>
  <c r="AH181" i="1" s="1"/>
  <c r="AG182" i="1"/>
  <c r="AH182" i="1" s="1"/>
  <c r="AG183" i="1"/>
  <c r="AH183" i="1" s="1"/>
  <c r="AG184" i="1"/>
  <c r="AH184" i="1" s="1"/>
  <c r="AG185" i="1"/>
  <c r="AH185" i="1" s="1"/>
  <c r="AG186" i="1"/>
  <c r="AH186" i="1" s="1"/>
  <c r="AG187" i="1"/>
  <c r="AH187" i="1" s="1"/>
  <c r="AG188" i="1"/>
  <c r="AH188" i="1" s="1"/>
  <c r="AG189" i="1"/>
  <c r="AH189" i="1" s="1"/>
  <c r="AG190" i="1"/>
  <c r="AH190" i="1" s="1"/>
  <c r="AG191" i="1"/>
  <c r="AH191" i="1" s="1"/>
  <c r="AG192" i="1"/>
  <c r="AH192" i="1" s="1"/>
  <c r="AG193" i="1"/>
  <c r="AH193" i="1" s="1"/>
  <c r="AG194" i="1"/>
  <c r="AH194" i="1" s="1"/>
  <c r="AG195" i="1"/>
  <c r="AH195" i="1" s="1"/>
  <c r="AG196" i="1"/>
  <c r="AH196" i="1" s="1"/>
  <c r="AG197" i="1"/>
  <c r="AH197" i="1" s="1"/>
  <c r="AG198" i="1"/>
  <c r="AH198" i="1" s="1"/>
  <c r="AG199" i="1"/>
  <c r="AH199" i="1" s="1"/>
  <c r="AG200" i="1"/>
  <c r="AH200" i="1" s="1"/>
  <c r="AG201" i="1"/>
  <c r="AH201" i="1" s="1"/>
  <c r="AG202" i="1"/>
  <c r="AH202" i="1" s="1"/>
  <c r="AG203" i="1"/>
  <c r="AH203" i="1" s="1"/>
  <c r="AG204" i="1"/>
  <c r="AH204" i="1" s="1"/>
  <c r="AG205" i="1"/>
  <c r="AH205" i="1" s="1"/>
  <c r="AG206" i="1"/>
  <c r="AH206" i="1" s="1"/>
  <c r="AG207" i="1"/>
  <c r="AH207" i="1" s="1"/>
  <c r="AG208" i="1"/>
  <c r="AH208" i="1" s="1"/>
  <c r="AG209" i="1"/>
  <c r="AH209" i="1" s="1"/>
  <c r="AG210" i="1"/>
  <c r="AH210" i="1" s="1"/>
  <c r="AG211" i="1"/>
  <c r="AH211" i="1" s="1"/>
  <c r="AG212" i="1"/>
  <c r="AH212" i="1" s="1"/>
  <c r="AG213" i="1"/>
  <c r="AH213" i="1" s="1"/>
  <c r="AG214" i="1"/>
  <c r="AH214" i="1" s="1"/>
  <c r="AG215" i="1"/>
  <c r="AH215" i="1" s="1"/>
  <c r="AG216" i="1"/>
  <c r="AH216" i="1" s="1"/>
  <c r="AG217" i="1"/>
  <c r="AH217" i="1" s="1"/>
  <c r="AG218" i="1"/>
  <c r="AH218" i="1" s="1"/>
  <c r="AG219" i="1"/>
  <c r="AH219" i="1" s="1"/>
  <c r="AG220" i="1"/>
  <c r="AH220" i="1" s="1"/>
  <c r="AG221" i="1"/>
  <c r="AH221" i="1" s="1"/>
  <c r="AG222" i="1"/>
  <c r="AH222" i="1" s="1"/>
  <c r="AG223" i="1"/>
  <c r="AH223" i="1" s="1"/>
  <c r="AG224" i="1"/>
  <c r="AH224" i="1" s="1"/>
  <c r="AG225" i="1"/>
  <c r="AH225" i="1" s="1"/>
  <c r="AG226" i="1"/>
  <c r="AH226" i="1" s="1"/>
  <c r="AG227" i="1"/>
  <c r="AH227" i="1" s="1"/>
  <c r="AG228" i="1"/>
  <c r="AH228" i="1" s="1"/>
  <c r="AG229" i="1"/>
  <c r="AH229" i="1" s="1"/>
  <c r="AG230" i="1"/>
  <c r="AH230" i="1" s="1"/>
  <c r="AG231" i="1"/>
  <c r="AH231" i="1" s="1"/>
  <c r="AG232" i="1"/>
  <c r="AH232" i="1" s="1"/>
  <c r="AG245" i="1"/>
  <c r="AH245" i="1" s="1"/>
  <c r="AH246" i="1"/>
  <c r="AH247" i="1"/>
  <c r="AH248" i="1"/>
  <c r="AG249" i="1"/>
  <c r="AH249" i="1" s="1"/>
  <c r="AH250" i="1"/>
  <c r="AH251" i="1"/>
  <c r="AH252" i="1"/>
  <c r="AH253" i="1"/>
  <c r="AH254" i="1"/>
  <c r="AG255" i="1"/>
  <c r="AH255" i="1" s="1"/>
  <c r="AG256" i="1"/>
  <c r="AH256" i="1" s="1"/>
  <c r="AG257" i="1"/>
  <c r="AH257" i="1" s="1"/>
  <c r="AH258" i="1"/>
  <c r="AH259" i="1"/>
  <c r="AH260" i="1"/>
  <c r="AH261" i="1"/>
  <c r="AG262" i="1"/>
  <c r="AH262" i="1" s="1"/>
  <c r="AG263" i="1"/>
  <c r="AH263" i="1" s="1"/>
  <c r="AG264" i="1"/>
  <c r="AH264" i="1" s="1"/>
  <c r="AG265" i="1"/>
  <c r="AH265" i="1" s="1"/>
  <c r="AH266" i="1"/>
  <c r="AH267" i="1"/>
  <c r="AH268" i="1"/>
  <c r="AH269" i="1"/>
  <c r="AH270" i="1"/>
  <c r="AG271" i="1"/>
  <c r="AH271" i="1" s="1"/>
  <c r="AG273" i="1"/>
  <c r="AH273" i="1" s="1"/>
  <c r="AH274" i="1"/>
  <c r="AD4" i="1"/>
  <c r="AE4" i="1" s="1"/>
  <c r="AD5" i="1"/>
  <c r="AE5" i="1" s="1"/>
  <c r="AD6" i="1"/>
  <c r="AE6" i="1" s="1"/>
  <c r="AD7" i="1"/>
  <c r="AE7" i="1" s="1"/>
  <c r="AD8" i="1"/>
  <c r="AE8" i="1" s="1"/>
  <c r="AD9" i="1"/>
  <c r="AE9" i="1" s="1"/>
  <c r="AD10" i="1"/>
  <c r="AE10" i="1" s="1"/>
  <c r="AD11" i="1"/>
  <c r="AE11" i="1" s="1"/>
  <c r="AC12" i="1"/>
  <c r="AD12" i="1" s="1"/>
  <c r="AE12" i="1" s="1"/>
  <c r="AC13" i="1"/>
  <c r="AD13" i="1" s="1"/>
  <c r="AE13" i="1" s="1"/>
  <c r="AC14" i="1"/>
  <c r="AD14" i="1" s="1"/>
  <c r="AE14" i="1" s="1"/>
  <c r="AC15" i="1"/>
  <c r="AD15" i="1" s="1"/>
  <c r="AE15" i="1" s="1"/>
  <c r="AC16" i="1"/>
  <c r="AD16" i="1" s="1"/>
  <c r="AE16" i="1" s="1"/>
  <c r="AC17" i="1"/>
  <c r="AD17" i="1" s="1"/>
  <c r="AE17" i="1" s="1"/>
  <c r="AC18" i="1"/>
  <c r="AD18" i="1" s="1"/>
  <c r="AE18" i="1" s="1"/>
  <c r="AC19" i="1"/>
  <c r="AD19" i="1" s="1"/>
  <c r="AE19" i="1" s="1"/>
  <c r="AC20" i="1"/>
  <c r="AD20" i="1" s="1"/>
  <c r="AE20" i="1" s="1"/>
  <c r="AC21" i="1"/>
  <c r="AD21" i="1" s="1"/>
  <c r="AE21" i="1" s="1"/>
  <c r="AC22" i="1"/>
  <c r="AD22" i="1" s="1"/>
  <c r="AE22" i="1" s="1"/>
  <c r="AC23" i="1"/>
  <c r="AD23" i="1" s="1"/>
  <c r="AE23" i="1" s="1"/>
  <c r="AC24" i="1"/>
  <c r="AD24" i="1" s="1"/>
  <c r="AE24" i="1" s="1"/>
  <c r="AC25" i="1"/>
  <c r="AD25" i="1" s="1"/>
  <c r="AE25" i="1" s="1"/>
  <c r="AC27" i="1"/>
  <c r="AD27" i="1" s="1"/>
  <c r="AE27" i="1" s="1"/>
  <c r="AC28" i="1"/>
  <c r="AD28" i="1" s="1"/>
  <c r="AE28" i="1" s="1"/>
  <c r="AC29" i="1"/>
  <c r="AD29" i="1" s="1"/>
  <c r="AE29" i="1" s="1"/>
  <c r="AC30" i="1"/>
  <c r="AD30" i="1" s="1"/>
  <c r="AE30" i="1" s="1"/>
  <c r="AC31" i="1"/>
  <c r="AD31" i="1" s="1"/>
  <c r="AE31" i="1" s="1"/>
  <c r="AC32" i="1"/>
  <c r="AD32" i="1" s="1"/>
  <c r="AE32" i="1" s="1"/>
  <c r="AC33" i="1"/>
  <c r="AD33" i="1" s="1"/>
  <c r="AE33" i="1" s="1"/>
  <c r="AC34" i="1"/>
  <c r="AD34" i="1" s="1"/>
  <c r="AE34" i="1" s="1"/>
  <c r="AC35" i="1"/>
  <c r="AD35" i="1" s="1"/>
  <c r="AE35" i="1" s="1"/>
  <c r="AC36" i="1"/>
  <c r="AD36" i="1" s="1"/>
  <c r="AE36" i="1" s="1"/>
  <c r="AC37" i="1"/>
  <c r="AD37" i="1" s="1"/>
  <c r="AE37" i="1" s="1"/>
  <c r="AC38" i="1"/>
  <c r="AD38" i="1" s="1"/>
  <c r="AE38" i="1" s="1"/>
  <c r="AC39" i="1"/>
  <c r="AD39" i="1" s="1"/>
  <c r="AE39" i="1" s="1"/>
  <c r="AC40" i="1"/>
  <c r="AD40" i="1" s="1"/>
  <c r="AE40" i="1" s="1"/>
  <c r="AC41" i="1"/>
  <c r="AD41" i="1" s="1"/>
  <c r="AE41" i="1" s="1"/>
  <c r="AC42" i="1"/>
  <c r="AD42" i="1" s="1"/>
  <c r="AE42" i="1" s="1"/>
  <c r="AC43" i="1"/>
  <c r="AD43" i="1" s="1"/>
  <c r="AE43" i="1" s="1"/>
  <c r="AC44" i="1"/>
  <c r="AD44" i="1" s="1"/>
  <c r="AE44" i="1" s="1"/>
  <c r="AC45" i="1"/>
  <c r="AD45" i="1" s="1"/>
  <c r="AE45" i="1" s="1"/>
  <c r="AC46" i="1"/>
  <c r="AD46" i="1" s="1"/>
  <c r="AE46" i="1" s="1"/>
  <c r="AC47" i="1"/>
  <c r="AD47" i="1" s="1"/>
  <c r="AE47" i="1" s="1"/>
  <c r="AC48" i="1"/>
  <c r="AD48" i="1" s="1"/>
  <c r="AE48" i="1" s="1"/>
  <c r="AC49" i="1"/>
  <c r="AD49" i="1" s="1"/>
  <c r="AE49" i="1" s="1"/>
  <c r="AC50" i="1"/>
  <c r="AD50" i="1" s="1"/>
  <c r="AE50" i="1" s="1"/>
  <c r="AC52" i="1"/>
  <c r="AD52" i="1" s="1"/>
  <c r="AE52" i="1" s="1"/>
  <c r="AC54" i="1"/>
  <c r="AD54" i="1" s="1"/>
  <c r="AE54" i="1" s="1"/>
  <c r="AC55" i="1"/>
  <c r="AD55" i="1" s="1"/>
  <c r="AE55" i="1" s="1"/>
  <c r="AC56" i="1"/>
  <c r="AD56" i="1" s="1"/>
  <c r="AE56" i="1" s="1"/>
  <c r="AC57" i="1"/>
  <c r="AD57" i="1" s="1"/>
  <c r="AE57" i="1" s="1"/>
  <c r="AC58" i="1"/>
  <c r="AD58" i="1" s="1"/>
  <c r="AE58" i="1" s="1"/>
  <c r="AC59" i="1"/>
  <c r="AD59" i="1" s="1"/>
  <c r="AE59" i="1" s="1"/>
  <c r="AC60" i="1"/>
  <c r="AD60" i="1" s="1"/>
  <c r="AE60" i="1" s="1"/>
  <c r="AC61" i="1"/>
  <c r="AD61" i="1" s="1"/>
  <c r="AE61" i="1" s="1"/>
  <c r="AC62" i="1"/>
  <c r="AD62" i="1" s="1"/>
  <c r="AE62" i="1" s="1"/>
  <c r="AC63" i="1"/>
  <c r="AD63" i="1" s="1"/>
  <c r="AE63" i="1" s="1"/>
  <c r="AC64" i="1"/>
  <c r="AD64" i="1" s="1"/>
  <c r="AE64" i="1" s="1"/>
  <c r="AC65" i="1"/>
  <c r="AD65" i="1" s="1"/>
  <c r="AE65" i="1" s="1"/>
  <c r="AC66" i="1"/>
  <c r="AD66" i="1" s="1"/>
  <c r="AE66" i="1" s="1"/>
  <c r="AC67" i="1"/>
  <c r="AD67" i="1" s="1"/>
  <c r="AE67" i="1" s="1"/>
  <c r="AC68" i="1"/>
  <c r="AD68" i="1" s="1"/>
  <c r="AE68" i="1" s="1"/>
  <c r="AC69" i="1"/>
  <c r="AD69" i="1" s="1"/>
  <c r="AE69" i="1" s="1"/>
  <c r="AC70" i="1"/>
  <c r="AD70" i="1" s="1"/>
  <c r="AE70" i="1" s="1"/>
  <c r="AC71" i="1"/>
  <c r="AD71" i="1" s="1"/>
  <c r="AE71" i="1" s="1"/>
  <c r="AC72" i="1"/>
  <c r="AD72" i="1" s="1"/>
  <c r="AE72" i="1" s="1"/>
  <c r="AC73" i="1"/>
  <c r="AD73" i="1" s="1"/>
  <c r="AE73" i="1" s="1"/>
  <c r="AC74" i="1"/>
  <c r="AD74" i="1" s="1"/>
  <c r="AE74" i="1" s="1"/>
  <c r="AC75" i="1"/>
  <c r="AD75" i="1" s="1"/>
  <c r="AE75" i="1" s="1"/>
  <c r="AC76" i="1"/>
  <c r="AD76" i="1" s="1"/>
  <c r="AE76" i="1" s="1"/>
  <c r="AC77" i="1"/>
  <c r="AD77" i="1" s="1"/>
  <c r="AE77" i="1" s="1"/>
  <c r="AC78" i="1"/>
  <c r="AD78" i="1" s="1"/>
  <c r="AE78" i="1" s="1"/>
  <c r="AC79" i="1"/>
  <c r="AD79" i="1" s="1"/>
  <c r="AE79" i="1" s="1"/>
  <c r="AC80" i="1"/>
  <c r="AD80" i="1" s="1"/>
  <c r="AE80" i="1" s="1"/>
  <c r="AC81" i="1"/>
  <c r="AD81" i="1" s="1"/>
  <c r="AE81" i="1" s="1"/>
  <c r="AC82" i="1"/>
  <c r="AD82" i="1" s="1"/>
  <c r="AE82" i="1" s="1"/>
  <c r="AC83" i="1"/>
  <c r="AD83" i="1" s="1"/>
  <c r="AE83" i="1" s="1"/>
  <c r="AC84" i="1"/>
  <c r="AD84" i="1" s="1"/>
  <c r="AE84" i="1" s="1"/>
  <c r="AC85" i="1"/>
  <c r="AD85" i="1" s="1"/>
  <c r="AE85" i="1" s="1"/>
  <c r="AC86" i="1"/>
  <c r="AD86" i="1" s="1"/>
  <c r="AE86" i="1" s="1"/>
  <c r="AC87" i="1"/>
  <c r="AD87" i="1" s="1"/>
  <c r="AE87" i="1" s="1"/>
  <c r="AC88" i="1"/>
  <c r="AD88" i="1" s="1"/>
  <c r="AE88" i="1" s="1"/>
  <c r="AC89" i="1"/>
  <c r="AD89" i="1" s="1"/>
  <c r="AE89" i="1" s="1"/>
  <c r="AC90" i="1"/>
  <c r="AD90" i="1" s="1"/>
  <c r="AE90" i="1" s="1"/>
  <c r="AC91" i="1"/>
  <c r="AD91" i="1" s="1"/>
  <c r="AE91" i="1" s="1"/>
  <c r="AC92" i="1"/>
  <c r="AD92" i="1" s="1"/>
  <c r="AE92" i="1" s="1"/>
  <c r="AC93" i="1"/>
  <c r="AD93" i="1" s="1"/>
  <c r="AE93" i="1" s="1"/>
  <c r="AC94" i="1"/>
  <c r="AD94" i="1" s="1"/>
  <c r="AE94" i="1" s="1"/>
  <c r="AC95" i="1"/>
  <c r="AD95" i="1" s="1"/>
  <c r="AE95" i="1" s="1"/>
  <c r="AC98" i="1"/>
  <c r="AD98" i="1" s="1"/>
  <c r="AE98" i="1" s="1"/>
  <c r="AC99" i="1"/>
  <c r="AD99" i="1" s="1"/>
  <c r="AE99" i="1" s="1"/>
  <c r="AC100" i="1"/>
  <c r="AD100" i="1" s="1"/>
  <c r="AE100" i="1" s="1"/>
  <c r="AC101" i="1"/>
  <c r="AD101" i="1" s="1"/>
  <c r="AE101" i="1" s="1"/>
  <c r="AC102" i="1"/>
  <c r="AD102" i="1" s="1"/>
  <c r="AE102" i="1" s="1"/>
  <c r="AC103" i="1"/>
  <c r="AD103" i="1" s="1"/>
  <c r="AE103" i="1" s="1"/>
  <c r="AC104" i="1"/>
  <c r="AD104" i="1" s="1"/>
  <c r="AE104" i="1" s="1"/>
  <c r="AC105" i="1"/>
  <c r="AD105" i="1" s="1"/>
  <c r="AE105" i="1" s="1"/>
  <c r="AC106" i="1"/>
  <c r="AD106" i="1" s="1"/>
  <c r="AE106" i="1" s="1"/>
  <c r="AC107" i="1"/>
  <c r="AD107" i="1" s="1"/>
  <c r="AE107" i="1" s="1"/>
  <c r="AC108" i="1"/>
  <c r="AD108" i="1" s="1"/>
  <c r="AE108" i="1" s="1"/>
  <c r="AC109" i="1"/>
  <c r="AD109" i="1" s="1"/>
  <c r="AE109" i="1" s="1"/>
  <c r="AC110" i="1"/>
  <c r="AD110" i="1" s="1"/>
  <c r="AE110" i="1" s="1"/>
  <c r="AC111" i="1"/>
  <c r="AD111" i="1" s="1"/>
  <c r="AE111" i="1" s="1"/>
  <c r="AC113" i="1"/>
  <c r="AD113" i="1" s="1"/>
  <c r="AE113" i="1" s="1"/>
  <c r="AC114" i="1"/>
  <c r="AD114" i="1" s="1"/>
  <c r="AE114" i="1" s="1"/>
  <c r="AC116" i="1"/>
  <c r="AD116" i="1" s="1"/>
  <c r="AE116" i="1" s="1"/>
  <c r="AC117" i="1"/>
  <c r="AD117" i="1" s="1"/>
  <c r="AE117" i="1" s="1"/>
  <c r="AC118" i="1"/>
  <c r="AD118" i="1" s="1"/>
  <c r="AE118" i="1" s="1"/>
  <c r="AC119" i="1"/>
  <c r="AD119" i="1" s="1"/>
  <c r="AE119" i="1" s="1"/>
  <c r="AC120" i="1"/>
  <c r="AD120" i="1" s="1"/>
  <c r="AE120" i="1" s="1"/>
  <c r="AC121" i="1"/>
  <c r="AD121" i="1" s="1"/>
  <c r="AE121" i="1" s="1"/>
  <c r="AC122" i="1"/>
  <c r="AD122" i="1" s="1"/>
  <c r="AE122" i="1" s="1"/>
  <c r="AC123" i="1"/>
  <c r="AD123" i="1" s="1"/>
  <c r="AE123" i="1" s="1"/>
  <c r="AC124" i="1"/>
  <c r="AD124" i="1" s="1"/>
  <c r="AE124" i="1" s="1"/>
  <c r="AC125" i="1"/>
  <c r="AD125" i="1" s="1"/>
  <c r="AE125" i="1" s="1"/>
  <c r="AC126" i="1"/>
  <c r="AD126" i="1" s="1"/>
  <c r="AE126" i="1" s="1"/>
  <c r="AC128" i="1"/>
  <c r="AD128" i="1" s="1"/>
  <c r="AE128" i="1" s="1"/>
  <c r="AC129" i="1"/>
  <c r="AD129" i="1" s="1"/>
  <c r="AE129" i="1" s="1"/>
  <c r="AC130" i="1"/>
  <c r="AD130" i="1" s="1"/>
  <c r="AE130" i="1" s="1"/>
  <c r="AC131" i="1"/>
  <c r="AD131" i="1" s="1"/>
  <c r="AE131" i="1" s="1"/>
  <c r="AC132" i="1"/>
  <c r="AD132" i="1" s="1"/>
  <c r="AE132" i="1" s="1"/>
  <c r="AC133" i="1"/>
  <c r="AD133" i="1" s="1"/>
  <c r="AE133" i="1" s="1"/>
  <c r="AC134" i="1"/>
  <c r="AD134" i="1" s="1"/>
  <c r="AE134" i="1" s="1"/>
  <c r="AC135" i="1"/>
  <c r="AD135" i="1" s="1"/>
  <c r="AE135" i="1" s="1"/>
  <c r="AC136" i="1"/>
  <c r="AD136" i="1" s="1"/>
  <c r="AE136" i="1" s="1"/>
  <c r="AC137" i="1"/>
  <c r="AD137" i="1" s="1"/>
  <c r="AE137" i="1" s="1"/>
  <c r="AC138" i="1"/>
  <c r="AD138" i="1" s="1"/>
  <c r="AE138" i="1" s="1"/>
  <c r="AC139" i="1"/>
  <c r="AD139" i="1" s="1"/>
  <c r="AE139" i="1" s="1"/>
  <c r="AC140" i="1"/>
  <c r="AD140" i="1" s="1"/>
  <c r="AE140" i="1" s="1"/>
  <c r="AC141" i="1"/>
  <c r="AD141" i="1" s="1"/>
  <c r="AE141" i="1" s="1"/>
  <c r="AC142" i="1"/>
  <c r="AD142" i="1" s="1"/>
  <c r="AE142" i="1" s="1"/>
  <c r="AC143" i="1"/>
  <c r="AD143" i="1" s="1"/>
  <c r="AE143" i="1" s="1"/>
  <c r="AC144" i="1"/>
  <c r="AD144" i="1" s="1"/>
  <c r="AE144" i="1" s="1"/>
  <c r="AC145" i="1"/>
  <c r="AD145" i="1" s="1"/>
  <c r="AE145" i="1" s="1"/>
  <c r="AC146" i="1"/>
  <c r="AD146" i="1" s="1"/>
  <c r="AE146" i="1" s="1"/>
  <c r="AC147" i="1"/>
  <c r="AD147" i="1" s="1"/>
  <c r="AE147" i="1" s="1"/>
  <c r="AC148" i="1"/>
  <c r="AD148" i="1" s="1"/>
  <c r="AE148" i="1" s="1"/>
  <c r="AC149" i="1"/>
  <c r="AD149" i="1" s="1"/>
  <c r="AE149" i="1" s="1"/>
  <c r="AC150" i="1"/>
  <c r="AD150" i="1" s="1"/>
  <c r="AE150" i="1" s="1"/>
  <c r="AC151" i="1"/>
  <c r="AD151" i="1" s="1"/>
  <c r="AE151" i="1" s="1"/>
  <c r="AC152" i="1"/>
  <c r="AD152" i="1" s="1"/>
  <c r="AE152" i="1" s="1"/>
  <c r="AC153" i="1"/>
  <c r="AD153" i="1" s="1"/>
  <c r="AE153" i="1" s="1"/>
  <c r="AC154" i="1"/>
  <c r="AD154" i="1" s="1"/>
  <c r="AE154" i="1" s="1"/>
  <c r="AC155" i="1"/>
  <c r="AD155" i="1" s="1"/>
  <c r="AE155" i="1" s="1"/>
  <c r="AC156" i="1"/>
  <c r="AD156" i="1" s="1"/>
  <c r="AE156" i="1" s="1"/>
  <c r="AC157" i="1"/>
  <c r="AD157" i="1" s="1"/>
  <c r="AE157" i="1" s="1"/>
  <c r="AC158" i="1"/>
  <c r="AD158" i="1" s="1"/>
  <c r="AE158" i="1" s="1"/>
  <c r="AC159" i="1"/>
  <c r="AD159" i="1" s="1"/>
  <c r="AE159" i="1" s="1"/>
  <c r="AC160" i="1"/>
  <c r="AD160" i="1" s="1"/>
  <c r="AE160" i="1" s="1"/>
  <c r="AC161" i="1"/>
  <c r="AD161" i="1" s="1"/>
  <c r="AE161" i="1" s="1"/>
  <c r="AC162" i="1"/>
  <c r="AD162" i="1" s="1"/>
  <c r="AE162" i="1" s="1"/>
  <c r="AC163" i="1"/>
  <c r="AD163" i="1" s="1"/>
  <c r="AE163" i="1" s="1"/>
  <c r="AC164" i="1"/>
  <c r="AD164" i="1" s="1"/>
  <c r="AE164" i="1" s="1"/>
  <c r="AC165" i="1"/>
  <c r="AD165" i="1" s="1"/>
  <c r="AE165" i="1" s="1"/>
  <c r="AC167" i="1"/>
  <c r="AD167" i="1" s="1"/>
  <c r="AE167" i="1" s="1"/>
  <c r="AC168" i="1"/>
  <c r="AD168" i="1" s="1"/>
  <c r="AE168" i="1" s="1"/>
  <c r="AC169" i="1"/>
  <c r="AD169" i="1" s="1"/>
  <c r="AE169" i="1" s="1"/>
  <c r="AC170" i="1"/>
  <c r="AD170" i="1" s="1"/>
  <c r="AE170" i="1" s="1"/>
  <c r="AC171" i="1"/>
  <c r="AD171" i="1" s="1"/>
  <c r="AE171" i="1" s="1"/>
  <c r="AC172" i="1"/>
  <c r="AD172" i="1" s="1"/>
  <c r="AE172" i="1" s="1"/>
  <c r="AC173" i="1"/>
  <c r="AD173" i="1" s="1"/>
  <c r="AE173" i="1" s="1"/>
  <c r="AC174" i="1"/>
  <c r="AD174" i="1" s="1"/>
  <c r="AE174" i="1" s="1"/>
  <c r="AC175" i="1"/>
  <c r="AD175" i="1" s="1"/>
  <c r="AE175" i="1" s="1"/>
  <c r="AC176" i="1"/>
  <c r="AD176" i="1" s="1"/>
  <c r="AE176" i="1" s="1"/>
  <c r="AC177" i="1"/>
  <c r="AD177" i="1" s="1"/>
  <c r="AE177" i="1" s="1"/>
  <c r="AC178" i="1"/>
  <c r="AD178" i="1" s="1"/>
  <c r="AE178" i="1" s="1"/>
  <c r="AC179" i="1"/>
  <c r="AD179" i="1" s="1"/>
  <c r="AE179" i="1" s="1"/>
  <c r="AC180" i="1"/>
  <c r="AD180" i="1" s="1"/>
  <c r="AE180" i="1" s="1"/>
  <c r="AC181" i="1"/>
  <c r="AD181" i="1" s="1"/>
  <c r="AE181" i="1" s="1"/>
  <c r="AC182" i="1"/>
  <c r="AD182" i="1" s="1"/>
  <c r="AE182" i="1" s="1"/>
  <c r="AC183" i="1"/>
  <c r="AD183" i="1" s="1"/>
  <c r="AE183" i="1" s="1"/>
  <c r="AC184" i="1"/>
  <c r="AD184" i="1" s="1"/>
  <c r="AE184" i="1" s="1"/>
  <c r="AC185" i="1"/>
  <c r="AD185" i="1" s="1"/>
  <c r="AE185" i="1" s="1"/>
  <c r="AC186" i="1"/>
  <c r="AD186" i="1" s="1"/>
  <c r="AE186" i="1" s="1"/>
  <c r="AC187" i="1"/>
  <c r="AD187" i="1" s="1"/>
  <c r="AE187" i="1" s="1"/>
  <c r="AC188" i="1"/>
  <c r="AD188" i="1" s="1"/>
  <c r="AE188" i="1" s="1"/>
  <c r="AC189" i="1"/>
  <c r="AD189" i="1" s="1"/>
  <c r="AE189" i="1" s="1"/>
  <c r="AC190" i="1"/>
  <c r="AD190" i="1" s="1"/>
  <c r="AE190" i="1" s="1"/>
  <c r="AC191" i="1"/>
  <c r="AD191" i="1" s="1"/>
  <c r="AE191" i="1" s="1"/>
  <c r="AC192" i="1"/>
  <c r="AD192" i="1" s="1"/>
  <c r="AE192" i="1" s="1"/>
  <c r="AC193" i="1"/>
  <c r="AD193" i="1" s="1"/>
  <c r="AE193" i="1" s="1"/>
  <c r="AC194" i="1"/>
  <c r="AD194" i="1" s="1"/>
  <c r="AE194" i="1" s="1"/>
  <c r="AC195" i="1"/>
  <c r="AD195" i="1" s="1"/>
  <c r="AE195" i="1" s="1"/>
  <c r="AC196" i="1"/>
  <c r="AD196" i="1" s="1"/>
  <c r="AE196" i="1" s="1"/>
  <c r="AC197" i="1"/>
  <c r="AD197" i="1" s="1"/>
  <c r="AE197" i="1" s="1"/>
  <c r="AC198" i="1"/>
  <c r="AD198" i="1" s="1"/>
  <c r="AE198" i="1" s="1"/>
  <c r="AC199" i="1"/>
  <c r="AD199" i="1" s="1"/>
  <c r="AE199" i="1" s="1"/>
  <c r="AC200" i="1"/>
  <c r="AD200" i="1" s="1"/>
  <c r="AE200" i="1" s="1"/>
  <c r="AC201" i="1"/>
  <c r="AD201" i="1" s="1"/>
  <c r="AE201" i="1" s="1"/>
  <c r="AC202" i="1"/>
  <c r="AD202" i="1" s="1"/>
  <c r="AE202" i="1" s="1"/>
  <c r="AC203" i="1"/>
  <c r="AD203" i="1" s="1"/>
  <c r="AE203" i="1" s="1"/>
  <c r="AC204" i="1"/>
  <c r="AD204" i="1" s="1"/>
  <c r="AE204" i="1" s="1"/>
  <c r="AC205" i="1"/>
  <c r="AD205" i="1" s="1"/>
  <c r="AE205" i="1" s="1"/>
  <c r="AC206" i="1"/>
  <c r="AD206" i="1" s="1"/>
  <c r="AE206" i="1" s="1"/>
  <c r="AC207" i="1"/>
  <c r="AD207" i="1" s="1"/>
  <c r="AE207" i="1" s="1"/>
  <c r="AC208" i="1"/>
  <c r="AD208" i="1" s="1"/>
  <c r="AE208" i="1" s="1"/>
  <c r="AC209" i="1"/>
  <c r="AD209" i="1" s="1"/>
  <c r="AE209" i="1" s="1"/>
  <c r="AC210" i="1"/>
  <c r="AD210" i="1" s="1"/>
  <c r="AE210" i="1" s="1"/>
  <c r="AC211" i="1"/>
  <c r="AD211" i="1" s="1"/>
  <c r="AE211" i="1" s="1"/>
  <c r="AC212" i="1"/>
  <c r="AD212" i="1" s="1"/>
  <c r="AE212" i="1" s="1"/>
  <c r="AC213" i="1"/>
  <c r="AD213" i="1" s="1"/>
  <c r="AE213" i="1" s="1"/>
  <c r="AC214" i="1"/>
  <c r="AD214" i="1" s="1"/>
  <c r="AE214" i="1" s="1"/>
  <c r="AC215" i="1"/>
  <c r="AD215" i="1" s="1"/>
  <c r="AE215" i="1" s="1"/>
  <c r="AC216" i="1"/>
  <c r="AD216" i="1" s="1"/>
  <c r="AE216" i="1" s="1"/>
  <c r="AC217" i="1"/>
  <c r="AD217" i="1" s="1"/>
  <c r="AE217" i="1" s="1"/>
  <c r="AC218" i="1"/>
  <c r="AD218" i="1" s="1"/>
  <c r="AE218" i="1" s="1"/>
  <c r="AC219" i="1"/>
  <c r="AD219" i="1" s="1"/>
  <c r="AE219" i="1" s="1"/>
  <c r="AC220" i="1"/>
  <c r="AD220" i="1" s="1"/>
  <c r="AE220" i="1" s="1"/>
  <c r="AC221" i="1"/>
  <c r="AD221" i="1" s="1"/>
  <c r="AE221" i="1" s="1"/>
  <c r="AC222" i="1"/>
  <c r="AD222" i="1" s="1"/>
  <c r="AE222" i="1" s="1"/>
  <c r="AC223" i="1"/>
  <c r="AD223" i="1" s="1"/>
  <c r="AE223" i="1" s="1"/>
  <c r="AC224" i="1"/>
  <c r="AD224" i="1" s="1"/>
  <c r="AE224" i="1" s="1"/>
  <c r="AC225" i="1"/>
  <c r="AD225" i="1" s="1"/>
  <c r="AE225" i="1" s="1"/>
  <c r="AC226" i="1"/>
  <c r="AD226" i="1" s="1"/>
  <c r="AE226" i="1" s="1"/>
  <c r="AC227" i="1"/>
  <c r="AD227" i="1" s="1"/>
  <c r="AE227" i="1" s="1"/>
  <c r="AC228" i="1"/>
  <c r="AD228" i="1" s="1"/>
  <c r="AE228" i="1" s="1"/>
  <c r="AC229" i="1"/>
  <c r="AD229" i="1" s="1"/>
  <c r="AE229" i="1" s="1"/>
  <c r="AC230" i="1"/>
  <c r="AD230" i="1" s="1"/>
  <c r="AE230" i="1" s="1"/>
  <c r="AC231" i="1"/>
  <c r="AD231" i="1" s="1"/>
  <c r="AE231" i="1" s="1"/>
  <c r="AC232" i="1"/>
  <c r="AD232" i="1" s="1"/>
  <c r="AE232" i="1" s="1"/>
  <c r="AB233" i="1"/>
  <c r="AC233" i="1" s="1"/>
  <c r="AD233" i="1" s="1"/>
  <c r="AE233" i="1" s="1"/>
  <c r="AB234" i="1"/>
  <c r="AC234" i="1" s="1"/>
  <c r="AD234" i="1" s="1"/>
  <c r="AE234" i="1" s="1"/>
  <c r="AB235" i="1"/>
  <c r="AC235" i="1" s="1"/>
  <c r="AD235" i="1" s="1"/>
  <c r="AE235" i="1" s="1"/>
  <c r="AB240" i="1"/>
  <c r="AC240" i="1" s="1"/>
  <c r="AD240" i="1" s="1"/>
  <c r="AE240" i="1" s="1"/>
  <c r="AB241" i="1"/>
  <c r="AC241" i="1" s="1"/>
  <c r="AD241" i="1" s="1"/>
  <c r="AE241" i="1" s="1"/>
  <c r="AB242" i="1"/>
  <c r="AC242" i="1" s="1"/>
  <c r="AD242" i="1" s="1"/>
  <c r="AE242" i="1" s="1"/>
  <c r="AB243" i="1"/>
  <c r="AC243" i="1" s="1"/>
  <c r="AD243" i="1" s="1"/>
  <c r="AE243" i="1" s="1"/>
  <c r="AB244" i="1"/>
  <c r="AC244" i="1" s="1"/>
  <c r="AD244" i="1" s="1"/>
  <c r="AE244" i="1" s="1"/>
  <c r="AC245" i="1"/>
  <c r="AD245" i="1" s="1"/>
  <c r="AE245" i="1" s="1"/>
  <c r="AB247" i="1"/>
  <c r="AB250" i="1"/>
  <c r="AC250" i="1" s="1"/>
  <c r="AD250" i="1" s="1"/>
  <c r="AE250" i="1" s="1"/>
  <c r="AB251" i="1"/>
  <c r="AC251" i="1" s="1"/>
  <c r="AD251" i="1" s="1"/>
  <c r="AE251" i="1" s="1"/>
  <c r="AB252" i="1"/>
  <c r="AC252" i="1" s="1"/>
  <c r="AD252" i="1" s="1"/>
  <c r="AE252" i="1" s="1"/>
  <c r="AB253" i="1"/>
  <c r="AC253" i="1" s="1"/>
  <c r="AD253" i="1" s="1"/>
  <c r="AE253" i="1" s="1"/>
  <c r="AB254" i="1"/>
  <c r="AD255" i="1"/>
  <c r="AE255" i="1" s="1"/>
  <c r="AE256" i="1"/>
  <c r="AE257" i="1"/>
  <c r="AB259" i="1"/>
  <c r="AC259" i="1" s="1"/>
  <c r="AD259" i="1" s="1"/>
  <c r="AE259" i="1" s="1"/>
  <c r="AB260" i="1"/>
  <c r="AC260" i="1" s="1"/>
  <c r="AD260" i="1" s="1"/>
  <c r="AE260" i="1" s="1"/>
  <c r="AB261" i="1"/>
  <c r="AC261" i="1" s="1"/>
  <c r="AD261" i="1" s="1"/>
  <c r="AE261" i="1" s="1"/>
  <c r="AC263" i="1"/>
  <c r="AD263" i="1" s="1"/>
  <c r="AE263" i="1" s="1"/>
  <c r="AC264" i="1"/>
  <c r="AD264" i="1" s="1"/>
  <c r="AE264" i="1" s="1"/>
  <c r="AC265" i="1"/>
  <c r="AE266" i="1"/>
  <c r="AE267" i="1"/>
  <c r="AE268" i="1"/>
  <c r="AB269" i="1"/>
  <c r="AC269" i="1" s="1"/>
  <c r="AD269" i="1" s="1"/>
  <c r="AE270" i="1"/>
  <c r="AC271" i="1"/>
  <c r="AD271" i="1" s="1"/>
  <c r="AE271" i="1" s="1"/>
  <c r="AC273" i="1"/>
  <c r="AD273" i="1" s="1"/>
  <c r="AE273" i="1" s="1"/>
  <c r="AB274" i="1"/>
  <c r="AC274" i="1" s="1"/>
  <c r="AD274" i="1" s="1"/>
  <c r="AM274" i="1" l="1"/>
  <c r="AL268" i="1"/>
  <c r="AM268" i="1" s="1"/>
  <c r="AL269" i="1"/>
  <c r="AM269" i="1" s="1"/>
  <c r="AD265" i="1"/>
  <c r="AE265" i="1" s="1"/>
  <c r="AL261" i="1"/>
  <c r="AM261" i="1" s="1"/>
  <c r="AL260" i="1"/>
  <c r="AM260" i="1" s="1"/>
  <c r="AC254" i="1"/>
  <c r="AD254" i="1" s="1"/>
  <c r="AE254" i="1" s="1"/>
  <c r="AL259" i="1"/>
  <c r="AM259" i="1" s="1"/>
  <c r="AL262" i="1"/>
  <c r="AM262" i="1" s="1"/>
  <c r="AL258" i="1"/>
  <c r="AM258" i="1" s="1"/>
  <c r="AL257" i="1"/>
  <c r="AM257" i="1" s="1"/>
  <c r="AC247" i="1"/>
  <c r="AD247" i="1" s="1"/>
  <c r="AE247" i="1" s="1"/>
  <c r="AL254" i="1"/>
  <c r="AM254" i="1" s="1"/>
  <c r="AL253" i="1"/>
  <c r="AM253" i="1" s="1"/>
  <c r="AL252" i="1"/>
  <c r="AM252" i="1" s="1"/>
  <c r="AL251" i="1"/>
  <c r="AM251" i="1" s="1"/>
  <c r="AL250" i="1"/>
  <c r="AM250" i="1" s="1"/>
  <c r="AL249" i="1"/>
  <c r="AM249" i="1" s="1"/>
  <c r="AL244" i="1"/>
  <c r="AM244" i="1" s="1"/>
  <c r="AL236" i="1"/>
  <c r="AM236" i="1" s="1"/>
  <c r="AL248" i="1"/>
  <c r="AM248" i="1" s="1"/>
  <c r="AL240" i="1"/>
  <c r="AM240" i="1" s="1"/>
  <c r="AL232" i="1"/>
  <c r="AM232" i="1" s="1"/>
  <c r="AL247" i="1"/>
  <c r="AM247" i="1" s="1"/>
  <c r="AL239" i="1"/>
  <c r="AM239" i="1" s="1"/>
  <c r="AL231" i="1"/>
  <c r="AM231" i="1" s="1"/>
  <c r="AL246" i="1"/>
  <c r="AM246" i="1" s="1"/>
  <c r="AL245" i="1"/>
  <c r="AM245" i="1" s="1"/>
  <c r="AL243" i="1"/>
  <c r="AM243" i="1" s="1"/>
  <c r="AL242" i="1"/>
  <c r="AM242" i="1" s="1"/>
  <c r="AL234" i="1"/>
  <c r="AM234" i="1" s="1"/>
  <c r="AL238" i="1"/>
  <c r="AM238" i="1" s="1"/>
  <c r="AL237" i="1"/>
  <c r="AM237" i="1" s="1"/>
  <c r="AL235" i="1"/>
  <c r="AM235" i="1" s="1"/>
  <c r="AL241" i="1"/>
  <c r="AM241" i="1" s="1"/>
  <c r="AL233" i="1"/>
  <c r="AM233" i="1" s="1"/>
</calcChain>
</file>

<file path=xl/sharedStrings.xml><?xml version="1.0" encoding="utf-8"?>
<sst xmlns="http://schemas.openxmlformats.org/spreadsheetml/2006/main" count="1959" uniqueCount="434">
  <si>
    <t>Active Transportation</t>
  </si>
  <si>
    <t>Density</t>
  </si>
  <si>
    <t>Exurban</t>
  </si>
  <si>
    <t>2006 Population</t>
  </si>
  <si>
    <t>Active Core</t>
  </si>
  <si>
    <t>Transit Suburb</t>
  </si>
  <si>
    <t>Auto Suburb</t>
  </si>
  <si>
    <t>Total</t>
  </si>
  <si>
    <t>notes</t>
  </si>
  <si>
    <t>Driver</t>
  </si>
  <si>
    <t>Passenger</t>
  </si>
  <si>
    <t>Walk</t>
  </si>
  <si>
    <t>Bike</t>
  </si>
  <si>
    <t>Commuters_Total</t>
  </si>
  <si>
    <t>Other</t>
  </si>
  <si>
    <t>PublicTransit_Total</t>
  </si>
  <si>
    <t>*National Average Floor must be at least 50% higher than the national average for active cores, and must exceed 50% of national average for transit suburb (see Notes 2 &amp; 3 in Gordon &amp; Janzen [2013])</t>
  </si>
  <si>
    <t>CMA data</t>
  </si>
  <si>
    <t>COL3</t>
  </si>
  <si>
    <t>COL4</t>
  </si>
  <si>
    <t>COL5</t>
  </si>
  <si>
    <t>COL6</t>
  </si>
  <si>
    <t>COL0</t>
  </si>
  <si>
    <t>COL1</t>
  </si>
  <si>
    <t>COL2</t>
  </si>
  <si>
    <t>split</t>
  </si>
  <si>
    <t>splt</t>
  </si>
  <si>
    <t>CMA total</t>
  </si>
  <si>
    <t>Unclassified</t>
  </si>
  <si>
    <t>AREA_NAME</t>
  </si>
  <si>
    <t>2006 Private Dwellings</t>
  </si>
  <si>
    <t>2006 Private Dwellings: Occupied by Usual Residents</t>
  </si>
  <si>
    <t>488350001.01</t>
  </si>
  <si>
    <t>488350001.02</t>
  </si>
  <si>
    <t>488350001.03</t>
  </si>
  <si>
    <t>488350001.04</t>
  </si>
  <si>
    <t>488350001.05</t>
  </si>
  <si>
    <t>488350001.06</t>
  </si>
  <si>
    <t>488350001.07</t>
  </si>
  <si>
    <t>488350002.01</t>
  </si>
  <si>
    <t>488350002.02</t>
  </si>
  <si>
    <t>488350002.03</t>
  </si>
  <si>
    <t>488350002.04</t>
  </si>
  <si>
    <t>488350002.05</t>
  </si>
  <si>
    <t>488350003.00</t>
  </si>
  <si>
    <t>488350004.01</t>
  </si>
  <si>
    <t>488350004.02</t>
  </si>
  <si>
    <t>488350005.01</t>
  </si>
  <si>
    <t>488350005.02</t>
  </si>
  <si>
    <t>488350005.04</t>
  </si>
  <si>
    <t>488350005.05</t>
  </si>
  <si>
    <t>488350005.07</t>
  </si>
  <si>
    <t>488350005.08</t>
  </si>
  <si>
    <t>488350006.01</t>
  </si>
  <si>
    <t>488350006.03</t>
  </si>
  <si>
    <t>488350006.04</t>
  </si>
  <si>
    <t>488350006.05</t>
  </si>
  <si>
    <t>488350006.06</t>
  </si>
  <si>
    <t>488350006.08</t>
  </si>
  <si>
    <t>488350006.09</t>
  </si>
  <si>
    <t>488350006.11</t>
  </si>
  <si>
    <t>488350006.13</t>
  </si>
  <si>
    <t>488350006.14</t>
  </si>
  <si>
    <t>488350006.15</t>
  </si>
  <si>
    <t>488350006.16</t>
  </si>
  <si>
    <t>488350006.17</t>
  </si>
  <si>
    <t>488350006.18</t>
  </si>
  <si>
    <t>488350007.01</t>
  </si>
  <si>
    <t>488350007.02</t>
  </si>
  <si>
    <t>488350008.01</t>
  </si>
  <si>
    <t>488350008.02</t>
  </si>
  <si>
    <t>488350009.00</t>
  </si>
  <si>
    <t>488350010.00</t>
  </si>
  <si>
    <t>488350011.00</t>
  </si>
  <si>
    <t>488350012.01</t>
  </si>
  <si>
    <t>488350012.02</t>
  </si>
  <si>
    <t>488350013.00</t>
  </si>
  <si>
    <t>488350014.00</t>
  </si>
  <si>
    <t>488350015.01</t>
  </si>
  <si>
    <t>488350015.02</t>
  </si>
  <si>
    <t>488350016.01</t>
  </si>
  <si>
    <t>488350016.02</t>
  </si>
  <si>
    <t>488350017.00</t>
  </si>
  <si>
    <t>488350018.00</t>
  </si>
  <si>
    <t>488350019.01</t>
  </si>
  <si>
    <t>488350019.02</t>
  </si>
  <si>
    <t>488350020.00</t>
  </si>
  <si>
    <t>488350021.00</t>
  </si>
  <si>
    <t>488350022.00</t>
  </si>
  <si>
    <t>488350023.00</t>
  </si>
  <si>
    <t>488350024.01</t>
  </si>
  <si>
    <t>488350024.02</t>
  </si>
  <si>
    <t>488350025.00</t>
  </si>
  <si>
    <t>488350026.01</t>
  </si>
  <si>
    <t>488350026.02</t>
  </si>
  <si>
    <t>488350027.00</t>
  </si>
  <si>
    <t>488350028.00</t>
  </si>
  <si>
    <t>488350029.00</t>
  </si>
  <si>
    <t>488350030.00</t>
  </si>
  <si>
    <t>488350031.00</t>
  </si>
  <si>
    <t>488350032.01</t>
  </si>
  <si>
    <t>488350032.02</t>
  </si>
  <si>
    <t>488350033.00</t>
  </si>
  <si>
    <t>488350034.00</t>
  </si>
  <si>
    <t>488350035.00</t>
  </si>
  <si>
    <t>488350036.00</t>
  </si>
  <si>
    <t>488350037.00</t>
  </si>
  <si>
    <t>488350038.00</t>
  </si>
  <si>
    <t>488350039.00</t>
  </si>
  <si>
    <t>488350040.00</t>
  </si>
  <si>
    <t>488350041.00</t>
  </si>
  <si>
    <t>488350042.01</t>
  </si>
  <si>
    <t>488350042.02</t>
  </si>
  <si>
    <t>488350043.00</t>
  </si>
  <si>
    <t>488350044.00</t>
  </si>
  <si>
    <t>488350045.00</t>
  </si>
  <si>
    <t>488350046.00</t>
  </si>
  <si>
    <t>488350047.00</t>
  </si>
  <si>
    <t>488350048.00</t>
  </si>
  <si>
    <t>488350049.00</t>
  </si>
  <si>
    <t>488350050.00</t>
  </si>
  <si>
    <t>488350051.01</t>
  </si>
  <si>
    <t>488350051.02</t>
  </si>
  <si>
    <t>488350052.01</t>
  </si>
  <si>
    <t>488350052.02</t>
  </si>
  <si>
    <t>488350053.00</t>
  </si>
  <si>
    <t>488350054.00</t>
  </si>
  <si>
    <t>488350055.00</t>
  </si>
  <si>
    <t>488350056.00</t>
  </si>
  <si>
    <t>488350057.00</t>
  </si>
  <si>
    <t>488350058.00</t>
  </si>
  <si>
    <t>488350059.00</t>
  </si>
  <si>
    <t>488350060.01</t>
  </si>
  <si>
    <t>488350060.02</t>
  </si>
  <si>
    <t>488350061.00</t>
  </si>
  <si>
    <t>488350062.00</t>
  </si>
  <si>
    <t>488350063.00</t>
  </si>
  <si>
    <t>488350064.01</t>
  </si>
  <si>
    <t>488350064.02</t>
  </si>
  <si>
    <t>488350065.01</t>
  </si>
  <si>
    <t>488350065.02</t>
  </si>
  <si>
    <t>488350065.03</t>
  </si>
  <si>
    <t>488350066.01</t>
  </si>
  <si>
    <t>488350066.02</t>
  </si>
  <si>
    <t>488350067.01</t>
  </si>
  <si>
    <t>488350067.02</t>
  </si>
  <si>
    <t>488350068.01</t>
  </si>
  <si>
    <t>488350068.02</t>
  </si>
  <si>
    <t>488350069.00</t>
  </si>
  <si>
    <t>488350070.00</t>
  </si>
  <si>
    <t>488350071.00</t>
  </si>
  <si>
    <t>488350072.00</t>
  </si>
  <si>
    <t>488350073.00</t>
  </si>
  <si>
    <t>488350074.00</t>
  </si>
  <si>
    <t>488350075.01</t>
  </si>
  <si>
    <t>488350075.02</t>
  </si>
  <si>
    <t>488350075.03</t>
  </si>
  <si>
    <t>488350075.04</t>
  </si>
  <si>
    <t>488350075.05</t>
  </si>
  <si>
    <t>488350075.06</t>
  </si>
  <si>
    <t>488350075.07</t>
  </si>
  <si>
    <t>488350075.08</t>
  </si>
  <si>
    <t>488350075.09</t>
  </si>
  <si>
    <t>488350075.10</t>
  </si>
  <si>
    <t>488350076.01</t>
  </si>
  <si>
    <t>488350076.02</t>
  </si>
  <si>
    <t>488350077.01</t>
  </si>
  <si>
    <t>488350077.02</t>
  </si>
  <si>
    <t>488350078.01</t>
  </si>
  <si>
    <t>488350078.02</t>
  </si>
  <si>
    <t>488350078.03</t>
  </si>
  <si>
    <t>488350078.05</t>
  </si>
  <si>
    <t>488350078.06</t>
  </si>
  <si>
    <t>488350078.07</t>
  </si>
  <si>
    <t>488350078.08</t>
  </si>
  <si>
    <t>488350078.09</t>
  </si>
  <si>
    <t>488350078.11</t>
  </si>
  <si>
    <t>488350078.12</t>
  </si>
  <si>
    <t>488350078.13</t>
  </si>
  <si>
    <t>488350079.01</t>
  </si>
  <si>
    <t>488350079.02</t>
  </si>
  <si>
    <t>488350090.01</t>
  </si>
  <si>
    <t>488350090.02</t>
  </si>
  <si>
    <t>488350090.03</t>
  </si>
  <si>
    <t>488350090.04</t>
  </si>
  <si>
    <t>488350090.05</t>
  </si>
  <si>
    <t>488350090.06</t>
  </si>
  <si>
    <t>488350090.07</t>
  </si>
  <si>
    <t>488350090.08</t>
  </si>
  <si>
    <t>488350090.09</t>
  </si>
  <si>
    <t>488350090.11</t>
  </si>
  <si>
    <t>488350090.12</t>
  </si>
  <si>
    <t>488350090.13</t>
  </si>
  <si>
    <t>488350090.15</t>
  </si>
  <si>
    <t>488350090.16</t>
  </si>
  <si>
    <t>488350090.17</t>
  </si>
  <si>
    <t>488350090.18</t>
  </si>
  <si>
    <t>488350090.19</t>
  </si>
  <si>
    <t>488350090.20</t>
  </si>
  <si>
    <t>488350090.21</t>
  </si>
  <si>
    <t>488350090.22</t>
  </si>
  <si>
    <t>488350100.00</t>
  </si>
  <si>
    <t>488350101.01</t>
  </si>
  <si>
    <t>488350101.02</t>
  </si>
  <si>
    <t>488350102.00</t>
  </si>
  <si>
    <t>488350103.00</t>
  </si>
  <si>
    <t>488350104.02</t>
  </si>
  <si>
    <t>488350104.05</t>
  </si>
  <si>
    <t>488350104.08</t>
  </si>
  <si>
    <t>488350104.09</t>
  </si>
  <si>
    <t>488350104.10</t>
  </si>
  <si>
    <t>488350104.11</t>
  </si>
  <si>
    <t>488350104.12</t>
  </si>
  <si>
    <t>488350104.13</t>
  </si>
  <si>
    <t>488350104.14</t>
  </si>
  <si>
    <t>488350105.01</t>
  </si>
  <si>
    <t>488350105.03</t>
  </si>
  <si>
    <t>488350105.04</t>
  </si>
  <si>
    <t>488350106.00</t>
  </si>
  <si>
    <t>488350110.01</t>
  </si>
  <si>
    <t>488350110.02</t>
  </si>
  <si>
    <t>488350111.00</t>
  </si>
  <si>
    <t>488350120.01</t>
  </si>
  <si>
    <t>488350120.02</t>
  </si>
  <si>
    <t>488350120.03</t>
  </si>
  <si>
    <t>488350120.05</t>
  </si>
  <si>
    <t>488350120.06</t>
  </si>
  <si>
    <t>488350121.02</t>
  </si>
  <si>
    <t>488350121.03</t>
  </si>
  <si>
    <t>488350121.04</t>
  </si>
  <si>
    <t>488350121.05</t>
  </si>
  <si>
    <t>488350121.06</t>
  </si>
  <si>
    <t>488350140.03</t>
  </si>
  <si>
    <t>488350140.04</t>
  </si>
  <si>
    <t>488350140.05</t>
  </si>
  <si>
    <t>488350140.06</t>
  </si>
  <si>
    <t>488350141.00</t>
  </si>
  <si>
    <t>488350142.01</t>
  </si>
  <si>
    <t>488350142.02</t>
  </si>
  <si>
    <t>488350142.03</t>
  </si>
  <si>
    <t>488350142.04</t>
  </si>
  <si>
    <t>488350150.00</t>
  </si>
  <si>
    <t>488350151.00</t>
  </si>
  <si>
    <t>488350152.00</t>
  </si>
  <si>
    <t>488350153.00</t>
  </si>
  <si>
    <t>488350154.00</t>
  </si>
  <si>
    <t>488350155.00</t>
  </si>
  <si>
    <t>488350156.00</t>
  </si>
  <si>
    <t>488350157.00</t>
  </si>
  <si>
    <t>488350160.01</t>
  </si>
  <si>
    <t>488350160.02</t>
  </si>
  <si>
    <t>488350161.00</t>
  </si>
  <si>
    <t>488350162.01</t>
  </si>
  <si>
    <t>488350162.02</t>
  </si>
  <si>
    <t>488350163.03</t>
  </si>
  <si>
    <t>488350163.04</t>
  </si>
  <si>
    <t>488350164.00</t>
  </si>
  <si>
    <t>488350165.01</t>
  </si>
  <si>
    <t>488350165.02</t>
  </si>
  <si>
    <t>488350166.00</t>
  </si>
  <si>
    <t>488350200.00</t>
  </si>
  <si>
    <t>Public Transit</t>
  </si>
  <si>
    <t>National Average for CMAs</t>
  </si>
  <si>
    <t>Average Share</t>
  </si>
  <si>
    <t>Exurban threshold</t>
  </si>
  <si>
    <r>
      <t>&lt; 150 ppl / km</t>
    </r>
    <r>
      <rPr>
        <vertAlign val="superscript"/>
        <sz val="11"/>
        <color theme="1"/>
        <rFont val="Calibri"/>
        <family val="2"/>
        <scheme val="minor"/>
      </rPr>
      <t>2</t>
    </r>
  </si>
  <si>
    <t>Active Core Floor (higher value used)</t>
  </si>
  <si>
    <t>Transit Suburb Floor (higher value used)</t>
  </si>
  <si>
    <t>2006
Population</t>
  </si>
  <si>
    <t>2006
Population
(%)</t>
  </si>
  <si>
    <t>2016
Population</t>
  </si>
  <si>
    <t>2016
Population
(%)</t>
  </si>
  <si>
    <t>Population Growth
2006-2016</t>
  </si>
  <si>
    <t>% Population Growth
2006-2016</t>
  </si>
  <si>
    <t>% of Total Population Growth
2006-2016</t>
  </si>
  <si>
    <t>&lt;-- Moving Backward</t>
  </si>
  <si>
    <t>2006
Total Dwelling Units</t>
  </si>
  <si>
    <t>2006
Total Dwelling Units (%)</t>
  </si>
  <si>
    <t>2016
Total Dwelling Units</t>
  </si>
  <si>
    <t>2016
Total Dwelling Units (%)</t>
  </si>
  <si>
    <t>Total Dwelling Unit Growth
2006-2016</t>
  </si>
  <si>
    <t>% Total Dwelling Unit Growth
2006-2016</t>
  </si>
  <si>
    <t>% of Total Dwelling Unit Growth
2006-2016</t>
  </si>
  <si>
    <t>2006
Occupied Dwelling Units</t>
  </si>
  <si>
    <t>2006
Occupied Dwelling Units (%)</t>
  </si>
  <si>
    <t>2016
Occupied Dwelling Units</t>
  </si>
  <si>
    <t>2016
Occupied Dwelling Units (%)</t>
  </si>
  <si>
    <t>Occupied Dwelling Unit Growth
2006-2016</t>
  </si>
  <si>
    <t>% Occupied Dwelling Unit Growth
2006-2016</t>
  </si>
  <si>
    <t>% of Total Occupied Dwelling Unit Growth
2006-2016</t>
  </si>
  <si>
    <t>Edmonton</t>
  </si>
  <si>
    <t>Leduc</t>
  </si>
  <si>
    <t>Edmonton International Airport</t>
  </si>
  <si>
    <t>Beaumont</t>
  </si>
  <si>
    <t>West Medowlark Park</t>
  </si>
  <si>
    <t>Inglewood, St Albert</t>
  </si>
  <si>
    <t>Morinville</t>
  </si>
  <si>
    <t>Bruderheim</t>
  </si>
  <si>
    <t>Empire Park</t>
  </si>
  <si>
    <t>Industrial Park</t>
  </si>
  <si>
    <t>Strathcona Industrial Park</t>
  </si>
  <si>
    <t>Terace Heights</t>
  </si>
  <si>
    <t>Davies Industrial East &amp; Roper Industrial &amp; Eastgate Business Park</t>
  </si>
  <si>
    <t>Rutherford</t>
  </si>
  <si>
    <t>Stony Plain</t>
  </si>
  <si>
    <t xml:space="preserve">Allard &amp; Callaghan &amp; Creekwood Chappelle &amp; Heritage Valley &amp; Glenridding Heights &amp; Ambleside &amp; Windermere &amp; Keswick </t>
  </si>
  <si>
    <t>Evergreen &amp; Brintnell &amp; McConachie Area</t>
  </si>
  <si>
    <t>Summerside</t>
  </si>
  <si>
    <t xml:space="preserve">Creekside &amp; Aspenglen </t>
  </si>
  <si>
    <t xml:space="preserve">Suder Greens &amp; Breckenridge Greens &amp; Potter Greens &amp; Rosenthal </t>
  </si>
  <si>
    <t>The Hamptons</t>
  </si>
  <si>
    <t xml:space="preserve">For Saskatchewan </t>
  </si>
  <si>
    <t>River Valley Victoria</t>
  </si>
  <si>
    <t>South Cooking Lane</t>
  </si>
  <si>
    <t>Westpark</t>
  </si>
  <si>
    <t>Deer Ridge</t>
  </si>
  <si>
    <t>Craigavon</t>
  </si>
  <si>
    <t>Redwater</t>
  </si>
  <si>
    <t>Brentwood &amp; Maplewood &amp; Nottingham</t>
  </si>
  <si>
    <t>Central McDougall</t>
  </si>
  <si>
    <t>Woodcoft</t>
  </si>
  <si>
    <t>Kensington</t>
  </si>
  <si>
    <t>Terra Losa</t>
  </si>
  <si>
    <t>Windsor Park &amp; Garneau</t>
  </si>
  <si>
    <t>Westmount</t>
  </si>
  <si>
    <t>Oliver &amp; River Valley Victoria</t>
  </si>
  <si>
    <t>Cloverdale &amp; Strathearn</t>
  </si>
  <si>
    <t>Malmo Plains &amp; Lendrum Place</t>
  </si>
  <si>
    <t>Kennedale Industrial</t>
  </si>
  <si>
    <t>Industrial</t>
  </si>
  <si>
    <t>Neighbourhood</t>
  </si>
  <si>
    <t>Wabamun IRI</t>
  </si>
  <si>
    <t>101.01,101.02, and 104.02 ignored</t>
  </si>
  <si>
    <t>104.11 ignored</t>
  </si>
  <si>
    <t>105.03 ignored</t>
  </si>
  <si>
    <t>111.00 ignored</t>
  </si>
  <si>
    <t>104.05, 105.01, and 105.03 ignored</t>
  </si>
  <si>
    <t>120.05 and 141.00 ignored</t>
  </si>
  <si>
    <t>140.04 ignored</t>
  </si>
  <si>
    <t>164.00 ignored</t>
  </si>
  <si>
    <t>155.00 ignored</t>
  </si>
  <si>
    <t>160.02 ignored</t>
  </si>
  <si>
    <t>160.02 and 163.03 ignored</t>
  </si>
  <si>
    <t>165.01 ignored</t>
  </si>
  <si>
    <t>2016 CTDataMaker using new 2016 Classifications</t>
  </si>
  <si>
    <t>CMA</t>
  </si>
  <si>
    <t>CMA/CA</t>
  </si>
  <si>
    <t>Name</t>
  </si>
  <si>
    <t>Land Area, sq km</t>
  </si>
  <si>
    <t>Land Area, sq km: Persons per sq km</t>
  </si>
  <si>
    <t>Land Area, sq km: Dwellings per sq km</t>
  </si>
  <si>
    <t>Total Employed Labour Force 15 ~dress by Mode of Transportation</t>
  </si>
  <si>
    <t>Total Employed Labour Force 15 ~tion: Car, truck, van as driver</t>
  </si>
  <si>
    <t>Total Employed Labour Force 15 ~n: Car, truck, van as passenger</t>
  </si>
  <si>
    <t>Total Employed Labour Force 15 ~ Transportation: Public transit</t>
  </si>
  <si>
    <t>Public transit %</t>
  </si>
  <si>
    <t>Total Employed Labour Force 15 ~ Transportation: Walked to work</t>
  </si>
  <si>
    <t>Total Employed Labour Force 15 ~Mode of Transportation: Bicycle</t>
  </si>
  <si>
    <t>Total Active Transportation</t>
  </si>
  <si>
    <t>Active Transportation %</t>
  </si>
  <si>
    <t>Total Employed Labour Force 15 ~e of Transportation: Motorcycle</t>
  </si>
  <si>
    <t>Total Employed Labour Force 15 ~Mode of Transportation: Taxicab</t>
  </si>
  <si>
    <t>Total Employed Labour Force 15 ~of Transportation: Other method</t>
  </si>
  <si>
    <t>Classification</t>
  </si>
  <si>
    <t>Overview</t>
  </si>
  <si>
    <t>This file contains the 2016 and 2006 CMA Census data used for the production of the Canadian Suburbs Project (hyperlink)</t>
  </si>
  <si>
    <t xml:space="preserve">Principal Investigator: David L.A. Gordon </t>
  </si>
  <si>
    <t>Research Team: Chris Willms, Lyra Hindrichs, Kassidee Fior, Emily Goldney, Shuhong Lin, and Ben McCauley</t>
  </si>
  <si>
    <t>Queen's University, School of Urban and Regional Planning, 2018</t>
  </si>
  <si>
    <t xml:space="preserve">Classifications </t>
  </si>
  <si>
    <r>
      <rPr>
        <i/>
        <sz val="10"/>
        <color theme="1"/>
        <rFont val="Calibri"/>
        <family val="2"/>
        <scheme val="minor"/>
      </rPr>
      <t>Exurban</t>
    </r>
    <r>
      <rPr>
        <sz val="10"/>
        <color theme="1"/>
        <rFont val="Calibri"/>
        <family val="2"/>
        <scheme val="minor"/>
      </rPr>
      <t xml:space="preserve"> areas are defined as areas with gross population density less than 150 people per square kilometre.</t>
    </r>
  </si>
  <si>
    <r>
      <rPr>
        <i/>
        <sz val="10"/>
        <color theme="1"/>
        <rFont val="Calibri"/>
        <family val="2"/>
        <scheme val="minor"/>
      </rPr>
      <t>Active Cores</t>
    </r>
    <r>
      <rPr>
        <sz val="10"/>
        <color theme="1"/>
        <rFont val="Calibri"/>
        <family val="2"/>
        <scheme val="minor"/>
      </rPr>
      <t xml:space="preserve"> are defined as CTs with active transit greater than 150% of the metro average for the journey to work and greater than 50% of the national average.*</t>
    </r>
  </si>
  <si>
    <r>
      <rPr>
        <i/>
        <sz val="10"/>
        <color theme="1"/>
        <rFont val="Calibri"/>
        <family val="2"/>
        <scheme val="minor"/>
      </rPr>
      <t>Transit Suburbs</t>
    </r>
    <r>
      <rPr>
        <sz val="10"/>
        <color theme="1"/>
        <rFont val="Calibri"/>
        <family val="2"/>
        <scheme val="minor"/>
      </rPr>
      <t xml:space="preserve"> are defined as CTs with transit use greater than 150% of the metro average for journey to work, active transit less than 150% of the metro average, and transit use at least greater than 50% of the national average.*</t>
    </r>
  </si>
  <si>
    <r>
      <rPr>
        <i/>
        <sz val="10"/>
        <color theme="1"/>
        <rFont val="Calibri"/>
        <family val="2"/>
        <scheme val="minor"/>
      </rPr>
      <t>Auto Suburbs</t>
    </r>
    <r>
      <rPr>
        <sz val="10"/>
        <color theme="1"/>
        <rFont val="Calibri"/>
        <family val="2"/>
        <scheme val="minor"/>
      </rPr>
      <t xml:space="preserve"> are defined as CTs with a gross population density greater than 150 people per square kilometre, transit use less than 150% of the metro average, and active transit less than 150% of the metro average.*</t>
    </r>
  </si>
  <si>
    <t>* Where the metro floor did not exceed the national floor, the national floor was used (based on averages derived from raw data nationally for all CMAs only)</t>
  </si>
  <si>
    <t xml:space="preserve"> </t>
  </si>
  <si>
    <t>Sheets</t>
  </si>
  <si>
    <t>2006 Original</t>
  </si>
  <si>
    <t>contains original 2006 Census data provided by Statistics Canada and downloaded from PCensus</t>
  </si>
  <si>
    <t>2016 Original</t>
  </si>
  <si>
    <t>contains original 2016 Census data provided by Statistics Canada and downloaded from Computing in the Humanities and Social Sciences (CHASS) through University of Toronto</t>
  </si>
  <si>
    <t>2016 Datamaker</t>
  </si>
  <si>
    <t>classifies 2016 Census data by the Research Team using the 'T9' classification update from Gordon &amp; Janzen's (2013) 'T8' model</t>
  </si>
  <si>
    <t>estimates 2006 data based on values from Allen &amp; Taylor (2018)</t>
  </si>
  <si>
    <t>compares classifications for 2006 and 2016</t>
  </si>
  <si>
    <t>Thresholds</t>
  </si>
  <si>
    <t>contains calculations used to determine active transport and public transit classification floors for 2016</t>
  </si>
  <si>
    <t xml:space="preserve">Summary </t>
  </si>
  <si>
    <t>contains 2006 - 2016 changes for population, total dwelling unit, and occupied dwelling unit data</t>
  </si>
  <si>
    <t>Sources</t>
  </si>
  <si>
    <r>
      <t xml:space="preserve">Allen, J., &amp; Taylor, Z. (2018). A new tool for neighbourhood change research: The Canadian longitudinal census tract database, 1971-2016: Canadian longitudinal tract database. </t>
    </r>
    <r>
      <rPr>
        <i/>
        <sz val="10"/>
        <color theme="1"/>
        <rFont val="Calibri"/>
        <family val="2"/>
        <scheme val="minor"/>
      </rPr>
      <t>The Canadian Geographer</t>
    </r>
    <r>
      <rPr>
        <sz val="10"/>
        <color theme="1"/>
        <rFont val="Calibri"/>
        <family val="2"/>
        <scheme val="minor"/>
      </rPr>
      <t>, doi:10.1111/cag.12467</t>
    </r>
  </si>
  <si>
    <r>
      <t xml:space="preserve">Gordon, D., &amp; Janzen, M. (2013). Suburban nation? Estimating the size of Canada’s suburban population. </t>
    </r>
    <r>
      <rPr>
        <i/>
        <sz val="10"/>
        <rFont val="Calibri"/>
        <family val="2"/>
        <scheme val="minor"/>
      </rPr>
      <t>Journal of Architectural and Planning Research, 30</t>
    </r>
    <r>
      <rPr>
        <sz val="10"/>
        <rFont val="Calibri"/>
        <family val="2"/>
        <scheme val="minor"/>
      </rPr>
      <t>(3), 197-220.</t>
    </r>
  </si>
  <si>
    <t>2016
Census Tract ID</t>
  </si>
  <si>
    <t xml:space="preserve">2006
split CT reference
</t>
  </si>
  <si>
    <t>2006
split CT weight apportioned</t>
  </si>
  <si>
    <t xml:space="preserve">2006
split CT population
</t>
  </si>
  <si>
    <t>2006
split CT 
total dwelling units</t>
  </si>
  <si>
    <t>2006
split CT occupied dwelling units</t>
  </si>
  <si>
    <t>2006
Census Tract ID</t>
  </si>
  <si>
    <t>Area (2016)
Square Km</t>
  </si>
  <si>
    <t>Area (2016)
Hectares</t>
  </si>
  <si>
    <t>2011
Population</t>
  </si>
  <si>
    <t>Population
Growth
2006-16</t>
  </si>
  <si>
    <t>Population
Growth %
2006-16</t>
  </si>
  <si>
    <t>Population Density per square Km
2016</t>
  </si>
  <si>
    <t>Total DU Growth
2006-16</t>
  </si>
  <si>
    <t>Total DU Growth %
2006-16</t>
  </si>
  <si>
    <t>2006
Occuped Dwelling Units</t>
  </si>
  <si>
    <t>Occupied DU Growth
2006-16</t>
  </si>
  <si>
    <t>Occupied DU Growth %
2006-16</t>
  </si>
  <si>
    <t>Occupied DU
Density per hectare
2016</t>
  </si>
  <si>
    <t>Total Commuters
2016</t>
  </si>
  <si>
    <t>Auto Drivers</t>
  </si>
  <si>
    <t>Auto Passengers</t>
  </si>
  <si>
    <t>Auto
Total</t>
  </si>
  <si>
    <t>Auto
%</t>
  </si>
  <si>
    <t>Total Auto Normalized</t>
  </si>
  <si>
    <t>Public Transit
Total</t>
  </si>
  <si>
    <t>Public Transit
%</t>
  </si>
  <si>
    <t xml:space="preserve">Public Transit
Normalized </t>
  </si>
  <si>
    <t>Walkers</t>
  </si>
  <si>
    <t>Cyclists</t>
  </si>
  <si>
    <t>Active Transport Total</t>
  </si>
  <si>
    <t>Active Transport
%</t>
  </si>
  <si>
    <t>Active Transport
Normalized</t>
  </si>
  <si>
    <t>Other Transport Method</t>
  </si>
  <si>
    <t>2016
'T9' model
Classification</t>
  </si>
  <si>
    <t>2006
'T9' model
Classification</t>
  </si>
  <si>
    <t>A note on the 'T9' update</t>
  </si>
  <si>
    <t>- New for the 2016 census, the “T9” model follows the same methodology as the “T8” model, with one small exception regarding CMA threshold calculations for public transit and active transportation floors.</t>
  </si>
  <si>
    <t>- “T8” calculated these floors as an average of the already-calculated census tract shares. This produced suitable results but did not match the method by which Statistics Canada calculates census metropolitan averages for the journey to work.</t>
  </si>
  <si>
    <t>- “T9” updates this method to calculate floors using total raw count sums to arrive at CMA thresholds. This method matches that used by Statistics Canada. (hyperlink)</t>
  </si>
  <si>
    <t>- Regarding national thresholds for active transport and public transit, these are calculated using CMA totals only and exclude all other populations in Canada, including Census Agglomerations.</t>
  </si>
  <si>
    <t>Note:
Weighted-values produced by Allen and Taylor (2018) were utilized for estimating 2006 data in cases of census tract splits for 2016. While useful, these values sometimes produce non-sensical split references from 2016 to 2006 census tracts. Visual inspection of each split was carried-out which resulted in the intentional omission of some Allen and Taylor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</si>
</sst>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_ ;\-#,##0\ "/>
    <numFmt numFmtId="166" formatCode="#,##0.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sz val="10"/>
      <color theme="1"/>
      <name val="Calibri"/>
      <family val="2"/>
      <scheme val="minor"/>
    </font>
    <font>
      <vertAlign val="superscript"/>
      <sz val="11"/>
      <color theme="1"/>
      <name val="Calibri"/>
      <family val="2"/>
      <scheme val="minor"/>
    </font>
    <font>
      <b/>
      <sz val="10"/>
      <name val="Calibri"/>
      <family val="2"/>
      <scheme val="minor"/>
    </font>
    <font>
      <b/>
      <sz val="10"/>
      <color theme="1"/>
      <name val="Calibri"/>
      <family val="2"/>
      <scheme val="minor"/>
    </font>
    <font>
      <sz val="10"/>
      <color theme="0"/>
      <name val="Calibri"/>
      <family val="2"/>
      <scheme val="minor"/>
    </font>
    <font>
      <sz val="10"/>
      <name val="Calibri"/>
      <family val="2"/>
      <scheme val="minor"/>
    </font>
    <font>
      <sz val="10"/>
      <color rgb="FF006100"/>
      <name val="Calibri"/>
      <family val="2"/>
      <scheme val="minor"/>
    </font>
    <font>
      <sz val="8"/>
      <color theme="1"/>
      <name val="Calibri"/>
      <family val="2"/>
      <scheme val="minor"/>
    </font>
    <font>
      <b/>
      <sz val="12"/>
      <name val="Calibri"/>
      <family val="2"/>
      <scheme val="minor"/>
    </font>
    <font>
      <u/>
      <sz val="11"/>
      <color theme="10"/>
      <name val="Calibri"/>
      <family val="2"/>
      <scheme val="minor"/>
    </font>
    <font>
      <b/>
      <sz val="10"/>
      <color theme="0"/>
      <name val="Calibri"/>
      <family val="2"/>
      <scheme val="minor"/>
    </font>
    <font>
      <i/>
      <sz val="10"/>
      <color theme="1"/>
      <name val="Calibri"/>
      <family val="2"/>
      <scheme val="minor"/>
    </font>
    <font>
      <sz val="10"/>
      <color theme="1"/>
      <name val="Times New Roman"/>
      <family val="1"/>
    </font>
    <font>
      <i/>
      <sz val="1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BE"/>
        <bgColor indexed="64"/>
      </patternFill>
    </fill>
    <fill>
      <patternFill patternType="solid">
        <fgColor rgb="FFE6E600"/>
        <bgColor indexed="64"/>
      </patternFill>
    </fill>
    <fill>
      <patternFill patternType="solid">
        <fgColor rgb="FFA8A800"/>
        <bgColor indexed="64"/>
      </patternFill>
    </fill>
    <fill>
      <patternFill patternType="solid">
        <fgColor theme="0" tint="-0.249977111117893"/>
        <bgColor indexed="64"/>
      </patternFill>
    </fill>
    <fill>
      <patternFill patternType="solid">
        <fgColor rgb="FFC8F0C8"/>
        <bgColor indexed="64"/>
      </patternFill>
    </fill>
    <fill>
      <patternFill patternType="solid">
        <fgColor theme="0" tint="-0.14999847407452621"/>
        <bgColor indexed="64"/>
      </patternFill>
    </fill>
    <fill>
      <patternFill patternType="solid">
        <fgColor theme="5" tint="0.39997558519241921"/>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medium">
        <color auto="1"/>
      </left>
      <right/>
      <top/>
      <bottom/>
      <diagonal/>
    </border>
    <border>
      <left style="medium">
        <color auto="1"/>
      </left>
      <right/>
      <top/>
      <bottom style="medium">
        <color auto="1"/>
      </bottom>
      <diagonal/>
    </border>
    <border>
      <left/>
      <right/>
      <top/>
      <bottom style="double">
        <color auto="1"/>
      </bottom>
      <diagonal/>
    </border>
    <border>
      <left style="thick">
        <color auto="1"/>
      </left>
      <right style="thick">
        <color auto="1"/>
      </right>
      <top/>
      <bottom/>
      <diagonal/>
    </border>
    <border>
      <left/>
      <right style="thick">
        <color auto="1"/>
      </right>
      <top/>
      <bottom/>
      <diagonal/>
    </border>
    <border>
      <left style="thin">
        <color auto="1"/>
      </left>
      <right/>
      <top/>
      <bottom style="double">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thin">
        <color auto="1"/>
      </top>
      <bottom/>
      <diagonal/>
    </border>
    <border>
      <left style="thin">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indexed="64"/>
      </right>
      <top/>
      <bottom style="medium">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auto="1"/>
      </left>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thick">
        <color auto="1"/>
      </left>
      <right/>
      <top/>
      <bottom/>
      <diagonal/>
    </border>
    <border>
      <left style="thin">
        <color auto="1"/>
      </left>
      <right style="thick">
        <color auto="1"/>
      </right>
      <top/>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auto="1"/>
      </bottom>
      <diagonal/>
    </border>
    <border>
      <left style="thick">
        <color auto="1"/>
      </left>
      <right/>
      <top/>
      <bottom style="thick">
        <color auto="1"/>
      </bottom>
      <diagonal/>
    </border>
    <border>
      <left/>
      <right style="thick">
        <color auto="1"/>
      </right>
      <top/>
      <bottom style="thick">
        <color auto="1"/>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335">
    <xf numFmtId="0" fontId="0" fillId="0" borderId="0" xfId="0"/>
    <xf numFmtId="0" fontId="16" fillId="0" borderId="0" xfId="0" applyFont="1"/>
    <xf numFmtId="0" fontId="16" fillId="0" borderId="14" xfId="0" applyFont="1" applyFill="1" applyBorder="1" applyAlignment="1">
      <alignment horizontal="center" wrapText="1"/>
    </xf>
    <xf numFmtId="0" fontId="16" fillId="0" borderId="17" xfId="0" applyFont="1" applyFill="1" applyBorder="1" applyAlignment="1">
      <alignment horizontal="center" wrapText="1"/>
    </xf>
    <xf numFmtId="0" fontId="20" fillId="0" borderId="0" xfId="0" applyFont="1" applyAlignment="1">
      <alignment horizontal="center"/>
    </xf>
    <xf numFmtId="0" fontId="20" fillId="0" borderId="0" xfId="0" applyFont="1" applyAlignment="1">
      <alignment horizontal="center" wrapText="1"/>
    </xf>
    <xf numFmtId="3" fontId="20" fillId="0" borderId="0" xfId="0" quotePrefix="1" applyNumberFormat="1" applyFont="1" applyBorder="1" applyAlignment="1">
      <alignment horizontal="center"/>
    </xf>
    <xf numFmtId="0" fontId="0" fillId="37" borderId="18" xfId="0" applyFill="1" applyBorder="1"/>
    <xf numFmtId="0" fontId="19" fillId="0" borderId="31" xfId="0" applyFont="1" applyBorder="1" applyAlignment="1">
      <alignment horizontal="center" vertical="center"/>
    </xf>
    <xf numFmtId="0" fontId="0" fillId="0" borderId="0" xfId="0" applyFill="1" applyBorder="1"/>
    <xf numFmtId="0" fontId="0" fillId="37" borderId="13" xfId="0" applyFill="1" applyBorder="1"/>
    <xf numFmtId="0" fontId="16" fillId="0" borderId="32"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0" xfId="0" applyFont="1" applyFill="1" applyBorder="1" applyAlignment="1">
      <alignment horizontal="center"/>
    </xf>
    <xf numFmtId="0" fontId="16" fillId="0" borderId="18" xfId="0" applyFont="1" applyBorder="1"/>
    <xf numFmtId="0" fontId="0" fillId="37" borderId="31" xfId="0" applyFill="1" applyBorder="1" applyAlignment="1">
      <alignment horizontal="center"/>
    </xf>
    <xf numFmtId="10" fontId="0" fillId="0" borderId="20" xfId="0" applyNumberFormat="1" applyFill="1" applyBorder="1" applyAlignment="1">
      <alignment horizontal="center"/>
    </xf>
    <xf numFmtId="10" fontId="0" fillId="0" borderId="19" xfId="1" applyNumberFormat="1" applyFont="1" applyFill="1" applyBorder="1" applyAlignment="1">
      <alignment horizontal="center"/>
    </xf>
    <xf numFmtId="10" fontId="0" fillId="0" borderId="26" xfId="0" applyNumberFormat="1" applyFill="1" applyBorder="1" applyAlignment="1">
      <alignment horizontal="center"/>
    </xf>
    <xf numFmtId="10" fontId="0" fillId="0" borderId="27" xfId="1" applyNumberFormat="1" applyFont="1" applyFill="1" applyBorder="1" applyAlignment="1">
      <alignment horizontal="center"/>
    </xf>
    <xf numFmtId="0" fontId="0" fillId="0" borderId="0" xfId="0" applyFill="1" applyBorder="1" applyAlignment="1">
      <alignment horizontal="center"/>
    </xf>
    <xf numFmtId="0" fontId="16" fillId="0" borderId="12" xfId="0" applyFont="1" applyBorder="1"/>
    <xf numFmtId="0" fontId="0" fillId="0" borderId="33" xfId="0" applyFill="1" applyBorder="1" applyAlignment="1">
      <alignment horizontal="center"/>
    </xf>
    <xf numFmtId="10" fontId="0" fillId="37" borderId="10" xfId="0" applyNumberFormat="1" applyFill="1" applyBorder="1" applyAlignment="1">
      <alignment horizontal="center"/>
    </xf>
    <xf numFmtId="10" fontId="0" fillId="37" borderId="11" xfId="1" applyNumberFormat="1" applyFont="1" applyFill="1" applyBorder="1" applyAlignment="1">
      <alignment horizontal="center"/>
    </xf>
    <xf numFmtId="10" fontId="0" fillId="37" borderId="0" xfId="0" applyNumberFormat="1" applyFill="1" applyBorder="1" applyAlignment="1">
      <alignment horizontal="center"/>
    </xf>
    <xf numFmtId="10" fontId="0" fillId="37" borderId="28" xfId="1" applyNumberFormat="1" applyFont="1" applyFill="1" applyBorder="1" applyAlignment="1">
      <alignment horizontal="center"/>
    </xf>
    <xf numFmtId="10" fontId="0" fillId="0" borderId="0" xfId="0" applyNumberFormat="1" applyFill="1" applyBorder="1" applyAlignment="1">
      <alignment horizontal="center"/>
    </xf>
    <xf numFmtId="0" fontId="0" fillId="37" borderId="33" xfId="0" applyFill="1" applyBorder="1" applyAlignment="1">
      <alignment horizontal="center"/>
    </xf>
    <xf numFmtId="10" fontId="19" fillId="0" borderId="10" xfId="1" applyNumberFormat="1" applyFont="1" applyFill="1" applyBorder="1" applyAlignment="1">
      <alignment horizontal="center"/>
    </xf>
    <xf numFmtId="10" fontId="19" fillId="0" borderId="11" xfId="1" applyNumberFormat="1" applyFont="1" applyFill="1" applyBorder="1" applyAlignment="1">
      <alignment horizontal="center"/>
    </xf>
    <xf numFmtId="0" fontId="0" fillId="37" borderId="0" xfId="0" applyFill="1" applyBorder="1" applyAlignment="1">
      <alignment horizontal="center"/>
    </xf>
    <xf numFmtId="0" fontId="0" fillId="37" borderId="28" xfId="0" applyFill="1" applyBorder="1" applyAlignment="1">
      <alignment horizontal="center"/>
    </xf>
    <xf numFmtId="10" fontId="0" fillId="0" borderId="0" xfId="1" applyNumberFormat="1" applyFont="1" applyFill="1" applyBorder="1" applyAlignment="1">
      <alignment horizontal="center"/>
    </xf>
    <xf numFmtId="0" fontId="16" fillId="0" borderId="13" xfId="0" applyFont="1" applyBorder="1"/>
    <xf numFmtId="0" fontId="0" fillId="37" borderId="32" xfId="0" applyFill="1" applyBorder="1" applyAlignment="1">
      <alignment horizontal="center"/>
    </xf>
    <xf numFmtId="0" fontId="0" fillId="37" borderId="22" xfId="0" applyFill="1" applyBorder="1" applyAlignment="1">
      <alignment horizontal="center"/>
    </xf>
    <xf numFmtId="0" fontId="0" fillId="37" borderId="21" xfId="0" applyFill="1" applyBorder="1" applyAlignment="1">
      <alignment horizontal="center"/>
    </xf>
    <xf numFmtId="10" fontId="19" fillId="0" borderId="29" xfId="1" applyNumberFormat="1" applyFont="1" applyFill="1" applyBorder="1" applyAlignment="1">
      <alignment horizontal="center"/>
    </xf>
    <xf numFmtId="10" fontId="19" fillId="0" borderId="30" xfId="1" applyNumberFormat="1" applyFont="1" applyFill="1" applyBorder="1" applyAlignment="1">
      <alignment horizontal="center"/>
    </xf>
    <xf numFmtId="0" fontId="0" fillId="0" borderId="0" xfId="0" applyFill="1"/>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5" xfId="0" applyFont="1" applyBorder="1" applyAlignment="1">
      <alignment horizontal="center" vertical="center" wrapText="1"/>
    </xf>
    <xf numFmtId="0" fontId="20" fillId="36" borderId="38" xfId="0" applyFont="1" applyFill="1" applyBorder="1"/>
    <xf numFmtId="165" fontId="20" fillId="36" borderId="39" xfId="43" applyNumberFormat="1" applyFont="1" applyFill="1" applyBorder="1" applyAlignment="1">
      <alignment horizontal="center"/>
    </xf>
    <xf numFmtId="164" fontId="20" fillId="36" borderId="40" xfId="0" applyNumberFormat="1" applyFont="1" applyFill="1" applyBorder="1" applyAlignment="1">
      <alignment horizontal="center"/>
    </xf>
    <xf numFmtId="164" fontId="20" fillId="36" borderId="40" xfId="1" applyNumberFormat="1" applyFont="1" applyFill="1" applyBorder="1" applyAlignment="1">
      <alignment horizontal="center"/>
    </xf>
    <xf numFmtId="165" fontId="20" fillId="36" borderId="39" xfId="0" applyNumberFormat="1" applyFont="1" applyFill="1" applyBorder="1" applyAlignment="1">
      <alignment horizontal="center"/>
    </xf>
    <xf numFmtId="164" fontId="20" fillId="36" borderId="41" xfId="1" applyNumberFormat="1" applyFont="1" applyFill="1" applyBorder="1" applyAlignment="1">
      <alignment horizontal="center"/>
    </xf>
    <xf numFmtId="0" fontId="20" fillId="35" borderId="42" xfId="0" applyFont="1" applyFill="1" applyBorder="1"/>
    <xf numFmtId="165" fontId="20" fillId="35" borderId="43" xfId="43" applyNumberFormat="1" applyFont="1" applyFill="1" applyBorder="1" applyAlignment="1">
      <alignment horizontal="center"/>
    </xf>
    <xf numFmtId="164" fontId="20" fillId="35" borderId="44" xfId="0" applyNumberFormat="1" applyFont="1" applyFill="1" applyBorder="1" applyAlignment="1">
      <alignment horizontal="center"/>
    </xf>
    <xf numFmtId="164" fontId="20" fillId="35" borderId="44" xfId="1" applyNumberFormat="1" applyFont="1" applyFill="1" applyBorder="1" applyAlignment="1">
      <alignment horizontal="center"/>
    </xf>
    <xf numFmtId="165" fontId="20" fillId="35" borderId="43" xfId="0" applyNumberFormat="1" applyFont="1" applyFill="1" applyBorder="1" applyAlignment="1">
      <alignment horizontal="center"/>
    </xf>
    <xf numFmtId="164" fontId="20" fillId="35" borderId="45" xfId="1" applyNumberFormat="1" applyFont="1" applyFill="1" applyBorder="1" applyAlignment="1">
      <alignment horizontal="center"/>
    </xf>
    <xf numFmtId="0" fontId="20" fillId="34" borderId="42" xfId="0" applyFont="1" applyFill="1" applyBorder="1"/>
    <xf numFmtId="165" fontId="20" fillId="34" borderId="43" xfId="43" applyNumberFormat="1" applyFont="1" applyFill="1" applyBorder="1" applyAlignment="1">
      <alignment horizontal="center"/>
    </xf>
    <xf numFmtId="164" fontId="20" fillId="34" borderId="44" xfId="0" applyNumberFormat="1" applyFont="1" applyFill="1" applyBorder="1" applyAlignment="1">
      <alignment horizontal="center"/>
    </xf>
    <xf numFmtId="164" fontId="20" fillId="34" borderId="44" xfId="1" applyNumberFormat="1" applyFont="1" applyFill="1" applyBorder="1" applyAlignment="1">
      <alignment horizontal="center"/>
    </xf>
    <xf numFmtId="165" fontId="20" fillId="34" borderId="43" xfId="0" applyNumberFormat="1" applyFont="1" applyFill="1" applyBorder="1" applyAlignment="1">
      <alignment horizontal="center"/>
    </xf>
    <xf numFmtId="164" fontId="20" fillId="34" borderId="45" xfId="1" applyNumberFormat="1" applyFont="1" applyFill="1" applyBorder="1" applyAlignment="1">
      <alignment horizontal="center"/>
    </xf>
    <xf numFmtId="0" fontId="20" fillId="0" borderId="23" xfId="0" applyFont="1" applyBorder="1"/>
    <xf numFmtId="165" fontId="20" fillId="0" borderId="46" xfId="43" applyNumberFormat="1" applyFont="1" applyBorder="1" applyAlignment="1">
      <alignment horizontal="center"/>
    </xf>
    <xf numFmtId="164" fontId="20" fillId="0" borderId="24" xfId="0" applyNumberFormat="1" applyFont="1" applyBorder="1" applyAlignment="1">
      <alignment horizontal="center"/>
    </xf>
    <xf numFmtId="164" fontId="20" fillId="0" borderId="24" xfId="1" applyNumberFormat="1" applyFont="1" applyBorder="1" applyAlignment="1">
      <alignment horizontal="center"/>
    </xf>
    <xf numFmtId="165" fontId="20" fillId="0" borderId="46" xfId="0" applyNumberFormat="1" applyFont="1" applyBorder="1" applyAlignment="1">
      <alignment horizontal="center"/>
    </xf>
    <xf numFmtId="164" fontId="20" fillId="0" borderId="47" xfId="1" applyNumberFormat="1" applyFont="1" applyBorder="1" applyAlignment="1">
      <alignment horizontal="center"/>
    </xf>
    <xf numFmtId="0" fontId="23" fillId="0" borderId="34" xfId="0" applyFont="1" applyBorder="1"/>
    <xf numFmtId="165" fontId="23" fillId="0" borderId="36" xfId="43" applyNumberFormat="1" applyFont="1" applyBorder="1" applyAlignment="1">
      <alignment horizontal="center"/>
    </xf>
    <xf numFmtId="10" fontId="20" fillId="0" borderId="37" xfId="0" applyNumberFormat="1" applyFont="1" applyBorder="1" applyAlignment="1">
      <alignment horizontal="center"/>
    </xf>
    <xf numFmtId="0" fontId="23" fillId="0" borderId="37" xfId="0" applyFont="1" applyBorder="1" applyAlignment="1">
      <alignment horizontal="center"/>
    </xf>
    <xf numFmtId="165" fontId="23" fillId="0" borderId="36" xfId="0" applyNumberFormat="1" applyFont="1" applyBorder="1" applyAlignment="1">
      <alignment horizontal="center"/>
    </xf>
    <xf numFmtId="164" fontId="23" fillId="0" borderId="37" xfId="1" applyNumberFormat="1" applyFont="1" applyBorder="1" applyAlignment="1">
      <alignment horizontal="center"/>
    </xf>
    <xf numFmtId="164" fontId="23" fillId="0" borderId="25" xfId="0" applyNumberFormat="1" applyFont="1" applyBorder="1" applyAlignment="1">
      <alignment horizontal="center"/>
    </xf>
    <xf numFmtId="0" fontId="20" fillId="0" borderId="0" xfId="0" applyFont="1" applyFill="1"/>
    <xf numFmtId="0" fontId="23" fillId="0" borderId="50" xfId="0" applyFont="1" applyFill="1" applyBorder="1" applyAlignment="1">
      <alignment horizontal="center" vertical="center" wrapText="1"/>
    </xf>
    <xf numFmtId="3" fontId="23" fillId="0" borderId="52" xfId="0" applyNumberFormat="1"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52" xfId="0" applyFont="1" applyFill="1" applyBorder="1" applyAlignment="1">
      <alignment horizontal="center" vertical="center" wrapText="1"/>
    </xf>
    <xf numFmtId="3" fontId="23" fillId="0" borderId="56" xfId="0" applyNumberFormat="1" applyFont="1" applyFill="1" applyBorder="1" applyAlignment="1">
      <alignment horizontal="center" vertical="center" wrapText="1"/>
    </xf>
    <xf numFmtId="0" fontId="23" fillId="0" borderId="55" xfId="0"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0" fontId="0" fillId="34" borderId="0" xfId="0" applyFill="1" applyAlignment="1">
      <alignment horizontal="center"/>
    </xf>
    <xf numFmtId="1" fontId="20" fillId="0" borderId="0" xfId="0" applyNumberFormat="1" applyFont="1" applyFill="1" applyBorder="1" applyAlignment="1">
      <alignment horizontal="center"/>
    </xf>
    <xf numFmtId="0" fontId="20" fillId="0" borderId="0" xfId="0" applyFont="1" applyFill="1" applyBorder="1" applyAlignment="1">
      <alignment horizontal="center"/>
    </xf>
    <xf numFmtId="1" fontId="23" fillId="0" borderId="52" xfId="0" applyNumberFormat="1" applyFont="1" applyFill="1" applyBorder="1" applyAlignment="1">
      <alignment horizontal="center" vertical="center" wrapText="1"/>
    </xf>
    <xf numFmtId="2" fontId="23" fillId="0" borderId="50" xfId="0" applyNumberFormat="1" applyFont="1" applyFill="1" applyBorder="1" applyAlignment="1">
      <alignment horizontal="center" vertical="center" wrapText="1"/>
    </xf>
    <xf numFmtId="1" fontId="20" fillId="0" borderId="15" xfId="0" applyNumberFormat="1" applyFont="1" applyFill="1" applyBorder="1" applyAlignment="1">
      <alignment horizontal="center"/>
    </xf>
    <xf numFmtId="0" fontId="20" fillId="0" borderId="15" xfId="0" applyFont="1" applyFill="1" applyBorder="1" applyAlignment="1">
      <alignment horizontal="center"/>
    </xf>
    <xf numFmtId="2" fontId="20" fillId="0" borderId="15" xfId="0" applyNumberFormat="1" applyFont="1" applyFill="1" applyBorder="1" applyAlignment="1">
      <alignment horizontal="center"/>
    </xf>
    <xf numFmtId="164" fontId="25" fillId="0" borderId="0" xfId="0" applyNumberFormat="1" applyFont="1" applyFill="1" applyBorder="1" applyAlignment="1">
      <alignment horizontal="center"/>
    </xf>
    <xf numFmtId="0" fontId="25" fillId="0" borderId="0" xfId="0" applyFont="1" applyFill="1" applyBorder="1" applyAlignment="1">
      <alignment horizontal="center"/>
    </xf>
    <xf numFmtId="3" fontId="25" fillId="0" borderId="0" xfId="0" quotePrefix="1" applyNumberFormat="1" applyFont="1" applyFill="1" applyBorder="1" applyAlignment="1">
      <alignment horizontal="center"/>
    </xf>
    <xf numFmtId="3" fontId="25" fillId="0" borderId="0" xfId="39" applyNumberFormat="1" applyFont="1" applyFill="1" applyBorder="1" applyAlignment="1">
      <alignment horizontal="center"/>
    </xf>
    <xf numFmtId="9" fontId="25" fillId="0" borderId="0" xfId="1" applyFont="1" applyFill="1" applyBorder="1" applyAlignment="1">
      <alignment horizontal="center"/>
    </xf>
    <xf numFmtId="164" fontId="25" fillId="0" borderId="0" xfId="39" applyNumberFormat="1" applyFont="1" applyFill="1" applyBorder="1" applyAlignment="1">
      <alignment horizontal="center"/>
    </xf>
    <xf numFmtId="164" fontId="25" fillId="0" borderId="0" xfId="1" applyNumberFormat="1" applyFont="1" applyFill="1" applyBorder="1" applyAlignment="1">
      <alignment horizontal="center"/>
    </xf>
    <xf numFmtId="2" fontId="25" fillId="0" borderId="0" xfId="1" applyNumberFormat="1" applyFont="1" applyFill="1" applyBorder="1" applyAlignment="1">
      <alignment horizontal="center"/>
    </xf>
    <xf numFmtId="2" fontId="25" fillId="0" borderId="11" xfId="7" applyNumberFormat="1" applyFont="1" applyFill="1" applyBorder="1" applyAlignment="1">
      <alignment horizontal="center"/>
    </xf>
    <xf numFmtId="2" fontId="25" fillId="0" borderId="0" xfId="7" applyNumberFormat="1" applyFont="1" applyFill="1" applyBorder="1" applyAlignment="1">
      <alignment horizontal="center"/>
    </xf>
    <xf numFmtId="49" fontId="25" fillId="0" borderId="0" xfId="0" applyNumberFormat="1" applyFont="1" applyFill="1" applyBorder="1" applyAlignment="1">
      <alignment horizontal="center"/>
    </xf>
    <xf numFmtId="2" fontId="20" fillId="0" borderId="0" xfId="0" applyNumberFormat="1" applyFont="1" applyFill="1" applyBorder="1" applyAlignment="1">
      <alignment horizontal="center"/>
    </xf>
    <xf numFmtId="0" fontId="20" fillId="0" borderId="11" xfId="0" applyFont="1" applyFill="1" applyBorder="1" applyAlignment="1">
      <alignment horizontal="center"/>
    </xf>
    <xf numFmtId="0" fontId="24" fillId="0" borderId="0" xfId="39" applyFont="1" applyFill="1" applyBorder="1" applyAlignment="1">
      <alignment horizontal="center"/>
    </xf>
    <xf numFmtId="0" fontId="26" fillId="0" borderId="0" xfId="7" applyFont="1" applyFill="1" applyBorder="1" applyAlignment="1">
      <alignment horizontal="center"/>
    </xf>
    <xf numFmtId="1" fontId="25" fillId="0" borderId="0" xfId="0" applyNumberFormat="1" applyFont="1" applyFill="1" applyBorder="1" applyAlignment="1">
      <alignment horizontal="center"/>
    </xf>
    <xf numFmtId="3" fontId="25" fillId="0" borderId="0" xfId="0" applyNumberFormat="1" applyFont="1" applyFill="1" applyBorder="1" applyAlignment="1">
      <alignment horizontal="center"/>
    </xf>
    <xf numFmtId="0" fontId="25" fillId="0" borderId="58" xfId="0" applyFont="1" applyFill="1" applyBorder="1" applyAlignment="1">
      <alignment horizontal="center"/>
    </xf>
    <xf numFmtId="164" fontId="20" fillId="0" borderId="0" xfId="1" applyNumberFormat="1" applyFont="1" applyFill="1" applyBorder="1" applyAlignment="1">
      <alignment horizontal="center"/>
    </xf>
    <xf numFmtId="164" fontId="20" fillId="0" borderId="0" xfId="0" applyNumberFormat="1" applyFont="1" applyFill="1" applyBorder="1" applyAlignment="1">
      <alignment horizontal="center"/>
    </xf>
    <xf numFmtId="3" fontId="20" fillId="0" borderId="0" xfId="0" applyNumberFormat="1" applyFont="1" applyFill="1" applyBorder="1" applyAlignment="1">
      <alignment horizontal="center"/>
    </xf>
    <xf numFmtId="0" fontId="20" fillId="0" borderId="58" xfId="0" applyFont="1" applyFill="1" applyBorder="1" applyAlignment="1">
      <alignment horizontal="center"/>
    </xf>
    <xf numFmtId="0" fontId="20" fillId="0" borderId="0" xfId="0" applyFont="1" applyFill="1" applyBorder="1" applyAlignment="1">
      <alignment horizontal="left"/>
    </xf>
    <xf numFmtId="0" fontId="18" fillId="0" borderId="0" xfId="39" applyFont="1" applyFill="1" applyAlignment="1">
      <alignment horizontal="center"/>
    </xf>
    <xf numFmtId="0" fontId="18" fillId="0" borderId="0" xfId="0" applyFont="1" applyFill="1" applyAlignment="1">
      <alignment horizontal="center"/>
    </xf>
    <xf numFmtId="0" fontId="18" fillId="0" borderId="15" xfId="39" applyFont="1" applyFill="1" applyBorder="1" applyAlignment="1">
      <alignment horizontal="left"/>
    </xf>
    <xf numFmtId="0" fontId="20" fillId="0" borderId="15" xfId="0" applyFont="1" applyFill="1" applyBorder="1" applyAlignment="1">
      <alignment horizontal="left"/>
    </xf>
    <xf numFmtId="0" fontId="18" fillId="38" borderId="0" xfId="39" applyFont="1" applyFill="1" applyBorder="1" applyAlignment="1">
      <alignment horizontal="left"/>
    </xf>
    <xf numFmtId="2" fontId="18" fillId="38" borderId="15" xfId="39" applyNumberFormat="1" applyFont="1" applyFill="1" applyBorder="1" applyAlignment="1">
      <alignment horizontal="center"/>
    </xf>
    <xf numFmtId="0" fontId="18" fillId="38" borderId="0" xfId="39" applyFont="1" applyFill="1" applyBorder="1" applyAlignment="1">
      <alignment horizontal="center"/>
    </xf>
    <xf numFmtId="0" fontId="18" fillId="38" borderId="0" xfId="39" applyFont="1" applyFill="1" applyAlignment="1">
      <alignment horizontal="center"/>
    </xf>
    <xf numFmtId="164" fontId="18" fillId="38" borderId="0" xfId="39" applyNumberFormat="1" applyFont="1" applyFill="1" applyBorder="1" applyAlignment="1">
      <alignment horizontal="center"/>
    </xf>
    <xf numFmtId="3" fontId="18" fillId="38" borderId="0" xfId="39" quotePrefix="1" applyNumberFormat="1" applyFont="1" applyFill="1" applyAlignment="1">
      <alignment horizontal="center"/>
    </xf>
    <xf numFmtId="3" fontId="18" fillId="38" borderId="0" xfId="39" applyNumberFormat="1" applyFont="1" applyFill="1" applyAlignment="1">
      <alignment horizontal="center"/>
    </xf>
    <xf numFmtId="9" fontId="18" fillId="38" borderId="0" xfId="1" applyFont="1" applyFill="1" applyAlignment="1">
      <alignment horizontal="center"/>
    </xf>
    <xf numFmtId="2" fontId="18" fillId="38" borderId="58" xfId="39" applyNumberFormat="1" applyFont="1" applyFill="1" applyBorder="1" applyAlignment="1">
      <alignment horizontal="center"/>
    </xf>
    <xf numFmtId="2" fontId="18" fillId="38" borderId="0" xfId="39" applyNumberFormat="1" applyFont="1" applyFill="1" applyBorder="1" applyAlignment="1">
      <alignment horizontal="center"/>
    </xf>
    <xf numFmtId="2" fontId="18" fillId="38" borderId="11" xfId="39" applyNumberFormat="1" applyFont="1" applyFill="1" applyBorder="1" applyAlignment="1">
      <alignment horizontal="center"/>
    </xf>
    <xf numFmtId="164" fontId="18" fillId="38" borderId="0" xfId="39" applyNumberFormat="1" applyFont="1" applyFill="1" applyAlignment="1">
      <alignment horizontal="center"/>
    </xf>
    <xf numFmtId="2" fontId="20" fillId="0" borderId="15" xfId="0" quotePrefix="1" applyNumberFormat="1" applyFont="1" applyFill="1" applyBorder="1" applyAlignment="1">
      <alignment horizontal="center"/>
    </xf>
    <xf numFmtId="3" fontId="18" fillId="38" borderId="0" xfId="39" applyNumberFormat="1" applyFont="1" applyFill="1" applyBorder="1" applyAlignment="1">
      <alignment horizontal="center"/>
    </xf>
    <xf numFmtId="3" fontId="20" fillId="0" borderId="0" xfId="0" quotePrefix="1" applyNumberFormat="1" applyFont="1" applyFill="1" applyBorder="1" applyAlignment="1">
      <alignment horizontal="center"/>
    </xf>
    <xf numFmtId="3" fontId="25" fillId="0" borderId="0" xfId="7" applyNumberFormat="1" applyFont="1" applyFill="1" applyBorder="1" applyAlignment="1">
      <alignment horizontal="center"/>
    </xf>
    <xf numFmtId="3" fontId="18" fillId="38" borderId="57" xfId="39" applyNumberFormat="1" applyFont="1" applyFill="1" applyBorder="1" applyAlignment="1">
      <alignment horizontal="center"/>
    </xf>
    <xf numFmtId="3" fontId="20" fillId="0" borderId="57" xfId="0" applyNumberFormat="1" applyFont="1" applyFill="1" applyBorder="1" applyAlignment="1">
      <alignment horizontal="center"/>
    </xf>
    <xf numFmtId="3" fontId="25" fillId="0" borderId="57" xfId="0" applyNumberFormat="1" applyFont="1" applyFill="1" applyBorder="1" applyAlignment="1">
      <alignment horizontal="center"/>
    </xf>
    <xf numFmtId="3" fontId="18" fillId="38" borderId="57" xfId="0" applyNumberFormat="1" applyFont="1" applyFill="1" applyBorder="1" applyAlignment="1">
      <alignment horizontal="center"/>
    </xf>
    <xf numFmtId="3" fontId="25" fillId="0" borderId="0" xfId="1" applyNumberFormat="1" applyFont="1" applyFill="1" applyBorder="1" applyAlignment="1">
      <alignment horizontal="center"/>
    </xf>
    <xf numFmtId="3" fontId="20" fillId="0" borderId="0" xfId="1" applyNumberFormat="1" applyFont="1" applyFill="1" applyBorder="1" applyAlignment="1">
      <alignment horizontal="center"/>
    </xf>
    <xf numFmtId="3" fontId="18" fillId="38" borderId="11" xfId="39" applyNumberFormat="1" applyFont="1" applyFill="1" applyBorder="1" applyAlignment="1">
      <alignment horizontal="center"/>
    </xf>
    <xf numFmtId="3" fontId="25" fillId="0" borderId="11" xfId="0" applyNumberFormat="1" applyFont="1" applyFill="1" applyBorder="1" applyAlignment="1">
      <alignment horizontal="center"/>
    </xf>
    <xf numFmtId="3" fontId="20" fillId="0" borderId="11" xfId="0" applyNumberFormat="1" applyFont="1" applyFill="1" applyBorder="1" applyAlignment="1">
      <alignment horizontal="center"/>
    </xf>
    <xf numFmtId="3" fontId="18" fillId="38" borderId="10" xfId="39" applyNumberFormat="1" applyFont="1" applyFill="1" applyBorder="1" applyAlignment="1">
      <alignment horizontal="center"/>
    </xf>
    <xf numFmtId="3" fontId="20" fillId="0" borderId="10" xfId="0" applyNumberFormat="1" applyFont="1" applyFill="1" applyBorder="1" applyAlignment="1">
      <alignment horizontal="center"/>
    </xf>
    <xf numFmtId="3" fontId="25" fillId="0" borderId="10" xfId="1" applyNumberFormat="1" applyFont="1" applyFill="1" applyBorder="1" applyAlignment="1">
      <alignment horizontal="center"/>
    </xf>
    <xf numFmtId="3" fontId="20" fillId="0" borderId="10" xfId="1" applyNumberFormat="1" applyFont="1" applyFill="1" applyBorder="1" applyAlignment="1">
      <alignment horizontal="center"/>
    </xf>
    <xf numFmtId="3" fontId="18" fillId="38" borderId="58" xfId="39" applyNumberFormat="1" applyFont="1" applyFill="1" applyBorder="1" applyAlignment="1">
      <alignment horizontal="center"/>
    </xf>
    <xf numFmtId="3" fontId="20" fillId="0" borderId="58" xfId="0" applyNumberFormat="1" applyFont="1" applyFill="1" applyBorder="1" applyAlignment="1">
      <alignment horizontal="center"/>
    </xf>
    <xf numFmtId="164" fontId="18" fillId="38" borderId="0" xfId="39" applyNumberFormat="1" applyFont="1" applyFill="1" applyAlignment="1">
      <alignment horizontal="center" vertical="center"/>
    </xf>
    <xf numFmtId="166" fontId="18" fillId="38" borderId="16" xfId="39" applyNumberFormat="1" applyFont="1" applyFill="1" applyBorder="1" applyAlignment="1">
      <alignment horizontal="center"/>
    </xf>
    <xf numFmtId="166" fontId="25" fillId="0" borderId="16" xfId="0" applyNumberFormat="1" applyFont="1" applyFill="1" applyBorder="1" applyAlignment="1">
      <alignment horizontal="center"/>
    </xf>
    <xf numFmtId="166" fontId="20" fillId="0" borderId="16" xfId="0" applyNumberFormat="1" applyFont="1" applyFill="1" applyBorder="1" applyAlignment="1">
      <alignment horizontal="center"/>
    </xf>
    <xf numFmtId="0" fontId="18" fillId="38" borderId="15" xfId="39" applyFont="1" applyFill="1" applyBorder="1" applyAlignment="1">
      <alignment horizontal="center"/>
    </xf>
    <xf numFmtId="0" fontId="20" fillId="36" borderId="0" xfId="0" applyFont="1" applyFill="1" applyBorder="1" applyAlignment="1">
      <alignment horizontal="left"/>
    </xf>
    <xf numFmtId="2" fontId="20" fillId="36" borderId="15" xfId="0" applyNumberFormat="1" applyFont="1" applyFill="1" applyBorder="1" applyAlignment="1">
      <alignment horizontal="center"/>
    </xf>
    <xf numFmtId="2" fontId="20" fillId="36" borderId="0" xfId="0" applyNumberFormat="1" applyFont="1" applyFill="1" applyBorder="1" applyAlignment="1">
      <alignment horizontal="center"/>
    </xf>
    <xf numFmtId="0" fontId="20" fillId="36" borderId="0" xfId="0" applyFont="1" applyFill="1" applyBorder="1" applyAlignment="1">
      <alignment horizontal="center"/>
    </xf>
    <xf numFmtId="3" fontId="20" fillId="36" borderId="0" xfId="0" applyNumberFormat="1" applyFont="1" applyFill="1" applyBorder="1" applyAlignment="1">
      <alignment horizontal="center"/>
    </xf>
    <xf numFmtId="2" fontId="20" fillId="36" borderId="15" xfId="0" quotePrefix="1" applyNumberFormat="1" applyFont="1" applyFill="1" applyBorder="1" applyAlignment="1">
      <alignment horizontal="center"/>
    </xf>
    <xf numFmtId="3" fontId="25" fillId="36" borderId="0" xfId="7" applyNumberFormat="1" applyFont="1" applyFill="1" applyBorder="1" applyAlignment="1">
      <alignment horizontal="center"/>
    </xf>
    <xf numFmtId="3" fontId="20" fillId="36" borderId="57" xfId="0" applyNumberFormat="1" applyFont="1" applyFill="1" applyBorder="1" applyAlignment="1">
      <alignment horizontal="center"/>
    </xf>
    <xf numFmtId="3" fontId="25" fillId="36" borderId="0" xfId="0" quotePrefix="1" applyNumberFormat="1" applyFont="1" applyFill="1" applyBorder="1" applyAlignment="1">
      <alignment horizontal="center"/>
    </xf>
    <xf numFmtId="3" fontId="25" fillId="36" borderId="0" xfId="39" applyNumberFormat="1" applyFont="1" applyFill="1" applyBorder="1" applyAlignment="1">
      <alignment horizontal="center"/>
    </xf>
    <xf numFmtId="164" fontId="25" fillId="36" borderId="0" xfId="0" applyNumberFormat="1" applyFont="1" applyFill="1" applyBorder="1" applyAlignment="1">
      <alignment horizontal="center"/>
    </xf>
    <xf numFmtId="166" fontId="25" fillId="36" borderId="16" xfId="0" applyNumberFormat="1" applyFont="1" applyFill="1" applyBorder="1" applyAlignment="1">
      <alignment horizontal="center"/>
    </xf>
    <xf numFmtId="3" fontId="25" fillId="36" borderId="0" xfId="0" applyNumberFormat="1" applyFont="1" applyFill="1" applyBorder="1" applyAlignment="1">
      <alignment horizontal="center"/>
    </xf>
    <xf numFmtId="9" fontId="25" fillId="36" borderId="0" xfId="1" applyFont="1" applyFill="1" applyBorder="1" applyAlignment="1">
      <alignment horizontal="center"/>
    </xf>
    <xf numFmtId="3" fontId="25" fillId="36" borderId="57" xfId="0" applyNumberFormat="1" applyFont="1" applyFill="1" applyBorder="1" applyAlignment="1">
      <alignment horizontal="center"/>
    </xf>
    <xf numFmtId="164" fontId="25" fillId="36" borderId="0" xfId="39" applyNumberFormat="1" applyFont="1" applyFill="1" applyBorder="1" applyAlignment="1">
      <alignment horizontal="center"/>
    </xf>
    <xf numFmtId="3" fontId="25" fillId="36" borderId="11" xfId="0" applyNumberFormat="1" applyFont="1" applyFill="1" applyBorder="1" applyAlignment="1">
      <alignment horizontal="center"/>
    </xf>
    <xf numFmtId="164" fontId="25" fillId="36" borderId="0" xfId="1" applyNumberFormat="1" applyFont="1" applyFill="1" applyBorder="1" applyAlignment="1">
      <alignment horizontal="center"/>
    </xf>
    <xf numFmtId="2" fontId="25" fillId="36" borderId="0" xfId="1" applyNumberFormat="1" applyFont="1" applyFill="1" applyBorder="1" applyAlignment="1">
      <alignment horizontal="center"/>
    </xf>
    <xf numFmtId="3" fontId="20" fillId="36" borderId="10" xfId="0" applyNumberFormat="1" applyFont="1" applyFill="1" applyBorder="1" applyAlignment="1">
      <alignment horizontal="center"/>
    </xf>
    <xf numFmtId="2" fontId="25" fillId="36" borderId="11" xfId="7" applyNumberFormat="1" applyFont="1" applyFill="1" applyBorder="1" applyAlignment="1">
      <alignment horizontal="center"/>
    </xf>
    <xf numFmtId="2" fontId="25" fillId="36" borderId="0" xfId="7" applyNumberFormat="1" applyFont="1" applyFill="1" applyBorder="1" applyAlignment="1">
      <alignment horizontal="center"/>
    </xf>
    <xf numFmtId="3" fontId="20" fillId="36" borderId="58" xfId="0" applyNumberFormat="1" applyFont="1" applyFill="1" applyBorder="1" applyAlignment="1">
      <alignment horizontal="center"/>
    </xf>
    <xf numFmtId="3" fontId="20" fillId="36" borderId="0" xfId="0" quotePrefix="1" applyNumberFormat="1" applyFont="1" applyFill="1" applyBorder="1" applyAlignment="1">
      <alignment horizontal="center"/>
    </xf>
    <xf numFmtId="0" fontId="20" fillId="34" borderId="0" xfId="0" applyFont="1" applyFill="1" applyBorder="1" applyAlignment="1">
      <alignment horizontal="left"/>
    </xf>
    <xf numFmtId="2" fontId="20" fillId="34" borderId="15" xfId="0" applyNumberFormat="1" applyFont="1" applyFill="1" applyBorder="1" applyAlignment="1">
      <alignment horizontal="center"/>
    </xf>
    <xf numFmtId="2" fontId="20" fillId="34" borderId="0" xfId="0" applyNumberFormat="1" applyFont="1" applyFill="1" applyBorder="1" applyAlignment="1">
      <alignment horizontal="center"/>
    </xf>
    <xf numFmtId="3" fontId="20" fillId="34" borderId="0" xfId="0" applyNumberFormat="1" applyFont="1" applyFill="1" applyBorder="1" applyAlignment="1">
      <alignment horizontal="center"/>
    </xf>
    <xf numFmtId="2" fontId="20" fillId="34" borderId="15" xfId="0" quotePrefix="1" applyNumberFormat="1" applyFont="1" applyFill="1" applyBorder="1" applyAlignment="1">
      <alignment horizontal="center"/>
    </xf>
    <xf numFmtId="0" fontId="20" fillId="34" borderId="0" xfId="0" applyFont="1" applyFill="1" applyBorder="1" applyAlignment="1">
      <alignment horizontal="center"/>
    </xf>
    <xf numFmtId="3" fontId="25" fillId="34" borderId="0" xfId="7" applyNumberFormat="1" applyFont="1" applyFill="1" applyBorder="1" applyAlignment="1">
      <alignment horizontal="center"/>
    </xf>
    <xf numFmtId="3" fontId="25" fillId="34" borderId="57" xfId="0" applyNumberFormat="1" applyFont="1" applyFill="1" applyBorder="1" applyAlignment="1">
      <alignment horizontal="center"/>
    </xf>
    <xf numFmtId="3" fontId="25" fillId="34" borderId="0" xfId="0" applyNumberFormat="1" applyFont="1" applyFill="1" applyBorder="1" applyAlignment="1">
      <alignment horizontal="center"/>
    </xf>
    <xf numFmtId="3" fontId="25" fillId="34" borderId="0" xfId="0" quotePrefix="1" applyNumberFormat="1" applyFont="1" applyFill="1" applyBorder="1" applyAlignment="1">
      <alignment horizontal="center"/>
    </xf>
    <xf numFmtId="3" fontId="25" fillId="34" borderId="0" xfId="39" applyNumberFormat="1" applyFont="1" applyFill="1" applyBorder="1" applyAlignment="1">
      <alignment horizontal="center"/>
    </xf>
    <xf numFmtId="164" fontId="25" fillId="34" borderId="0" xfId="0" applyNumberFormat="1" applyFont="1" applyFill="1" applyBorder="1" applyAlignment="1">
      <alignment horizontal="center"/>
    </xf>
    <xf numFmtId="166" fontId="25" fillId="34" borderId="16" xfId="0" applyNumberFormat="1" applyFont="1" applyFill="1" applyBorder="1" applyAlignment="1">
      <alignment horizontal="center"/>
    </xf>
    <xf numFmtId="9" fontId="25" fillId="34" borderId="0" xfId="1" applyFont="1" applyFill="1" applyBorder="1" applyAlignment="1">
      <alignment horizontal="center"/>
    </xf>
    <xf numFmtId="164" fontId="25" fillId="34" borderId="0" xfId="39" applyNumberFormat="1" applyFont="1" applyFill="1" applyBorder="1" applyAlignment="1">
      <alignment horizontal="center"/>
    </xf>
    <xf numFmtId="3" fontId="20" fillId="34" borderId="11" xfId="0" applyNumberFormat="1" applyFont="1" applyFill="1" applyBorder="1" applyAlignment="1">
      <alignment horizontal="center"/>
    </xf>
    <xf numFmtId="164" fontId="25" fillId="34" borderId="0" xfId="1" applyNumberFormat="1" applyFont="1" applyFill="1" applyBorder="1" applyAlignment="1">
      <alignment horizontal="center"/>
    </xf>
    <xf numFmtId="2" fontId="25" fillId="34" borderId="0" xfId="1" applyNumberFormat="1" applyFont="1" applyFill="1" applyBorder="1" applyAlignment="1">
      <alignment horizontal="center"/>
    </xf>
    <xf numFmtId="3" fontId="20" fillId="34" borderId="10" xfId="0" applyNumberFormat="1" applyFont="1" applyFill="1" applyBorder="1" applyAlignment="1">
      <alignment horizontal="center"/>
    </xf>
    <xf numFmtId="2" fontId="25" fillId="34" borderId="11" xfId="7" applyNumberFormat="1" applyFont="1" applyFill="1" applyBorder="1" applyAlignment="1">
      <alignment horizontal="center"/>
    </xf>
    <xf numFmtId="2" fontId="25" fillId="34" borderId="0" xfId="7" applyNumberFormat="1" applyFont="1" applyFill="1" applyBorder="1" applyAlignment="1">
      <alignment horizontal="center"/>
    </xf>
    <xf numFmtId="3" fontId="20" fillId="34" borderId="58" xfId="0" applyNumberFormat="1" applyFont="1" applyFill="1" applyBorder="1" applyAlignment="1">
      <alignment horizontal="center"/>
    </xf>
    <xf numFmtId="3" fontId="20" fillId="34" borderId="0" xfId="0" quotePrefix="1" applyNumberFormat="1" applyFont="1" applyFill="1" applyBorder="1" applyAlignment="1">
      <alignment horizontal="center"/>
    </xf>
    <xf numFmtId="0" fontId="20" fillId="35" borderId="0" xfId="0" applyFont="1" applyFill="1" applyBorder="1" applyAlignment="1">
      <alignment horizontal="left"/>
    </xf>
    <xf numFmtId="2" fontId="20" fillId="35" borderId="15" xfId="0" applyNumberFormat="1" applyFont="1" applyFill="1" applyBorder="1" applyAlignment="1">
      <alignment horizontal="center"/>
    </xf>
    <xf numFmtId="2" fontId="20" fillId="35" borderId="0" xfId="0" applyNumberFormat="1" applyFont="1" applyFill="1" applyBorder="1" applyAlignment="1">
      <alignment horizontal="center"/>
    </xf>
    <xf numFmtId="3" fontId="20" fillId="35" borderId="0" xfId="0" applyNumberFormat="1" applyFont="1" applyFill="1" applyBorder="1" applyAlignment="1">
      <alignment horizontal="center"/>
    </xf>
    <xf numFmtId="2" fontId="20" fillId="35" borderId="15" xfId="0" quotePrefix="1" applyNumberFormat="1" applyFont="1" applyFill="1" applyBorder="1" applyAlignment="1">
      <alignment horizontal="center"/>
    </xf>
    <xf numFmtId="0" fontId="20" fillId="35" borderId="0" xfId="0" applyFont="1" applyFill="1" applyBorder="1" applyAlignment="1">
      <alignment horizontal="center"/>
    </xf>
    <xf numFmtId="3" fontId="25" fillId="35" borderId="0" xfId="7" applyNumberFormat="1" applyFont="1" applyFill="1" applyBorder="1" applyAlignment="1">
      <alignment horizontal="center"/>
    </xf>
    <xf numFmtId="3" fontId="20" fillId="35" borderId="57" xfId="0" applyNumberFormat="1" applyFont="1" applyFill="1" applyBorder="1" applyAlignment="1">
      <alignment horizontal="center"/>
    </xf>
    <xf numFmtId="3" fontId="25" fillId="35" borderId="0" xfId="0" applyNumberFormat="1" applyFont="1" applyFill="1" applyBorder="1" applyAlignment="1">
      <alignment horizontal="center"/>
    </xf>
    <xf numFmtId="3" fontId="25" fillId="35" borderId="0" xfId="0" quotePrefix="1" applyNumberFormat="1" applyFont="1" applyFill="1" applyBorder="1" applyAlignment="1">
      <alignment horizontal="center"/>
    </xf>
    <xf numFmtId="3" fontId="25" fillId="35" borderId="0" xfId="39" applyNumberFormat="1" applyFont="1" applyFill="1" applyBorder="1" applyAlignment="1">
      <alignment horizontal="center"/>
    </xf>
    <xf numFmtId="164" fontId="25" fillId="35" borderId="0" xfId="0" applyNumberFormat="1" applyFont="1" applyFill="1" applyBorder="1" applyAlignment="1">
      <alignment horizontal="center"/>
    </xf>
    <xf numFmtId="166" fontId="25" fillId="35" borderId="16" xfId="0" applyNumberFormat="1" applyFont="1" applyFill="1" applyBorder="1" applyAlignment="1">
      <alignment horizontal="center"/>
    </xf>
    <xf numFmtId="9" fontId="25" fillId="35" borderId="0" xfId="1" applyFont="1" applyFill="1" applyBorder="1" applyAlignment="1">
      <alignment horizontal="center"/>
    </xf>
    <xf numFmtId="3" fontId="25" fillId="35" borderId="57" xfId="0" applyNumberFormat="1" applyFont="1" applyFill="1" applyBorder="1" applyAlignment="1">
      <alignment horizontal="center"/>
    </xf>
    <xf numFmtId="164" fontId="25" fillId="35" borderId="0" xfId="39" applyNumberFormat="1" applyFont="1" applyFill="1" applyBorder="1" applyAlignment="1">
      <alignment horizontal="center"/>
    </xf>
    <xf numFmtId="3" fontId="20" fillId="35" borderId="11" xfId="0" applyNumberFormat="1" applyFont="1" applyFill="1" applyBorder="1" applyAlignment="1">
      <alignment horizontal="center"/>
    </xf>
    <xf numFmtId="164" fontId="25" fillId="35" borderId="0" xfId="1" applyNumberFormat="1" applyFont="1" applyFill="1" applyBorder="1" applyAlignment="1">
      <alignment horizontal="center"/>
    </xf>
    <xf numFmtId="2" fontId="25" fillId="35" borderId="0" xfId="1" applyNumberFormat="1" applyFont="1" applyFill="1" applyBorder="1" applyAlignment="1">
      <alignment horizontal="center"/>
    </xf>
    <xf numFmtId="3" fontId="20" fillId="35" borderId="10" xfId="0" applyNumberFormat="1" applyFont="1" applyFill="1" applyBorder="1" applyAlignment="1">
      <alignment horizontal="center"/>
    </xf>
    <xf numFmtId="2" fontId="25" fillId="35" borderId="11" xfId="7" applyNumberFormat="1" applyFont="1" applyFill="1" applyBorder="1" applyAlignment="1">
      <alignment horizontal="center"/>
    </xf>
    <xf numFmtId="2" fontId="25" fillId="35" borderId="0" xfId="7" applyNumberFormat="1" applyFont="1" applyFill="1" applyBorder="1" applyAlignment="1">
      <alignment horizontal="center"/>
    </xf>
    <xf numFmtId="3" fontId="20" fillId="35" borderId="58" xfId="0" applyNumberFormat="1" applyFont="1" applyFill="1" applyBorder="1" applyAlignment="1">
      <alignment horizontal="center"/>
    </xf>
    <xf numFmtId="3" fontId="20" fillId="35" borderId="0" xfId="0" quotePrefix="1" applyNumberFormat="1" applyFont="1" applyFill="1" applyBorder="1" applyAlignment="1">
      <alignment horizontal="center"/>
    </xf>
    <xf numFmtId="0" fontId="20" fillId="39" borderId="0" xfId="0" applyFont="1" applyFill="1" applyBorder="1" applyAlignment="1">
      <alignment horizontal="left"/>
    </xf>
    <xf numFmtId="2" fontId="20" fillId="39" borderId="15" xfId="0" applyNumberFormat="1" applyFont="1" applyFill="1" applyBorder="1" applyAlignment="1">
      <alignment horizontal="center"/>
    </xf>
    <xf numFmtId="2" fontId="20" fillId="39" borderId="0" xfId="0" applyNumberFormat="1" applyFont="1" applyFill="1" applyBorder="1" applyAlignment="1">
      <alignment horizontal="center"/>
    </xf>
    <xf numFmtId="3" fontId="20" fillId="39" borderId="0" xfId="0" applyNumberFormat="1" applyFont="1" applyFill="1" applyBorder="1" applyAlignment="1">
      <alignment horizontal="center"/>
    </xf>
    <xf numFmtId="2" fontId="20" fillId="39" borderId="15" xfId="0" quotePrefix="1" applyNumberFormat="1" applyFont="1" applyFill="1" applyBorder="1" applyAlignment="1">
      <alignment horizontal="center"/>
    </xf>
    <xf numFmtId="0" fontId="20" fillId="39" borderId="0" xfId="0" applyFont="1" applyFill="1" applyBorder="1" applyAlignment="1">
      <alignment horizontal="center"/>
    </xf>
    <xf numFmtId="3" fontId="25" fillId="39" borderId="0" xfId="7" applyNumberFormat="1" applyFont="1" applyFill="1" applyBorder="1" applyAlignment="1">
      <alignment horizontal="center"/>
    </xf>
    <xf numFmtId="3" fontId="20" fillId="39" borderId="57" xfId="0" applyNumberFormat="1" applyFont="1" applyFill="1" applyBorder="1" applyAlignment="1">
      <alignment horizontal="center"/>
    </xf>
    <xf numFmtId="3" fontId="25" fillId="39" borderId="0" xfId="0" quotePrefix="1" applyNumberFormat="1" applyFont="1" applyFill="1" applyBorder="1" applyAlignment="1">
      <alignment horizontal="center"/>
    </xf>
    <xf numFmtId="3" fontId="25" fillId="39" borderId="0" xfId="39" applyNumberFormat="1" applyFont="1" applyFill="1" applyBorder="1" applyAlignment="1">
      <alignment horizontal="center"/>
    </xf>
    <xf numFmtId="164" fontId="25" fillId="39" borderId="0" xfId="0" applyNumberFormat="1" applyFont="1" applyFill="1" applyBorder="1" applyAlignment="1">
      <alignment horizontal="center"/>
    </xf>
    <xf numFmtId="166" fontId="25" fillId="39" borderId="16" xfId="0" applyNumberFormat="1" applyFont="1" applyFill="1" applyBorder="1" applyAlignment="1">
      <alignment horizontal="center"/>
    </xf>
    <xf numFmtId="3" fontId="25" fillId="39" borderId="0" xfId="0" applyNumberFormat="1" applyFont="1" applyFill="1" applyBorder="1" applyAlignment="1">
      <alignment horizontal="center"/>
    </xf>
    <xf numFmtId="9" fontId="25" fillId="39" borderId="0" xfId="1" applyFont="1" applyFill="1" applyBorder="1" applyAlignment="1">
      <alignment horizontal="center"/>
    </xf>
    <xf numFmtId="3" fontId="25" fillId="39" borderId="57" xfId="0" applyNumberFormat="1" applyFont="1" applyFill="1" applyBorder="1" applyAlignment="1">
      <alignment horizontal="center"/>
    </xf>
    <xf numFmtId="164" fontId="25" fillId="39" borderId="0" xfId="39" applyNumberFormat="1" applyFont="1" applyFill="1" applyBorder="1" applyAlignment="1">
      <alignment horizontal="center"/>
    </xf>
    <xf numFmtId="3" fontId="25" fillId="39" borderId="11" xfId="0" applyNumberFormat="1" applyFont="1" applyFill="1" applyBorder="1" applyAlignment="1">
      <alignment horizontal="center"/>
    </xf>
    <xf numFmtId="164" fontId="25" fillId="39" borderId="0" xfId="1" applyNumberFormat="1" applyFont="1" applyFill="1" applyBorder="1" applyAlignment="1">
      <alignment horizontal="center"/>
    </xf>
    <xf numFmtId="2" fontId="25" fillId="39" borderId="0" xfId="1" applyNumberFormat="1" applyFont="1" applyFill="1" applyBorder="1" applyAlignment="1">
      <alignment horizontal="center"/>
    </xf>
    <xf numFmtId="3" fontId="20" fillId="39" borderId="10" xfId="0" applyNumberFormat="1" applyFont="1" applyFill="1" applyBorder="1" applyAlignment="1">
      <alignment horizontal="center"/>
    </xf>
    <xf numFmtId="2" fontId="25" fillId="39" borderId="11" xfId="7" applyNumberFormat="1" applyFont="1" applyFill="1" applyBorder="1" applyAlignment="1">
      <alignment horizontal="center"/>
    </xf>
    <xf numFmtId="2" fontId="25" fillId="39" borderId="0" xfId="7" applyNumberFormat="1" applyFont="1" applyFill="1" applyBorder="1" applyAlignment="1">
      <alignment horizontal="center"/>
    </xf>
    <xf numFmtId="3" fontId="20" fillId="39" borderId="58" xfId="0" applyNumberFormat="1" applyFont="1" applyFill="1" applyBorder="1" applyAlignment="1">
      <alignment horizontal="center"/>
    </xf>
    <xf numFmtId="3" fontId="20" fillId="39" borderId="11" xfId="0" applyNumberFormat="1" applyFont="1" applyFill="1" applyBorder="1" applyAlignment="1">
      <alignment horizontal="center"/>
    </xf>
    <xf numFmtId="3" fontId="20" fillId="39" borderId="0" xfId="0" quotePrefix="1" applyNumberFormat="1" applyFont="1" applyFill="1" applyBorder="1" applyAlignment="1">
      <alignment horizontal="center"/>
    </xf>
    <xf numFmtId="2" fontId="0" fillId="0" borderId="0" xfId="0" applyNumberFormat="1"/>
    <xf numFmtId="0" fontId="18" fillId="0" borderId="0" xfId="39" applyFont="1" applyFill="1" applyAlignment="1">
      <alignment horizontal="left"/>
    </xf>
    <xf numFmtId="49" fontId="25" fillId="0" borderId="0" xfId="0" applyNumberFormat="1" applyFont="1" applyFill="1" applyBorder="1" applyAlignment="1">
      <alignment horizontal="left"/>
    </xf>
    <xf numFmtId="2" fontId="0" fillId="34" borderId="0" xfId="0" applyNumberFormat="1" applyFill="1"/>
    <xf numFmtId="2" fontId="20" fillId="34" borderId="0" xfId="0" applyNumberFormat="1" applyFont="1" applyFill="1" applyAlignment="1">
      <alignment horizontal="center"/>
    </xf>
    <xf numFmtId="0" fontId="20" fillId="34" borderId="0" xfId="0" applyFont="1" applyFill="1" applyAlignment="1">
      <alignment horizontal="center"/>
    </xf>
    <xf numFmtId="2" fontId="20" fillId="0" borderId="0" xfId="0" applyNumberFormat="1" applyFont="1" applyAlignment="1">
      <alignment horizontal="center"/>
    </xf>
    <xf numFmtId="3" fontId="20" fillId="34" borderId="0" xfId="0" quotePrefix="1" applyNumberFormat="1" applyFont="1" applyFill="1" applyAlignment="1">
      <alignment horizontal="center"/>
    </xf>
    <xf numFmtId="0" fontId="20" fillId="0" borderId="0" xfId="0" applyFont="1" applyFill="1" applyAlignment="1">
      <alignment horizontal="center"/>
    </xf>
    <xf numFmtId="2" fontId="18" fillId="36" borderId="58" xfId="39" applyNumberFormat="1" applyFont="1" applyFill="1" applyBorder="1" applyAlignment="1">
      <alignment horizontal="center"/>
    </xf>
    <xf numFmtId="2" fontId="18" fillId="35" borderId="58" xfId="39" applyNumberFormat="1" applyFont="1" applyFill="1" applyBorder="1" applyAlignment="1">
      <alignment horizontal="center"/>
    </xf>
    <xf numFmtId="2" fontId="18" fillId="34" borderId="58" xfId="39" applyNumberFormat="1" applyFont="1" applyFill="1" applyBorder="1" applyAlignment="1">
      <alignment horizontal="center"/>
    </xf>
    <xf numFmtId="2" fontId="18" fillId="0" borderId="58" xfId="39" applyNumberFormat="1" applyFont="1" applyFill="1" applyBorder="1" applyAlignment="1">
      <alignment horizontal="center"/>
    </xf>
    <xf numFmtId="2" fontId="18" fillId="39" borderId="58" xfId="39" applyNumberFormat="1" applyFont="1" applyFill="1" applyBorder="1" applyAlignment="1">
      <alignment horizontal="center"/>
    </xf>
    <xf numFmtId="3" fontId="0" fillId="0" borderId="0" xfId="0" applyNumberFormat="1"/>
    <xf numFmtId="0" fontId="20" fillId="39" borderId="49" xfId="0" applyFont="1" applyFill="1" applyBorder="1"/>
    <xf numFmtId="165" fontId="20" fillId="39" borderId="59" xfId="43" applyNumberFormat="1" applyFont="1" applyFill="1" applyBorder="1" applyAlignment="1">
      <alignment horizontal="center"/>
    </xf>
    <xf numFmtId="164" fontId="20" fillId="39" borderId="60" xfId="0" applyNumberFormat="1" applyFont="1" applyFill="1" applyBorder="1" applyAlignment="1">
      <alignment horizontal="center"/>
    </xf>
    <xf numFmtId="164" fontId="20" fillId="39" borderId="60" xfId="1" applyNumberFormat="1" applyFont="1" applyFill="1" applyBorder="1" applyAlignment="1">
      <alignment horizontal="center"/>
    </xf>
    <xf numFmtId="165" fontId="20" fillId="39" borderId="59" xfId="0" applyNumberFormat="1" applyFont="1" applyFill="1" applyBorder="1" applyAlignment="1">
      <alignment horizontal="center"/>
    </xf>
    <xf numFmtId="164" fontId="20" fillId="39" borderId="61" xfId="1" applyNumberFormat="1" applyFont="1" applyFill="1" applyBorder="1" applyAlignment="1">
      <alignment horizontal="center"/>
    </xf>
    <xf numFmtId="0" fontId="23" fillId="33" borderId="34" xfId="0" applyFont="1" applyFill="1" applyBorder="1"/>
    <xf numFmtId="165" fontId="23" fillId="33" borderId="48" xfId="43" applyNumberFormat="1" applyFont="1" applyFill="1" applyBorder="1" applyAlignment="1">
      <alignment horizontal="center"/>
    </xf>
    <xf numFmtId="10" fontId="20" fillId="33" borderId="48" xfId="0" applyNumberFormat="1" applyFont="1" applyFill="1" applyBorder="1" applyAlignment="1">
      <alignment horizontal="center"/>
    </xf>
    <xf numFmtId="0" fontId="23" fillId="33" borderId="48" xfId="0" applyFont="1" applyFill="1" applyBorder="1" applyAlignment="1">
      <alignment horizontal="center"/>
    </xf>
    <xf numFmtId="165" fontId="23" fillId="33" borderId="48" xfId="0" applyNumberFormat="1" applyFont="1" applyFill="1" applyBorder="1" applyAlignment="1">
      <alignment horizontal="center"/>
    </xf>
    <xf numFmtId="164" fontId="23" fillId="33" borderId="48" xfId="1" applyNumberFormat="1" applyFont="1" applyFill="1" applyBorder="1" applyAlignment="1">
      <alignment horizontal="center"/>
    </xf>
    <xf numFmtId="164" fontId="23" fillId="33" borderId="35" xfId="0" applyNumberFormat="1" applyFont="1" applyFill="1" applyBorder="1" applyAlignment="1">
      <alignment horizontal="center"/>
    </xf>
    <xf numFmtId="0" fontId="28" fillId="0" borderId="34" xfId="0" applyFont="1" applyFill="1" applyBorder="1" applyAlignment="1">
      <alignment vertical="center" wrapText="1"/>
    </xf>
    <xf numFmtId="10" fontId="20" fillId="0" borderId="0" xfId="0" applyNumberFormat="1" applyFont="1" applyAlignment="1">
      <alignment horizontal="center"/>
    </xf>
    <xf numFmtId="0" fontId="23" fillId="0" borderId="68" xfId="0" quotePrefix="1" applyNumberFormat="1" applyFont="1" applyFill="1" applyBorder="1" applyAlignment="1">
      <alignment wrapText="1"/>
    </xf>
    <xf numFmtId="0" fontId="23" fillId="0" borderId="68" xfId="0" quotePrefix="1" applyNumberFormat="1" applyFont="1" applyFill="1" applyBorder="1" applyAlignment="1">
      <alignment horizontal="center" wrapText="1"/>
    </xf>
    <xf numFmtId="0" fontId="23" fillId="0" borderId="69" xfId="0" quotePrefix="1" applyNumberFormat="1" applyFont="1" applyFill="1" applyBorder="1" applyAlignment="1">
      <alignment wrapText="1"/>
    </xf>
    <xf numFmtId="0" fontId="23" fillId="0" borderId="70" xfId="0" quotePrefix="1" applyNumberFormat="1" applyFont="1" applyFill="1" applyBorder="1" applyAlignment="1">
      <alignment wrapText="1"/>
    </xf>
    <xf numFmtId="10" fontId="23" fillId="0" borderId="68" xfId="1" quotePrefix="1" applyNumberFormat="1" applyFont="1" applyFill="1" applyBorder="1" applyAlignment="1">
      <alignment wrapText="1"/>
    </xf>
    <xf numFmtId="0" fontId="23" fillId="0" borderId="68" xfId="0" applyNumberFormat="1" applyFont="1" applyFill="1" applyBorder="1" applyAlignment="1">
      <alignment horizontal="center" wrapText="1"/>
    </xf>
    <xf numFmtId="0" fontId="20" fillId="36" borderId="0" xfId="0" applyFont="1" applyFill="1" applyAlignment="1">
      <alignment horizontal="center" wrapText="1"/>
    </xf>
    <xf numFmtId="10" fontId="20" fillId="36" borderId="0" xfId="0" applyNumberFormat="1" applyFont="1" applyFill="1" applyAlignment="1">
      <alignment horizontal="center" wrapText="1"/>
    </xf>
    <xf numFmtId="0" fontId="20" fillId="36" borderId="0" xfId="0" applyFont="1" applyFill="1" applyAlignment="1">
      <alignment horizontal="center"/>
    </xf>
    <xf numFmtId="10" fontId="20" fillId="36" borderId="0" xfId="0" applyNumberFormat="1" applyFont="1" applyFill="1" applyAlignment="1">
      <alignment horizontal="center"/>
    </xf>
    <xf numFmtId="10" fontId="20" fillId="34" borderId="0" xfId="0" applyNumberFormat="1" applyFont="1" applyFill="1" applyAlignment="1">
      <alignment horizontal="center"/>
    </xf>
    <xf numFmtId="0" fontId="20" fillId="35" borderId="0" xfId="0" applyFont="1" applyFill="1" applyAlignment="1">
      <alignment horizontal="center"/>
    </xf>
    <xf numFmtId="10" fontId="20" fillId="35" borderId="0" xfId="0" applyNumberFormat="1" applyFont="1" applyFill="1" applyAlignment="1">
      <alignment horizontal="center"/>
    </xf>
    <xf numFmtId="0" fontId="20" fillId="39" borderId="0" xfId="0" applyFont="1" applyFill="1" applyAlignment="1">
      <alignment horizontal="center"/>
    </xf>
    <xf numFmtId="10" fontId="20" fillId="39" borderId="0" xfId="0" applyNumberFormat="1" applyFont="1" applyFill="1" applyAlignment="1">
      <alignment horizontal="center"/>
    </xf>
    <xf numFmtId="0" fontId="20" fillId="0" borderId="68" xfId="0" applyFont="1" applyFill="1" applyBorder="1"/>
    <xf numFmtId="1" fontId="24" fillId="0" borderId="15" xfId="0" applyNumberFormat="1" applyFont="1" applyFill="1" applyBorder="1" applyAlignment="1">
      <alignment horizontal="center"/>
    </xf>
    <xf numFmtId="2" fontId="23" fillId="34" borderId="15" xfId="0" applyNumberFormat="1" applyFont="1" applyFill="1" applyBorder="1" applyAlignment="1">
      <alignment horizont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3" fillId="40" borderId="48" xfId="0" applyFont="1" applyFill="1" applyBorder="1" applyAlignment="1">
      <alignment horizontal="center" vertical="center"/>
    </xf>
    <xf numFmtId="0" fontId="23" fillId="40" borderId="35" xfId="0" applyFont="1" applyFill="1" applyBorder="1" applyAlignment="1">
      <alignment horizontal="center" vertical="center"/>
    </xf>
    <xf numFmtId="0" fontId="23" fillId="40" borderId="34" xfId="0" applyFont="1" applyFill="1" applyBorder="1" applyAlignment="1">
      <alignment horizontal="center" vertical="center" wrapText="1"/>
    </xf>
    <xf numFmtId="0" fontId="23" fillId="40" borderId="48" xfId="0" applyFont="1" applyFill="1" applyBorder="1" applyAlignment="1">
      <alignment horizontal="center" vertical="center" wrapText="1"/>
    </xf>
    <xf numFmtId="0" fontId="27" fillId="39" borderId="62" xfId="0" applyFont="1" applyFill="1" applyBorder="1" applyAlignment="1">
      <alignment horizontal="left" vertical="center" wrapText="1"/>
    </xf>
    <xf numFmtId="0" fontId="27" fillId="39" borderId="63" xfId="0" applyFont="1" applyFill="1" applyBorder="1" applyAlignment="1">
      <alignment horizontal="left" vertical="center" wrapText="1"/>
    </xf>
    <xf numFmtId="0" fontId="27" fillId="39" borderId="64" xfId="0" applyFont="1" applyFill="1" applyBorder="1" applyAlignment="1">
      <alignment horizontal="left" vertical="center" wrapText="1"/>
    </xf>
    <xf numFmtId="0" fontId="27" fillId="39" borderId="10" xfId="0" applyFont="1" applyFill="1" applyBorder="1" applyAlignment="1">
      <alignment horizontal="left" vertical="center" wrapText="1"/>
    </xf>
    <xf numFmtId="0" fontId="27" fillId="39" borderId="0" xfId="0" applyFont="1" applyFill="1" applyBorder="1" applyAlignment="1">
      <alignment horizontal="left" vertical="center" wrapText="1"/>
    </xf>
    <xf numFmtId="0" fontId="27" fillId="39" borderId="11" xfId="0" applyFont="1" applyFill="1" applyBorder="1" applyAlignment="1">
      <alignment horizontal="left" vertical="center" wrapText="1"/>
    </xf>
    <xf numFmtId="0" fontId="27" fillId="39" borderId="65" xfId="0" applyFont="1" applyFill="1" applyBorder="1" applyAlignment="1">
      <alignment horizontal="left" vertical="center" wrapText="1"/>
    </xf>
    <xf numFmtId="0" fontId="27" fillId="39" borderId="66" xfId="0" applyFont="1" applyFill="1" applyBorder="1" applyAlignment="1">
      <alignment horizontal="left" vertical="center" wrapText="1"/>
    </xf>
    <xf numFmtId="0" fontId="27" fillId="39" borderId="67" xfId="0" applyFont="1" applyFill="1" applyBorder="1" applyAlignment="1">
      <alignment horizontal="left" vertical="center" wrapText="1"/>
    </xf>
    <xf numFmtId="0" fontId="30" fillId="33" borderId="0" xfId="0" applyFont="1" applyFill="1"/>
    <xf numFmtId="0" fontId="20" fillId="33" borderId="0" xfId="0" applyFont="1" applyFill="1"/>
    <xf numFmtId="0" fontId="20" fillId="0" borderId="0" xfId="0" applyFont="1"/>
    <xf numFmtId="0" fontId="25" fillId="0" borderId="0" xfId="44" applyFont="1"/>
    <xf numFmtId="0" fontId="20" fillId="0" borderId="0" xfId="0" applyFont="1" applyAlignment="1">
      <alignment vertical="center"/>
    </xf>
    <xf numFmtId="0" fontId="32" fillId="0" borderId="0" xfId="0" applyFont="1" applyAlignment="1">
      <alignment vertical="center"/>
    </xf>
    <xf numFmtId="0" fontId="31" fillId="0" borderId="0" xfId="0" applyFont="1"/>
    <xf numFmtId="0" fontId="32" fillId="0" borderId="0" xfId="0" applyFont="1" applyAlignment="1">
      <alignment horizontal="center" vertical="center"/>
    </xf>
    <xf numFmtId="0" fontId="20" fillId="0" borderId="0" xfId="0" applyFont="1" applyAlignment="1">
      <alignment horizontal="right"/>
    </xf>
    <xf numFmtId="0" fontId="23" fillId="0" borderId="50" xfId="0" applyFont="1" applyFill="1" applyBorder="1" applyAlignment="1">
      <alignment vertical="center" wrapText="1"/>
    </xf>
    <xf numFmtId="2" fontId="23" fillId="0" borderId="51" xfId="0" applyNumberFormat="1" applyFont="1" applyFill="1" applyBorder="1" applyAlignment="1">
      <alignment horizontal="center" vertical="center" wrapText="1"/>
    </xf>
    <xf numFmtId="4" fontId="23" fillId="0" borderId="51" xfId="0" applyNumberFormat="1" applyFont="1" applyFill="1" applyBorder="1" applyAlignment="1">
      <alignment horizontal="center" vertical="center" wrapText="1"/>
    </xf>
    <xf numFmtId="3" fontId="22" fillId="0" borderId="53" xfId="0" applyNumberFormat="1" applyFont="1" applyFill="1" applyBorder="1" applyAlignment="1">
      <alignment horizontal="center" vertical="center" wrapText="1"/>
    </xf>
    <xf numFmtId="1" fontId="23" fillId="0" borderId="51" xfId="0" applyNumberFormat="1"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52" xfId="0" applyFont="1" applyFill="1" applyBorder="1" applyAlignment="1">
      <alignment vertical="center" wrapText="1"/>
    </xf>
    <xf numFmtId="49" fontId="20" fillId="0" borderId="0" xfId="0" applyNumberFormat="1" applyFont="1" applyAlignment="1">
      <alignment vertical="center"/>
    </xf>
    <xf numFmtId="49" fontId="25" fillId="0" borderId="0" xfId="44" applyNumberFormat="1" applyFon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3" xr:uid="{00000000-0005-0000-0000-00001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FFBE"/>
      <color rgb="FFE6E600"/>
      <color rgb="FFA8A800"/>
      <color rgb="FFC8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apr.homestead.com/Gordon_FinalVersion131216.pdf" TargetMode="External"/><Relationship Id="rId2" Type="http://schemas.openxmlformats.org/officeDocument/2006/relationships/hyperlink" Target="http://www.canadiansuburbs.ca/" TargetMode="External"/><Relationship Id="rId1" Type="http://schemas.openxmlformats.org/officeDocument/2006/relationships/hyperlink" Target="http://www.chass.utoronto.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150.statcan.gc.ca/n1/daily-quotidien/171129/t001c-eng.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D785-375F-469A-B749-2DB368B919C0}">
  <dimension ref="A1:R46"/>
  <sheetViews>
    <sheetView workbookViewId="0">
      <selection activeCell="C23" sqref="C23"/>
    </sheetView>
  </sheetViews>
  <sheetFormatPr defaultColWidth="12.5703125" defaultRowHeight="12.75" x14ac:dyDescent="0.2"/>
  <cols>
    <col min="1" max="1" width="15.5703125" style="319" customWidth="1"/>
    <col min="2" max="2" width="20.28515625" style="319" customWidth="1"/>
    <col min="3" max="16384" width="12.5703125" style="319"/>
  </cols>
  <sheetData>
    <row r="1" spans="1:18" x14ac:dyDescent="0.2">
      <c r="A1" s="317" t="s">
        <v>364</v>
      </c>
      <c r="B1" s="318"/>
    </row>
    <row r="2" spans="1:18" x14ac:dyDescent="0.2">
      <c r="A2" s="320" t="s">
        <v>365</v>
      </c>
    </row>
    <row r="3" spans="1:18" x14ac:dyDescent="0.2">
      <c r="A3" s="319" t="s">
        <v>366</v>
      </c>
    </row>
    <row r="4" spans="1:18" x14ac:dyDescent="0.2">
      <c r="A4" s="319" t="s">
        <v>367</v>
      </c>
    </row>
    <row r="5" spans="1:18" x14ac:dyDescent="0.2">
      <c r="A5" s="319" t="s">
        <v>368</v>
      </c>
    </row>
    <row r="8" spans="1:18" x14ac:dyDescent="0.2">
      <c r="A8" s="317" t="s">
        <v>369</v>
      </c>
      <c r="B8" s="318"/>
    </row>
    <row r="9" spans="1:18" x14ac:dyDescent="0.2">
      <c r="A9" s="321" t="s">
        <v>370</v>
      </c>
      <c r="B9" s="322"/>
      <c r="C9" s="322"/>
      <c r="D9" s="322"/>
      <c r="E9" s="322"/>
      <c r="F9" s="322"/>
      <c r="G9" s="322"/>
      <c r="H9" s="322"/>
      <c r="I9" s="322"/>
      <c r="J9" s="322"/>
    </row>
    <row r="10" spans="1:18" x14ac:dyDescent="0.2">
      <c r="A10" s="321" t="s">
        <v>371</v>
      </c>
      <c r="B10" s="322"/>
      <c r="C10" s="322"/>
      <c r="D10" s="322"/>
      <c r="E10" s="322"/>
      <c r="F10" s="322"/>
      <c r="G10" s="322"/>
      <c r="H10" s="322"/>
      <c r="I10" s="322"/>
      <c r="J10" s="322"/>
      <c r="K10" s="322"/>
      <c r="L10" s="322"/>
      <c r="M10" s="322"/>
    </row>
    <row r="11" spans="1:18" x14ac:dyDescent="0.2">
      <c r="A11" s="321" t="s">
        <v>372</v>
      </c>
      <c r="B11" s="322"/>
      <c r="C11" s="322"/>
      <c r="D11" s="322"/>
      <c r="E11" s="322"/>
      <c r="F11" s="322"/>
      <c r="G11" s="322"/>
      <c r="H11" s="322"/>
      <c r="I11" s="322"/>
      <c r="J11" s="322"/>
      <c r="K11" s="322"/>
      <c r="L11" s="322"/>
      <c r="M11" s="322"/>
      <c r="N11" s="322"/>
      <c r="O11" s="322"/>
      <c r="P11" s="322"/>
      <c r="Q11" s="322"/>
      <c r="R11" s="322"/>
    </row>
    <row r="12" spans="1:18" x14ac:dyDescent="0.2">
      <c r="A12" s="321" t="s">
        <v>373</v>
      </c>
      <c r="B12" s="322"/>
      <c r="C12" s="322"/>
      <c r="D12" s="322"/>
      <c r="E12" s="322"/>
      <c r="F12" s="322"/>
      <c r="G12" s="322"/>
      <c r="H12" s="322"/>
      <c r="I12" s="322"/>
      <c r="J12" s="322"/>
      <c r="K12" s="322"/>
      <c r="L12" s="322"/>
      <c r="M12" s="322"/>
      <c r="N12" s="322"/>
      <c r="O12" s="322"/>
      <c r="P12" s="322"/>
      <c r="Q12" s="322"/>
    </row>
    <row r="13" spans="1:18" x14ac:dyDescent="0.2">
      <c r="A13" s="323" t="s">
        <v>374</v>
      </c>
      <c r="B13" s="324"/>
      <c r="C13" s="324"/>
      <c r="D13" s="324"/>
      <c r="E13" s="324"/>
      <c r="F13" s="324"/>
      <c r="G13" s="324"/>
      <c r="H13" s="324"/>
      <c r="I13" s="324"/>
      <c r="J13" s="324"/>
      <c r="K13" s="324"/>
      <c r="L13" s="324"/>
      <c r="M13" s="324"/>
      <c r="N13" s="324"/>
      <c r="O13" s="324"/>
      <c r="P13" s="324"/>
      <c r="Q13" s="324"/>
      <c r="R13" s="324"/>
    </row>
    <row r="15" spans="1:18" x14ac:dyDescent="0.2">
      <c r="E15" s="319" t="s">
        <v>375</v>
      </c>
    </row>
    <row r="16" spans="1:18" x14ac:dyDescent="0.2">
      <c r="A16" s="317" t="s">
        <v>376</v>
      </c>
      <c r="B16" s="318"/>
    </row>
    <row r="17" spans="1:2" x14ac:dyDescent="0.2">
      <c r="A17" s="319" t="s">
        <v>377</v>
      </c>
      <c r="B17" s="319" t="s">
        <v>378</v>
      </c>
    </row>
    <row r="19" spans="1:2" x14ac:dyDescent="0.2">
      <c r="A19" s="319" t="s">
        <v>379</v>
      </c>
      <c r="B19" s="320" t="s">
        <v>380</v>
      </c>
    </row>
    <row r="21" spans="1:2" x14ac:dyDescent="0.2">
      <c r="A21" s="319" t="s">
        <v>381</v>
      </c>
      <c r="B21" s="319" t="s">
        <v>382</v>
      </c>
    </row>
    <row r="22" spans="1:2" x14ac:dyDescent="0.2">
      <c r="B22" s="319" t="s">
        <v>383</v>
      </c>
    </row>
    <row r="23" spans="1:2" x14ac:dyDescent="0.2">
      <c r="B23" s="319" t="s">
        <v>384</v>
      </c>
    </row>
    <row r="25" spans="1:2" x14ac:dyDescent="0.2">
      <c r="A25" s="319" t="s">
        <v>385</v>
      </c>
      <c r="B25" s="319" t="s">
        <v>386</v>
      </c>
    </row>
    <row r="27" spans="1:2" x14ac:dyDescent="0.2">
      <c r="A27" s="319" t="s">
        <v>387</v>
      </c>
      <c r="B27" s="319" t="s">
        <v>388</v>
      </c>
    </row>
    <row r="30" spans="1:2" x14ac:dyDescent="0.2">
      <c r="A30" s="317" t="s">
        <v>389</v>
      </c>
      <c r="B30" s="318"/>
    </row>
    <row r="31" spans="1:2" x14ac:dyDescent="0.2">
      <c r="A31" s="319" t="s">
        <v>390</v>
      </c>
    </row>
    <row r="32" spans="1:2" x14ac:dyDescent="0.2">
      <c r="A32" s="320" t="s">
        <v>391</v>
      </c>
    </row>
    <row r="46" spans="1:1" x14ac:dyDescent="0.2">
      <c r="A46" s="325"/>
    </row>
  </sheetData>
  <hyperlinks>
    <hyperlink ref="B19" r:id="rId1" xr:uid="{67F9417D-5702-4E57-9F85-2FC3B8543340}"/>
    <hyperlink ref="A2" r:id="rId2" xr:uid="{C06D7B55-71C4-4F3A-A1E5-F355AA3F6D9E}"/>
    <hyperlink ref="A32" r:id="rId3" xr:uid="{B7F42E16-45A8-4DD1-B3FC-BB8A09D09B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0"/>
  <sheetViews>
    <sheetView workbookViewId="0">
      <pane ySplit="1" topLeftCell="A207" activePane="bottomLeft" state="frozen"/>
      <selection pane="bottomLeft" activeCell="G224" sqref="G224"/>
    </sheetView>
  </sheetViews>
  <sheetFormatPr defaultRowHeight="12.75" x14ac:dyDescent="0.2"/>
  <cols>
    <col min="1" max="1" width="12.42578125" style="4" bestFit="1" customWidth="1"/>
    <col min="2" max="3" width="9.140625" style="4"/>
    <col min="4" max="4" width="11.42578125" style="4" bestFit="1" customWidth="1"/>
    <col min="5" max="7" width="9.28515625" style="4" bestFit="1" customWidth="1"/>
    <col min="8" max="9" width="11.42578125" style="4" bestFit="1" customWidth="1"/>
    <col min="10" max="21" width="9.28515625" style="4" bestFit="1" customWidth="1"/>
    <col min="22" max="22" width="12.5703125" style="4" bestFit="1" customWidth="1"/>
    <col min="23" max="16384" width="9.140625" style="4"/>
  </cols>
  <sheetData>
    <row r="1" spans="1:22" s="297" customFormat="1" ht="115.5" thickBot="1" x14ac:dyDescent="0.25">
      <c r="A1" s="282" t="s">
        <v>29</v>
      </c>
      <c r="B1" s="283" t="s">
        <v>346</v>
      </c>
      <c r="C1" s="283" t="s">
        <v>347</v>
      </c>
      <c r="D1" s="284" t="s">
        <v>348</v>
      </c>
      <c r="E1" s="282" t="s">
        <v>3</v>
      </c>
      <c r="F1" s="282" t="s">
        <v>30</v>
      </c>
      <c r="G1" s="282" t="s">
        <v>31</v>
      </c>
      <c r="H1" s="282" t="s">
        <v>349</v>
      </c>
      <c r="I1" s="285" t="s">
        <v>350</v>
      </c>
      <c r="J1" s="284" t="s">
        <v>351</v>
      </c>
      <c r="K1" s="282" t="s">
        <v>352</v>
      </c>
      <c r="L1" s="282" t="s">
        <v>353</v>
      </c>
      <c r="M1" s="282" t="s">
        <v>354</v>
      </c>
      <c r="N1" s="286" t="s">
        <v>355</v>
      </c>
      <c r="O1" s="282" t="s">
        <v>356</v>
      </c>
      <c r="P1" s="282" t="s">
        <v>357</v>
      </c>
      <c r="Q1" s="282" t="s">
        <v>358</v>
      </c>
      <c r="R1" s="286" t="s">
        <v>359</v>
      </c>
      <c r="S1" s="282" t="s">
        <v>360</v>
      </c>
      <c r="T1" s="282" t="s">
        <v>361</v>
      </c>
      <c r="U1" s="285" t="s">
        <v>362</v>
      </c>
      <c r="V1" s="287" t="s">
        <v>363</v>
      </c>
    </row>
    <row r="2" spans="1:22" s="5" customFormat="1" ht="13.5" thickTop="1" x14ac:dyDescent="0.2">
      <c r="A2" s="295" t="s">
        <v>32</v>
      </c>
      <c r="B2" s="295" t="s">
        <v>345</v>
      </c>
      <c r="C2" s="295" t="s">
        <v>290</v>
      </c>
      <c r="D2" s="295">
        <v>6.6663000488281252</v>
      </c>
      <c r="E2" s="295">
        <v>43</v>
      </c>
      <c r="F2" s="295">
        <v>6</v>
      </c>
      <c r="G2" s="295">
        <v>7</v>
      </c>
      <c r="H2" s="295">
        <v>6.4503547222659154</v>
      </c>
      <c r="I2" s="295">
        <v>0.90004949613012775</v>
      </c>
      <c r="J2" s="295">
        <v>35</v>
      </c>
      <c r="K2" s="295">
        <v>0</v>
      </c>
      <c r="L2" s="295">
        <v>10</v>
      </c>
      <c r="M2" s="295">
        <v>0</v>
      </c>
      <c r="N2" s="296">
        <v>0</v>
      </c>
      <c r="O2" s="295">
        <v>20</v>
      </c>
      <c r="P2" s="295">
        <v>0</v>
      </c>
      <c r="Q2" s="295">
        <v>20</v>
      </c>
      <c r="R2" s="296">
        <v>0.5714285714285714</v>
      </c>
      <c r="S2" s="295">
        <v>0</v>
      </c>
      <c r="T2" s="295">
        <v>0</v>
      </c>
      <c r="U2" s="295">
        <v>0</v>
      </c>
      <c r="V2" s="295" t="s">
        <v>28</v>
      </c>
    </row>
    <row r="3" spans="1:22" x14ac:dyDescent="0.2">
      <c r="A3" s="257" t="s">
        <v>33</v>
      </c>
      <c r="B3" s="257" t="s">
        <v>345</v>
      </c>
      <c r="C3" s="257" t="s">
        <v>290</v>
      </c>
      <c r="D3" s="257">
        <v>1.1894000244140626</v>
      </c>
      <c r="E3" s="257">
        <v>2834</v>
      </c>
      <c r="F3" s="257">
        <v>1085</v>
      </c>
      <c r="G3" s="257">
        <v>1063</v>
      </c>
      <c r="H3" s="257">
        <v>2382.7139245235189</v>
      </c>
      <c r="I3" s="257">
        <v>912.22463235992166</v>
      </c>
      <c r="J3" s="257">
        <v>1440</v>
      </c>
      <c r="K3" s="257">
        <v>985</v>
      </c>
      <c r="L3" s="257">
        <v>165</v>
      </c>
      <c r="M3" s="257">
        <v>200</v>
      </c>
      <c r="N3" s="292">
        <v>0.1388888888888889</v>
      </c>
      <c r="O3" s="257">
        <v>30</v>
      </c>
      <c r="P3" s="257">
        <v>40</v>
      </c>
      <c r="Q3" s="257">
        <v>70</v>
      </c>
      <c r="R3" s="292">
        <v>4.8611111111111112E-2</v>
      </c>
      <c r="S3" s="257">
        <v>10</v>
      </c>
      <c r="T3" s="257">
        <v>0</v>
      </c>
      <c r="U3" s="257">
        <v>15</v>
      </c>
      <c r="V3" s="257" t="s">
        <v>6</v>
      </c>
    </row>
    <row r="4" spans="1:22" x14ac:dyDescent="0.2">
      <c r="A4" s="293" t="s">
        <v>34</v>
      </c>
      <c r="B4" s="293" t="s">
        <v>345</v>
      </c>
      <c r="C4" s="293" t="s">
        <v>290</v>
      </c>
      <c r="D4" s="293">
        <v>1.9547999572753907</v>
      </c>
      <c r="E4" s="293">
        <v>5026</v>
      </c>
      <c r="F4" s="293">
        <v>2089</v>
      </c>
      <c r="G4" s="293">
        <v>2052</v>
      </c>
      <c r="H4" s="293">
        <v>2571.1070748156053</v>
      </c>
      <c r="I4" s="293">
        <v>1068.6515478093513</v>
      </c>
      <c r="J4" s="293">
        <v>2515</v>
      </c>
      <c r="K4" s="293">
        <v>1685</v>
      </c>
      <c r="L4" s="293">
        <v>205</v>
      </c>
      <c r="M4" s="293">
        <v>395</v>
      </c>
      <c r="N4" s="294">
        <v>0.15705765407554673</v>
      </c>
      <c r="O4" s="293">
        <v>185</v>
      </c>
      <c r="P4" s="293">
        <v>25</v>
      </c>
      <c r="Q4" s="293">
        <v>210</v>
      </c>
      <c r="R4" s="294">
        <v>8.3499005964214709E-2</v>
      </c>
      <c r="S4" s="293">
        <v>0</v>
      </c>
      <c r="T4" s="293">
        <v>0</v>
      </c>
      <c r="U4" s="293">
        <v>10</v>
      </c>
      <c r="V4" s="293" t="s">
        <v>5</v>
      </c>
    </row>
    <row r="5" spans="1:22" x14ac:dyDescent="0.2">
      <c r="A5" s="293" t="s">
        <v>35</v>
      </c>
      <c r="B5" s="293" t="s">
        <v>345</v>
      </c>
      <c r="C5" s="293" t="s">
        <v>290</v>
      </c>
      <c r="D5" s="293">
        <v>0.64870002746582034</v>
      </c>
      <c r="E5" s="293">
        <v>1564</v>
      </c>
      <c r="F5" s="293">
        <v>666</v>
      </c>
      <c r="G5" s="293">
        <v>657</v>
      </c>
      <c r="H5" s="293">
        <v>2410.9756956691454</v>
      </c>
      <c r="I5" s="293">
        <v>1026.6686785905697</v>
      </c>
      <c r="J5" s="293">
        <v>815</v>
      </c>
      <c r="K5" s="293">
        <v>560</v>
      </c>
      <c r="L5" s="293">
        <v>45</v>
      </c>
      <c r="M5" s="293">
        <v>145</v>
      </c>
      <c r="N5" s="294">
        <v>0.17791411042944785</v>
      </c>
      <c r="O5" s="293">
        <v>50</v>
      </c>
      <c r="P5" s="293">
        <v>0</v>
      </c>
      <c r="Q5" s="293">
        <v>50</v>
      </c>
      <c r="R5" s="294">
        <v>6.1349693251533742E-2</v>
      </c>
      <c r="S5" s="293">
        <v>0</v>
      </c>
      <c r="T5" s="293">
        <v>0</v>
      </c>
      <c r="U5" s="293">
        <v>0</v>
      </c>
      <c r="V5" s="293" t="s">
        <v>5</v>
      </c>
    </row>
    <row r="6" spans="1:22" x14ac:dyDescent="0.2">
      <c r="A6" s="288" t="s">
        <v>36</v>
      </c>
      <c r="B6" s="288" t="s">
        <v>345</v>
      </c>
      <c r="C6" s="288" t="s">
        <v>290</v>
      </c>
      <c r="D6" s="288">
        <v>1.2137000274658203</v>
      </c>
      <c r="E6" s="288">
        <v>4634</v>
      </c>
      <c r="F6" s="288">
        <v>2402</v>
      </c>
      <c r="G6" s="288">
        <v>2231</v>
      </c>
      <c r="H6" s="288">
        <v>3818.0768683639999</v>
      </c>
      <c r="I6" s="288">
        <v>1979.0722135973949</v>
      </c>
      <c r="J6" s="288">
        <v>2630</v>
      </c>
      <c r="K6" s="288">
        <v>1575</v>
      </c>
      <c r="L6" s="288">
        <v>200</v>
      </c>
      <c r="M6" s="288">
        <v>465</v>
      </c>
      <c r="N6" s="289">
        <v>0.17680608365019013</v>
      </c>
      <c r="O6" s="288">
        <v>335</v>
      </c>
      <c r="P6" s="288">
        <v>35</v>
      </c>
      <c r="Q6" s="288">
        <v>370</v>
      </c>
      <c r="R6" s="289">
        <v>0.14068441064638784</v>
      </c>
      <c r="S6" s="288">
        <v>0</v>
      </c>
      <c r="T6" s="288">
        <v>0</v>
      </c>
      <c r="U6" s="288">
        <v>15</v>
      </c>
      <c r="V6" s="288" t="s">
        <v>4</v>
      </c>
    </row>
    <row r="7" spans="1:22" x14ac:dyDescent="0.2">
      <c r="A7" s="293" t="s">
        <v>37</v>
      </c>
      <c r="B7" s="293" t="s">
        <v>345</v>
      </c>
      <c r="C7" s="293" t="s">
        <v>290</v>
      </c>
      <c r="D7" s="293">
        <v>1.2280999755859374</v>
      </c>
      <c r="E7" s="293">
        <v>4111</v>
      </c>
      <c r="F7" s="293">
        <v>2020</v>
      </c>
      <c r="G7" s="293">
        <v>1918</v>
      </c>
      <c r="H7" s="293">
        <v>3347.4473428261454</v>
      </c>
      <c r="I7" s="293">
        <v>1644.8172299948462</v>
      </c>
      <c r="J7" s="293">
        <v>1890</v>
      </c>
      <c r="K7" s="293">
        <v>1280</v>
      </c>
      <c r="L7" s="293">
        <v>150</v>
      </c>
      <c r="M7" s="293">
        <v>290</v>
      </c>
      <c r="N7" s="294">
        <v>0.15343915343915343</v>
      </c>
      <c r="O7" s="293">
        <v>120</v>
      </c>
      <c r="P7" s="293">
        <v>0</v>
      </c>
      <c r="Q7" s="293">
        <v>120</v>
      </c>
      <c r="R7" s="294">
        <v>6.3492063492063489E-2</v>
      </c>
      <c r="S7" s="293">
        <v>0</v>
      </c>
      <c r="T7" s="293">
        <v>10</v>
      </c>
      <c r="U7" s="293">
        <v>20</v>
      </c>
      <c r="V7" s="293" t="s">
        <v>5</v>
      </c>
    </row>
    <row r="8" spans="1:22" x14ac:dyDescent="0.2">
      <c r="A8" s="257" t="s">
        <v>38</v>
      </c>
      <c r="B8" s="257" t="s">
        <v>345</v>
      </c>
      <c r="C8" s="257" t="s">
        <v>290</v>
      </c>
      <c r="D8" s="257">
        <v>3.1664999389648436</v>
      </c>
      <c r="E8" s="257">
        <v>5198</v>
      </c>
      <c r="F8" s="257">
        <v>2051</v>
      </c>
      <c r="G8" s="257">
        <v>1992</v>
      </c>
      <c r="H8" s="257">
        <v>1641.5601137511064</v>
      </c>
      <c r="I8" s="257">
        <v>647.71831344815678</v>
      </c>
      <c r="J8" s="257">
        <v>2380</v>
      </c>
      <c r="K8" s="257">
        <v>1920</v>
      </c>
      <c r="L8" s="257">
        <v>215</v>
      </c>
      <c r="M8" s="257">
        <v>165</v>
      </c>
      <c r="N8" s="292">
        <v>6.9327731092436978E-2</v>
      </c>
      <c r="O8" s="257">
        <v>60</v>
      </c>
      <c r="P8" s="257">
        <v>15</v>
      </c>
      <c r="Q8" s="257">
        <v>75</v>
      </c>
      <c r="R8" s="292">
        <v>3.1512605042016806E-2</v>
      </c>
      <c r="S8" s="257">
        <v>0</v>
      </c>
      <c r="T8" s="257">
        <v>0</v>
      </c>
      <c r="U8" s="257">
        <v>0</v>
      </c>
      <c r="V8" s="257" t="s">
        <v>6</v>
      </c>
    </row>
    <row r="9" spans="1:22" x14ac:dyDescent="0.2">
      <c r="A9" s="257" t="s">
        <v>39</v>
      </c>
      <c r="B9" s="257" t="s">
        <v>345</v>
      </c>
      <c r="C9" s="257" t="s">
        <v>290</v>
      </c>
      <c r="D9" s="257">
        <v>1.5567999267578125</v>
      </c>
      <c r="E9" s="257">
        <v>3828</v>
      </c>
      <c r="F9" s="257">
        <v>1419</v>
      </c>
      <c r="G9" s="257">
        <v>1406</v>
      </c>
      <c r="H9" s="257">
        <v>2458.890146514962</v>
      </c>
      <c r="I9" s="257">
        <v>911.48514051847735</v>
      </c>
      <c r="J9" s="257">
        <v>1845</v>
      </c>
      <c r="K9" s="257">
        <v>1500</v>
      </c>
      <c r="L9" s="257">
        <v>135</v>
      </c>
      <c r="M9" s="257">
        <v>140</v>
      </c>
      <c r="N9" s="292">
        <v>7.5880758807588072E-2</v>
      </c>
      <c r="O9" s="257">
        <v>35</v>
      </c>
      <c r="P9" s="257">
        <v>20</v>
      </c>
      <c r="Q9" s="257">
        <v>55</v>
      </c>
      <c r="R9" s="292">
        <v>2.9810298102981029E-2</v>
      </c>
      <c r="S9" s="257">
        <v>10</v>
      </c>
      <c r="T9" s="257">
        <v>0</v>
      </c>
      <c r="U9" s="257">
        <v>10</v>
      </c>
      <c r="V9" s="257" t="s">
        <v>6</v>
      </c>
    </row>
    <row r="10" spans="1:22" x14ac:dyDescent="0.2">
      <c r="A10" s="257" t="s">
        <v>40</v>
      </c>
      <c r="B10" s="257" t="s">
        <v>345</v>
      </c>
      <c r="C10" s="257" t="s">
        <v>290</v>
      </c>
      <c r="D10" s="257">
        <v>1.2458999633789063</v>
      </c>
      <c r="E10" s="257">
        <v>3420</v>
      </c>
      <c r="F10" s="257">
        <v>1447</v>
      </c>
      <c r="G10" s="257">
        <v>1406</v>
      </c>
      <c r="H10" s="257">
        <v>2745.0036925315335</v>
      </c>
      <c r="I10" s="257">
        <v>1161.4094570447744</v>
      </c>
      <c r="J10" s="257">
        <v>1760</v>
      </c>
      <c r="K10" s="257">
        <v>1195</v>
      </c>
      <c r="L10" s="257">
        <v>195</v>
      </c>
      <c r="M10" s="257">
        <v>250</v>
      </c>
      <c r="N10" s="292">
        <v>0.14204545454545456</v>
      </c>
      <c r="O10" s="257">
        <v>60</v>
      </c>
      <c r="P10" s="257">
        <v>45</v>
      </c>
      <c r="Q10" s="257">
        <v>105</v>
      </c>
      <c r="R10" s="292">
        <v>5.9659090909090912E-2</v>
      </c>
      <c r="S10" s="257">
        <v>10</v>
      </c>
      <c r="T10" s="257">
        <v>10</v>
      </c>
      <c r="U10" s="257">
        <v>10</v>
      </c>
      <c r="V10" s="257" t="s">
        <v>6</v>
      </c>
    </row>
    <row r="11" spans="1:22" x14ac:dyDescent="0.2">
      <c r="A11" s="257" t="s">
        <v>41</v>
      </c>
      <c r="B11" s="257" t="s">
        <v>345</v>
      </c>
      <c r="C11" s="257" t="s">
        <v>290</v>
      </c>
      <c r="D11" s="257">
        <v>0.95029998779296876</v>
      </c>
      <c r="E11" s="257">
        <v>3031</v>
      </c>
      <c r="F11" s="257">
        <v>1171</v>
      </c>
      <c r="G11" s="257">
        <v>1142</v>
      </c>
      <c r="H11" s="257">
        <v>3189.5191402026308</v>
      </c>
      <c r="I11" s="257">
        <v>1232.2424655814189</v>
      </c>
      <c r="J11" s="257">
        <v>1625</v>
      </c>
      <c r="K11" s="257">
        <v>1140</v>
      </c>
      <c r="L11" s="257">
        <v>185</v>
      </c>
      <c r="M11" s="257">
        <v>230</v>
      </c>
      <c r="N11" s="292">
        <v>0.14153846153846153</v>
      </c>
      <c r="O11" s="257">
        <v>50</v>
      </c>
      <c r="P11" s="257">
        <v>10</v>
      </c>
      <c r="Q11" s="257">
        <v>60</v>
      </c>
      <c r="R11" s="292">
        <v>3.6923076923076927E-2</v>
      </c>
      <c r="S11" s="257">
        <v>0</v>
      </c>
      <c r="T11" s="257">
        <v>0</v>
      </c>
      <c r="U11" s="257">
        <v>0</v>
      </c>
      <c r="V11" s="257" t="s">
        <v>6</v>
      </c>
    </row>
    <row r="12" spans="1:22" x14ac:dyDescent="0.2">
      <c r="A12" s="257" t="s">
        <v>42</v>
      </c>
      <c r="B12" s="257" t="s">
        <v>345</v>
      </c>
      <c r="C12" s="257" t="s">
        <v>290</v>
      </c>
      <c r="D12" s="257">
        <v>0.95769996643066402</v>
      </c>
      <c r="E12" s="257">
        <v>4256</v>
      </c>
      <c r="F12" s="257">
        <v>1892</v>
      </c>
      <c r="G12" s="257">
        <v>1817</v>
      </c>
      <c r="H12" s="257">
        <v>4443.9805254061557</v>
      </c>
      <c r="I12" s="257">
        <v>1975.5665305611951</v>
      </c>
      <c r="J12" s="257">
        <v>2530</v>
      </c>
      <c r="K12" s="257">
        <v>1825</v>
      </c>
      <c r="L12" s="257">
        <v>235</v>
      </c>
      <c r="M12" s="257">
        <v>340</v>
      </c>
      <c r="N12" s="292">
        <v>0.13438735177865613</v>
      </c>
      <c r="O12" s="257">
        <v>105</v>
      </c>
      <c r="P12" s="257">
        <v>15</v>
      </c>
      <c r="Q12" s="257">
        <v>120</v>
      </c>
      <c r="R12" s="292">
        <v>4.7430830039525688E-2</v>
      </c>
      <c r="S12" s="257">
        <v>0</v>
      </c>
      <c r="T12" s="257">
        <v>10</v>
      </c>
      <c r="U12" s="257">
        <v>0</v>
      </c>
      <c r="V12" s="257" t="s">
        <v>6</v>
      </c>
    </row>
    <row r="13" spans="1:22" x14ac:dyDescent="0.2">
      <c r="A13" s="257" t="s">
        <v>43</v>
      </c>
      <c r="B13" s="257" t="s">
        <v>345</v>
      </c>
      <c r="C13" s="257" t="s">
        <v>290</v>
      </c>
      <c r="D13" s="257">
        <v>1.0030999755859376</v>
      </c>
      <c r="E13" s="257">
        <v>2119</v>
      </c>
      <c r="F13" s="257">
        <v>1153</v>
      </c>
      <c r="G13" s="257">
        <v>1125</v>
      </c>
      <c r="H13" s="257">
        <v>2112.4514520720982</v>
      </c>
      <c r="I13" s="257">
        <v>1149.4367740628263</v>
      </c>
      <c r="J13" s="257">
        <v>1465</v>
      </c>
      <c r="K13" s="257">
        <v>1105</v>
      </c>
      <c r="L13" s="257">
        <v>55</v>
      </c>
      <c r="M13" s="257">
        <v>205</v>
      </c>
      <c r="N13" s="292">
        <v>0.13993174061433447</v>
      </c>
      <c r="O13" s="257">
        <v>50</v>
      </c>
      <c r="P13" s="257">
        <v>15</v>
      </c>
      <c r="Q13" s="257">
        <v>65</v>
      </c>
      <c r="R13" s="292">
        <v>4.4368600682593858E-2</v>
      </c>
      <c r="S13" s="257">
        <v>0</v>
      </c>
      <c r="T13" s="257">
        <v>0</v>
      </c>
      <c r="U13" s="257">
        <v>30</v>
      </c>
      <c r="V13" s="257" t="s">
        <v>6</v>
      </c>
    </row>
    <row r="14" spans="1:22" x14ac:dyDescent="0.2">
      <c r="A14" s="290" t="s">
        <v>44</v>
      </c>
      <c r="B14" s="290" t="s">
        <v>345</v>
      </c>
      <c r="C14" s="290" t="s">
        <v>290</v>
      </c>
      <c r="D14" s="290">
        <v>2.5980999755859373</v>
      </c>
      <c r="E14" s="290">
        <v>5318</v>
      </c>
      <c r="F14" s="290">
        <v>2277</v>
      </c>
      <c r="G14" s="290">
        <v>2125</v>
      </c>
      <c r="H14" s="290">
        <v>2046.8804318435268</v>
      </c>
      <c r="I14" s="290">
        <v>876.4096922353724</v>
      </c>
      <c r="J14" s="290">
        <v>2350</v>
      </c>
      <c r="K14" s="290">
        <v>1390</v>
      </c>
      <c r="L14" s="290">
        <v>165</v>
      </c>
      <c r="M14" s="290">
        <v>515</v>
      </c>
      <c r="N14" s="291">
        <v>0.21914893617021278</v>
      </c>
      <c r="O14" s="290">
        <v>115</v>
      </c>
      <c r="P14" s="290">
        <v>135</v>
      </c>
      <c r="Q14" s="290">
        <v>250</v>
      </c>
      <c r="R14" s="291">
        <v>0.10638297872340426</v>
      </c>
      <c r="S14" s="290">
        <v>0</v>
      </c>
      <c r="T14" s="290">
        <v>0</v>
      </c>
      <c r="U14" s="290">
        <v>30</v>
      </c>
      <c r="V14" s="290" t="s">
        <v>4</v>
      </c>
    </row>
    <row r="15" spans="1:22" x14ac:dyDescent="0.2">
      <c r="A15" s="293" t="s">
        <v>45</v>
      </c>
      <c r="B15" s="293" t="s">
        <v>345</v>
      </c>
      <c r="C15" s="293" t="s">
        <v>290</v>
      </c>
      <c r="D15" s="293">
        <v>1.8957000732421876</v>
      </c>
      <c r="E15" s="293">
        <v>1253</v>
      </c>
      <c r="F15" s="293">
        <v>541</v>
      </c>
      <c r="G15" s="293">
        <v>530</v>
      </c>
      <c r="H15" s="293">
        <v>660.96953715732718</v>
      </c>
      <c r="I15" s="293">
        <v>285.38269720839105</v>
      </c>
      <c r="J15" s="293">
        <v>595</v>
      </c>
      <c r="K15" s="293">
        <v>430</v>
      </c>
      <c r="L15" s="293">
        <v>10</v>
      </c>
      <c r="M15" s="293">
        <v>90</v>
      </c>
      <c r="N15" s="294">
        <v>0.15126050420168066</v>
      </c>
      <c r="O15" s="293">
        <v>25</v>
      </c>
      <c r="P15" s="293">
        <v>35</v>
      </c>
      <c r="Q15" s="293">
        <v>60</v>
      </c>
      <c r="R15" s="294">
        <v>0.10084033613445378</v>
      </c>
      <c r="S15" s="293">
        <v>10</v>
      </c>
      <c r="T15" s="293">
        <v>0</v>
      </c>
      <c r="U15" s="293">
        <v>0</v>
      </c>
      <c r="V15" s="293" t="s">
        <v>5</v>
      </c>
    </row>
    <row r="16" spans="1:22" x14ac:dyDescent="0.2">
      <c r="A16" s="257" t="s">
        <v>46</v>
      </c>
      <c r="B16" s="257" t="s">
        <v>345</v>
      </c>
      <c r="C16" s="257" t="s">
        <v>290</v>
      </c>
      <c r="D16" s="257">
        <v>3.3038000488281249</v>
      </c>
      <c r="E16" s="257">
        <v>4326</v>
      </c>
      <c r="F16" s="257">
        <v>1713</v>
      </c>
      <c r="G16" s="257">
        <v>1673</v>
      </c>
      <c r="H16" s="257">
        <v>1309.4012761257918</v>
      </c>
      <c r="I16" s="257">
        <v>518.4938478972449</v>
      </c>
      <c r="J16" s="257">
        <v>2000</v>
      </c>
      <c r="K16" s="257">
        <v>1590</v>
      </c>
      <c r="L16" s="257">
        <v>185</v>
      </c>
      <c r="M16" s="257">
        <v>185</v>
      </c>
      <c r="N16" s="292">
        <v>9.2499999999999999E-2</v>
      </c>
      <c r="O16" s="257">
        <v>15</v>
      </c>
      <c r="P16" s="257">
        <v>25</v>
      </c>
      <c r="Q16" s="257">
        <v>40</v>
      </c>
      <c r="R16" s="292">
        <v>0.02</v>
      </c>
      <c r="S16" s="257">
        <v>0</v>
      </c>
      <c r="T16" s="257">
        <v>0</v>
      </c>
      <c r="U16" s="257">
        <v>0</v>
      </c>
      <c r="V16" s="257" t="s">
        <v>6</v>
      </c>
    </row>
    <row r="17" spans="1:22" x14ac:dyDescent="0.2">
      <c r="A17" s="257" t="s">
        <v>47</v>
      </c>
      <c r="B17" s="257" t="s">
        <v>345</v>
      </c>
      <c r="C17" s="257" t="s">
        <v>290</v>
      </c>
      <c r="D17" s="257">
        <v>1.9938999938964843</v>
      </c>
      <c r="E17" s="257">
        <v>1983</v>
      </c>
      <c r="F17" s="257">
        <v>723</v>
      </c>
      <c r="G17" s="257">
        <v>713</v>
      </c>
      <c r="H17" s="257">
        <v>994.53332969063126</v>
      </c>
      <c r="I17" s="257">
        <v>362.60594925180357</v>
      </c>
      <c r="J17" s="257">
        <v>935</v>
      </c>
      <c r="K17" s="257">
        <v>770</v>
      </c>
      <c r="L17" s="257">
        <v>55</v>
      </c>
      <c r="M17" s="257">
        <v>85</v>
      </c>
      <c r="N17" s="292">
        <v>9.0909090909090912E-2</v>
      </c>
      <c r="O17" s="257">
        <v>15</v>
      </c>
      <c r="P17" s="257">
        <v>0</v>
      </c>
      <c r="Q17" s="257">
        <v>15</v>
      </c>
      <c r="R17" s="292">
        <v>1.6042780748663103E-2</v>
      </c>
      <c r="S17" s="257">
        <v>0</v>
      </c>
      <c r="T17" s="257">
        <v>0</v>
      </c>
      <c r="U17" s="257">
        <v>0</v>
      </c>
      <c r="V17" s="257" t="s">
        <v>6</v>
      </c>
    </row>
    <row r="18" spans="1:22" x14ac:dyDescent="0.2">
      <c r="A18" s="257" t="s">
        <v>48</v>
      </c>
      <c r="B18" s="257" t="s">
        <v>345</v>
      </c>
      <c r="C18" s="257" t="s">
        <v>290</v>
      </c>
      <c r="D18" s="257">
        <v>2.4952999877929689</v>
      </c>
      <c r="E18" s="257">
        <v>4171</v>
      </c>
      <c r="F18" s="257">
        <v>1882</v>
      </c>
      <c r="G18" s="257">
        <v>1785</v>
      </c>
      <c r="H18" s="257">
        <v>1671.5425080770133</v>
      </c>
      <c r="I18" s="257">
        <v>754.21793339749195</v>
      </c>
      <c r="J18" s="257">
        <v>2110</v>
      </c>
      <c r="K18" s="257">
        <v>1635</v>
      </c>
      <c r="L18" s="257">
        <v>140</v>
      </c>
      <c r="M18" s="257">
        <v>265</v>
      </c>
      <c r="N18" s="292">
        <v>0.12559241706161137</v>
      </c>
      <c r="O18" s="257">
        <v>40</v>
      </c>
      <c r="P18" s="257">
        <v>10</v>
      </c>
      <c r="Q18" s="257">
        <v>50</v>
      </c>
      <c r="R18" s="292">
        <v>2.3696682464454975E-2</v>
      </c>
      <c r="S18" s="257">
        <v>0</v>
      </c>
      <c r="T18" s="257">
        <v>0</v>
      </c>
      <c r="U18" s="257">
        <v>20</v>
      </c>
      <c r="V18" s="257" t="s">
        <v>6</v>
      </c>
    </row>
    <row r="19" spans="1:22" x14ac:dyDescent="0.2">
      <c r="A19" s="257" t="s">
        <v>49</v>
      </c>
      <c r="B19" s="257" t="s">
        <v>345</v>
      </c>
      <c r="C19" s="257" t="s">
        <v>290</v>
      </c>
      <c r="D19" s="257">
        <v>5.0761999511718754</v>
      </c>
      <c r="E19" s="257">
        <v>10474</v>
      </c>
      <c r="F19" s="257">
        <v>3558</v>
      </c>
      <c r="G19" s="257">
        <v>3487</v>
      </c>
      <c r="H19" s="257">
        <v>2063.354497606424</v>
      </c>
      <c r="I19" s="257">
        <v>700.91801627684333</v>
      </c>
      <c r="J19" s="257">
        <v>5600</v>
      </c>
      <c r="K19" s="257">
        <v>4670</v>
      </c>
      <c r="L19" s="257">
        <v>480</v>
      </c>
      <c r="M19" s="257">
        <v>275</v>
      </c>
      <c r="N19" s="292">
        <v>4.9107142857142856E-2</v>
      </c>
      <c r="O19" s="257">
        <v>120</v>
      </c>
      <c r="P19" s="257">
        <v>15</v>
      </c>
      <c r="Q19" s="257">
        <v>135</v>
      </c>
      <c r="R19" s="292">
        <v>2.4107142857142858E-2</v>
      </c>
      <c r="S19" s="257">
        <v>0</v>
      </c>
      <c r="T19" s="257">
        <v>0</v>
      </c>
      <c r="U19" s="257">
        <v>30</v>
      </c>
      <c r="V19" s="257" t="s">
        <v>6</v>
      </c>
    </row>
    <row r="20" spans="1:22" x14ac:dyDescent="0.2">
      <c r="A20" s="257" t="s">
        <v>50</v>
      </c>
      <c r="B20" s="257" t="s">
        <v>345</v>
      </c>
      <c r="C20" s="257" t="s">
        <v>290</v>
      </c>
      <c r="D20" s="257">
        <v>2.6273001098632811</v>
      </c>
      <c r="E20" s="257">
        <v>4538</v>
      </c>
      <c r="F20" s="257">
        <v>1659</v>
      </c>
      <c r="G20" s="257">
        <v>1631</v>
      </c>
      <c r="H20" s="257">
        <v>1727.248433844182</v>
      </c>
      <c r="I20" s="257">
        <v>631.44670598226048</v>
      </c>
      <c r="J20" s="257">
        <v>2185</v>
      </c>
      <c r="K20" s="257">
        <v>1885</v>
      </c>
      <c r="L20" s="257">
        <v>130</v>
      </c>
      <c r="M20" s="257">
        <v>130</v>
      </c>
      <c r="N20" s="292">
        <v>5.9496567505720827E-2</v>
      </c>
      <c r="O20" s="257">
        <v>25</v>
      </c>
      <c r="P20" s="257">
        <v>0</v>
      </c>
      <c r="Q20" s="257">
        <v>25</v>
      </c>
      <c r="R20" s="292">
        <v>1.1441647597254004E-2</v>
      </c>
      <c r="S20" s="257">
        <v>0</v>
      </c>
      <c r="T20" s="257">
        <v>0</v>
      </c>
      <c r="U20" s="257">
        <v>0</v>
      </c>
      <c r="V20" s="257" t="s">
        <v>6</v>
      </c>
    </row>
    <row r="21" spans="1:22" x14ac:dyDescent="0.2">
      <c r="A21" s="257" t="s">
        <v>51</v>
      </c>
      <c r="B21" s="257" t="s">
        <v>345</v>
      </c>
      <c r="C21" s="257" t="s">
        <v>290</v>
      </c>
      <c r="D21" s="257">
        <v>3.6427999877929689</v>
      </c>
      <c r="E21" s="257">
        <v>4421</v>
      </c>
      <c r="F21" s="257">
        <v>1398</v>
      </c>
      <c r="G21" s="257">
        <v>1373</v>
      </c>
      <c r="H21" s="257">
        <v>1213.6268844885201</v>
      </c>
      <c r="I21" s="257">
        <v>383.77072710132347</v>
      </c>
      <c r="J21" s="257">
        <v>2270</v>
      </c>
      <c r="K21" s="257">
        <v>1810</v>
      </c>
      <c r="L21" s="257">
        <v>225</v>
      </c>
      <c r="M21" s="257">
        <v>105</v>
      </c>
      <c r="N21" s="292">
        <v>4.6255506607929514E-2</v>
      </c>
      <c r="O21" s="257">
        <v>60</v>
      </c>
      <c r="P21" s="257">
        <v>45</v>
      </c>
      <c r="Q21" s="257">
        <v>105</v>
      </c>
      <c r="R21" s="292">
        <v>4.6255506607929514E-2</v>
      </c>
      <c r="S21" s="257">
        <v>0</v>
      </c>
      <c r="T21" s="257">
        <v>0</v>
      </c>
      <c r="U21" s="257">
        <v>25</v>
      </c>
      <c r="V21" s="257" t="s">
        <v>6</v>
      </c>
    </row>
    <row r="22" spans="1:22" x14ac:dyDescent="0.2">
      <c r="A22" s="257" t="s">
        <v>52</v>
      </c>
      <c r="B22" s="257" t="s">
        <v>345</v>
      </c>
      <c r="C22" s="257" t="s">
        <v>290</v>
      </c>
      <c r="D22" s="257">
        <v>1.1711000061035157</v>
      </c>
      <c r="E22" s="257">
        <v>2994</v>
      </c>
      <c r="F22" s="257">
        <v>975</v>
      </c>
      <c r="G22" s="257">
        <v>961</v>
      </c>
      <c r="H22" s="257">
        <v>2556.5707321287082</v>
      </c>
      <c r="I22" s="257">
        <v>832.5505891200703</v>
      </c>
      <c r="J22" s="257">
        <v>1510</v>
      </c>
      <c r="K22" s="257">
        <v>1195</v>
      </c>
      <c r="L22" s="257">
        <v>140</v>
      </c>
      <c r="M22" s="257">
        <v>110</v>
      </c>
      <c r="N22" s="292">
        <v>7.2847682119205295E-2</v>
      </c>
      <c r="O22" s="257">
        <v>35</v>
      </c>
      <c r="P22" s="257">
        <v>25</v>
      </c>
      <c r="Q22" s="257">
        <v>60</v>
      </c>
      <c r="R22" s="292">
        <v>3.9735099337748346E-2</v>
      </c>
      <c r="S22" s="257">
        <v>0</v>
      </c>
      <c r="T22" s="257">
        <v>0</v>
      </c>
      <c r="U22" s="257">
        <v>0</v>
      </c>
      <c r="V22" s="257" t="s">
        <v>6</v>
      </c>
    </row>
    <row r="23" spans="1:22" x14ac:dyDescent="0.2">
      <c r="A23" s="295" t="s">
        <v>53</v>
      </c>
      <c r="B23" s="295" t="s">
        <v>345</v>
      </c>
      <c r="C23" s="295" t="s">
        <v>290</v>
      </c>
      <c r="D23" s="295">
        <v>10.355699462890625</v>
      </c>
      <c r="E23" s="295">
        <v>130</v>
      </c>
      <c r="F23" s="295">
        <v>11</v>
      </c>
      <c r="G23" s="295">
        <v>10</v>
      </c>
      <c r="H23" s="295">
        <v>12.55347361767803</v>
      </c>
      <c r="I23" s="295">
        <v>1.0622169984189103</v>
      </c>
      <c r="J23" s="295">
        <v>0</v>
      </c>
      <c r="K23" s="295">
        <v>0</v>
      </c>
      <c r="L23" s="295">
        <v>0</v>
      </c>
      <c r="M23" s="295">
        <v>0</v>
      </c>
      <c r="N23" s="296" t="e">
        <v>#DIV/0!</v>
      </c>
      <c r="O23" s="295">
        <v>0</v>
      </c>
      <c r="P23" s="295">
        <v>0</v>
      </c>
      <c r="Q23" s="295">
        <v>0</v>
      </c>
      <c r="R23" s="296" t="e">
        <v>#DIV/0!</v>
      </c>
      <c r="S23" s="295">
        <v>0</v>
      </c>
      <c r="T23" s="295">
        <v>0</v>
      </c>
      <c r="U23" s="295">
        <v>0</v>
      </c>
      <c r="V23" s="295" t="s">
        <v>28</v>
      </c>
    </row>
    <row r="24" spans="1:22" x14ac:dyDescent="0.2">
      <c r="A24" s="290" t="s">
        <v>54</v>
      </c>
      <c r="B24" s="290" t="s">
        <v>345</v>
      </c>
      <c r="C24" s="290" t="s">
        <v>290</v>
      </c>
      <c r="D24" s="290">
        <v>0.91209999084472659</v>
      </c>
      <c r="E24" s="290">
        <v>3501</v>
      </c>
      <c r="F24" s="290">
        <v>1351</v>
      </c>
      <c r="G24" s="290">
        <v>1294</v>
      </c>
      <c r="H24" s="290">
        <v>3838.3949513666871</v>
      </c>
      <c r="I24" s="290">
        <v>1481.1972520126803</v>
      </c>
      <c r="J24" s="290">
        <v>1925</v>
      </c>
      <c r="K24" s="290">
        <v>1170</v>
      </c>
      <c r="L24" s="290">
        <v>245</v>
      </c>
      <c r="M24" s="290">
        <v>255</v>
      </c>
      <c r="N24" s="291">
        <v>0.13246753246753246</v>
      </c>
      <c r="O24" s="290">
        <v>205</v>
      </c>
      <c r="P24" s="290">
        <v>15</v>
      </c>
      <c r="Q24" s="290">
        <v>220</v>
      </c>
      <c r="R24" s="291">
        <v>0.11428571428571428</v>
      </c>
      <c r="S24" s="290">
        <v>0</v>
      </c>
      <c r="T24" s="290">
        <v>10</v>
      </c>
      <c r="U24" s="290">
        <v>20</v>
      </c>
      <c r="V24" s="290" t="s">
        <v>4</v>
      </c>
    </row>
    <row r="25" spans="1:22" x14ac:dyDescent="0.2">
      <c r="A25" s="257" t="s">
        <v>55</v>
      </c>
      <c r="B25" s="257" t="s">
        <v>345</v>
      </c>
      <c r="C25" s="257" t="s">
        <v>290</v>
      </c>
      <c r="D25" s="257">
        <v>0.90919998168945315</v>
      </c>
      <c r="E25" s="257">
        <v>2194</v>
      </c>
      <c r="F25" s="257">
        <v>1090</v>
      </c>
      <c r="G25" s="257">
        <v>1043</v>
      </c>
      <c r="H25" s="257">
        <v>2413.110475346868</v>
      </c>
      <c r="I25" s="257">
        <v>1198.8561614075143</v>
      </c>
      <c r="J25" s="257">
        <v>1335</v>
      </c>
      <c r="K25" s="257">
        <v>930</v>
      </c>
      <c r="L25" s="257">
        <v>140</v>
      </c>
      <c r="M25" s="257">
        <v>185</v>
      </c>
      <c r="N25" s="292">
        <v>0.13857677902621723</v>
      </c>
      <c r="O25" s="257">
        <v>45</v>
      </c>
      <c r="P25" s="257">
        <v>0</v>
      </c>
      <c r="Q25" s="257">
        <v>45</v>
      </c>
      <c r="R25" s="292">
        <v>3.3707865168539325E-2</v>
      </c>
      <c r="S25" s="257">
        <v>10</v>
      </c>
      <c r="T25" s="257">
        <v>0</v>
      </c>
      <c r="U25" s="257">
        <v>15</v>
      </c>
      <c r="V25" s="257" t="s">
        <v>6</v>
      </c>
    </row>
    <row r="26" spans="1:22" x14ac:dyDescent="0.2">
      <c r="A26" s="257" t="s">
        <v>56</v>
      </c>
      <c r="B26" s="257" t="s">
        <v>345</v>
      </c>
      <c r="C26" s="257" t="s">
        <v>290</v>
      </c>
      <c r="D26" s="257">
        <v>1.8194000244140625</v>
      </c>
      <c r="E26" s="257">
        <v>5331</v>
      </c>
      <c r="F26" s="257">
        <v>1976</v>
      </c>
      <c r="G26" s="257">
        <v>1906</v>
      </c>
      <c r="H26" s="257">
        <v>2930.086802497899</v>
      </c>
      <c r="I26" s="257">
        <v>1086.0723169641435</v>
      </c>
      <c r="J26" s="257">
        <v>2885</v>
      </c>
      <c r="K26" s="257">
        <v>2130</v>
      </c>
      <c r="L26" s="257">
        <v>250</v>
      </c>
      <c r="M26" s="257">
        <v>290</v>
      </c>
      <c r="N26" s="292">
        <v>0.10051993067590988</v>
      </c>
      <c r="O26" s="257">
        <v>125</v>
      </c>
      <c r="P26" s="257">
        <v>10</v>
      </c>
      <c r="Q26" s="257">
        <v>135</v>
      </c>
      <c r="R26" s="292">
        <v>4.6793760831889082E-2</v>
      </c>
      <c r="S26" s="257">
        <v>0</v>
      </c>
      <c r="T26" s="257">
        <v>25</v>
      </c>
      <c r="U26" s="257">
        <v>45</v>
      </c>
      <c r="V26" s="257" t="s">
        <v>6</v>
      </c>
    </row>
    <row r="27" spans="1:22" x14ac:dyDescent="0.2">
      <c r="A27" s="293" t="s">
        <v>57</v>
      </c>
      <c r="B27" s="293" t="s">
        <v>345</v>
      </c>
      <c r="C27" s="293" t="s">
        <v>290</v>
      </c>
      <c r="D27" s="293">
        <v>0.85779998779296873</v>
      </c>
      <c r="E27" s="293">
        <v>5045</v>
      </c>
      <c r="F27" s="293">
        <v>2991</v>
      </c>
      <c r="G27" s="293">
        <v>2671</v>
      </c>
      <c r="H27" s="293">
        <v>5881.3244017177794</v>
      </c>
      <c r="I27" s="293">
        <v>3486.8268157656844</v>
      </c>
      <c r="J27" s="293">
        <v>2920</v>
      </c>
      <c r="K27" s="293">
        <v>1920</v>
      </c>
      <c r="L27" s="293">
        <v>310</v>
      </c>
      <c r="M27" s="293">
        <v>465</v>
      </c>
      <c r="N27" s="294">
        <v>0.15924657534246575</v>
      </c>
      <c r="O27" s="293">
        <v>175</v>
      </c>
      <c r="P27" s="293">
        <v>10</v>
      </c>
      <c r="Q27" s="293">
        <v>185</v>
      </c>
      <c r="R27" s="294">
        <v>6.3356164383561647E-2</v>
      </c>
      <c r="S27" s="293">
        <v>10</v>
      </c>
      <c r="T27" s="293">
        <v>15</v>
      </c>
      <c r="U27" s="293">
        <v>20</v>
      </c>
      <c r="V27" s="293" t="s">
        <v>5</v>
      </c>
    </row>
    <row r="28" spans="1:22" x14ac:dyDescent="0.2">
      <c r="A28" s="257" t="s">
        <v>58</v>
      </c>
      <c r="B28" s="257" t="s">
        <v>345</v>
      </c>
      <c r="C28" s="257" t="s">
        <v>290</v>
      </c>
      <c r="D28" s="257">
        <v>1.8677999877929687</v>
      </c>
      <c r="E28" s="257">
        <v>6319</v>
      </c>
      <c r="F28" s="257">
        <v>2206</v>
      </c>
      <c r="G28" s="257">
        <v>2174</v>
      </c>
      <c r="H28" s="257">
        <v>3383.1245536448801</v>
      </c>
      <c r="I28" s="257">
        <v>1181.0686446179152</v>
      </c>
      <c r="J28" s="257">
        <v>3545</v>
      </c>
      <c r="K28" s="257">
        <v>2710</v>
      </c>
      <c r="L28" s="257">
        <v>275</v>
      </c>
      <c r="M28" s="257">
        <v>345</v>
      </c>
      <c r="N28" s="292">
        <v>9.7320169252468267E-2</v>
      </c>
      <c r="O28" s="257">
        <v>115</v>
      </c>
      <c r="P28" s="257">
        <v>20</v>
      </c>
      <c r="Q28" s="257">
        <v>135</v>
      </c>
      <c r="R28" s="292">
        <v>3.8081805359661498E-2</v>
      </c>
      <c r="S28" s="257">
        <v>10</v>
      </c>
      <c r="T28" s="257">
        <v>0</v>
      </c>
      <c r="U28" s="257">
        <v>70</v>
      </c>
      <c r="V28" s="257" t="s">
        <v>6</v>
      </c>
    </row>
    <row r="29" spans="1:22" x14ac:dyDescent="0.2">
      <c r="A29" s="257" t="s">
        <v>59</v>
      </c>
      <c r="B29" s="257" t="s">
        <v>345</v>
      </c>
      <c r="C29" s="257" t="s">
        <v>290</v>
      </c>
      <c r="D29" s="257">
        <v>1.5877999877929687</v>
      </c>
      <c r="E29" s="257">
        <v>5595</v>
      </c>
      <c r="F29" s="257">
        <v>1914</v>
      </c>
      <c r="G29" s="257">
        <v>1886</v>
      </c>
      <c r="H29" s="257">
        <v>3523.7435716176142</v>
      </c>
      <c r="I29" s="257">
        <v>1205.4415006391625</v>
      </c>
      <c r="J29" s="257">
        <v>2945</v>
      </c>
      <c r="K29" s="257">
        <v>2200</v>
      </c>
      <c r="L29" s="257">
        <v>300</v>
      </c>
      <c r="M29" s="257">
        <v>275</v>
      </c>
      <c r="N29" s="292">
        <v>9.3378607809847206E-2</v>
      </c>
      <c r="O29" s="257">
        <v>100</v>
      </c>
      <c r="P29" s="257">
        <v>40</v>
      </c>
      <c r="Q29" s="257">
        <v>140</v>
      </c>
      <c r="R29" s="292">
        <v>4.7538200339558571E-2</v>
      </c>
      <c r="S29" s="257">
        <v>0</v>
      </c>
      <c r="T29" s="257">
        <v>0</v>
      </c>
      <c r="U29" s="257">
        <v>25</v>
      </c>
      <c r="V29" s="257" t="s">
        <v>6</v>
      </c>
    </row>
    <row r="30" spans="1:22" x14ac:dyDescent="0.2">
      <c r="A30" s="4" t="s">
        <v>60</v>
      </c>
      <c r="B30" s="4" t="s">
        <v>345</v>
      </c>
      <c r="C30" s="4" t="s">
        <v>290</v>
      </c>
      <c r="D30" s="4">
        <v>14.51510009765625</v>
      </c>
      <c r="E30" s="4">
        <v>2140</v>
      </c>
      <c r="F30" s="4">
        <v>697</v>
      </c>
      <c r="G30" s="4">
        <v>659</v>
      </c>
      <c r="H30" s="4">
        <v>147.43267256872349</v>
      </c>
      <c r="I30" s="4">
        <v>48.01895924317769</v>
      </c>
      <c r="J30" s="4">
        <v>1165</v>
      </c>
      <c r="K30" s="4">
        <v>1025</v>
      </c>
      <c r="L30" s="4">
        <v>105</v>
      </c>
      <c r="M30" s="4">
        <v>35</v>
      </c>
      <c r="N30" s="281">
        <v>3.0042918454935622E-2</v>
      </c>
      <c r="O30" s="4">
        <v>0</v>
      </c>
      <c r="P30" s="4">
        <v>0</v>
      </c>
      <c r="Q30" s="4">
        <v>0</v>
      </c>
      <c r="R30" s="281">
        <v>0</v>
      </c>
      <c r="S30" s="4">
        <v>0</v>
      </c>
      <c r="T30" s="4">
        <v>0</v>
      </c>
      <c r="U30" s="4">
        <v>0</v>
      </c>
      <c r="V30" s="4" t="s">
        <v>2</v>
      </c>
    </row>
    <row r="31" spans="1:22" x14ac:dyDescent="0.2">
      <c r="A31" s="257" t="s">
        <v>61</v>
      </c>
      <c r="B31" s="257" t="s">
        <v>345</v>
      </c>
      <c r="C31" s="257" t="s">
        <v>290</v>
      </c>
      <c r="D31" s="257">
        <v>2.7335000610351563</v>
      </c>
      <c r="E31" s="257">
        <v>5412</v>
      </c>
      <c r="F31" s="257">
        <v>2035</v>
      </c>
      <c r="G31" s="257">
        <v>1990</v>
      </c>
      <c r="H31" s="257">
        <v>1979.8792314460441</v>
      </c>
      <c r="I31" s="257">
        <v>744.46678418194745</v>
      </c>
      <c r="J31" s="257">
        <v>2840</v>
      </c>
      <c r="K31" s="257">
        <v>2160</v>
      </c>
      <c r="L31" s="257">
        <v>250</v>
      </c>
      <c r="M31" s="257">
        <v>270</v>
      </c>
      <c r="N31" s="292">
        <v>9.5070422535211266E-2</v>
      </c>
      <c r="O31" s="257">
        <v>110</v>
      </c>
      <c r="P31" s="257">
        <v>10</v>
      </c>
      <c r="Q31" s="257">
        <v>120</v>
      </c>
      <c r="R31" s="292">
        <v>4.2253521126760563E-2</v>
      </c>
      <c r="S31" s="257">
        <v>0</v>
      </c>
      <c r="T31" s="257">
        <v>10</v>
      </c>
      <c r="U31" s="257">
        <v>30</v>
      </c>
      <c r="V31" s="257" t="s">
        <v>6</v>
      </c>
    </row>
    <row r="32" spans="1:22" x14ac:dyDescent="0.2">
      <c r="A32" s="257" t="s">
        <v>62</v>
      </c>
      <c r="B32" s="257" t="s">
        <v>345</v>
      </c>
      <c r="C32" s="257" t="s">
        <v>290</v>
      </c>
      <c r="D32" s="257">
        <v>1.085800018310547</v>
      </c>
      <c r="E32" s="257">
        <v>2068</v>
      </c>
      <c r="F32" s="257">
        <v>1447</v>
      </c>
      <c r="G32" s="257">
        <v>1332</v>
      </c>
      <c r="H32" s="257">
        <v>1904.5864478964638</v>
      </c>
      <c r="I32" s="257">
        <v>1332.6579255832607</v>
      </c>
      <c r="J32" s="257">
        <v>890</v>
      </c>
      <c r="K32" s="257">
        <v>700</v>
      </c>
      <c r="L32" s="257">
        <v>50</v>
      </c>
      <c r="M32" s="257">
        <v>100</v>
      </c>
      <c r="N32" s="292">
        <v>0.11235955056179775</v>
      </c>
      <c r="O32" s="257">
        <v>25</v>
      </c>
      <c r="P32" s="257">
        <v>10</v>
      </c>
      <c r="Q32" s="257">
        <v>35</v>
      </c>
      <c r="R32" s="292">
        <v>3.9325842696629212E-2</v>
      </c>
      <c r="S32" s="257">
        <v>0</v>
      </c>
      <c r="T32" s="257">
        <v>0</v>
      </c>
      <c r="U32" s="257">
        <v>10</v>
      </c>
      <c r="V32" s="257" t="s">
        <v>6</v>
      </c>
    </row>
    <row r="33" spans="1:22" x14ac:dyDescent="0.2">
      <c r="A33" s="257" t="s">
        <v>63</v>
      </c>
      <c r="B33" s="257" t="s">
        <v>345</v>
      </c>
      <c r="C33" s="257" t="s">
        <v>290</v>
      </c>
      <c r="D33" s="257">
        <v>1.6316999816894531</v>
      </c>
      <c r="E33" s="257">
        <v>4672</v>
      </c>
      <c r="F33" s="257">
        <v>1672</v>
      </c>
      <c r="G33" s="257">
        <v>1638</v>
      </c>
      <c r="H33" s="257">
        <v>2863.2714668309532</v>
      </c>
      <c r="I33" s="257">
        <v>1024.6981790542281</v>
      </c>
      <c r="J33" s="257">
        <v>2615</v>
      </c>
      <c r="K33" s="257">
        <v>1895</v>
      </c>
      <c r="L33" s="257">
        <v>265</v>
      </c>
      <c r="M33" s="257">
        <v>275</v>
      </c>
      <c r="N33" s="292">
        <v>0.10516252390057361</v>
      </c>
      <c r="O33" s="257">
        <v>140</v>
      </c>
      <c r="P33" s="257">
        <v>15</v>
      </c>
      <c r="Q33" s="257">
        <v>155</v>
      </c>
      <c r="R33" s="292">
        <v>5.9273422562141492E-2</v>
      </c>
      <c r="S33" s="257">
        <v>0</v>
      </c>
      <c r="T33" s="257">
        <v>10</v>
      </c>
      <c r="U33" s="257">
        <v>10</v>
      </c>
      <c r="V33" s="257" t="s">
        <v>6</v>
      </c>
    </row>
    <row r="34" spans="1:22" x14ac:dyDescent="0.2">
      <c r="A34" s="257" t="s">
        <v>64</v>
      </c>
      <c r="B34" s="257" t="s">
        <v>345</v>
      </c>
      <c r="C34" s="257" t="s">
        <v>290</v>
      </c>
      <c r="D34" s="257">
        <v>1.1304000091552735</v>
      </c>
      <c r="E34" s="257">
        <v>2066</v>
      </c>
      <c r="F34" s="257">
        <v>869</v>
      </c>
      <c r="G34" s="257">
        <v>842</v>
      </c>
      <c r="H34" s="257">
        <v>1827.6716058626739</v>
      </c>
      <c r="I34" s="257">
        <v>768.75441698676843</v>
      </c>
      <c r="J34" s="257">
        <v>985</v>
      </c>
      <c r="K34" s="257">
        <v>740</v>
      </c>
      <c r="L34" s="257">
        <v>50</v>
      </c>
      <c r="M34" s="257">
        <v>100</v>
      </c>
      <c r="N34" s="292">
        <v>0.10152284263959391</v>
      </c>
      <c r="O34" s="257">
        <v>75</v>
      </c>
      <c r="P34" s="257">
        <v>0</v>
      </c>
      <c r="Q34" s="257">
        <v>75</v>
      </c>
      <c r="R34" s="292">
        <v>7.6142131979695438E-2</v>
      </c>
      <c r="S34" s="257">
        <v>0</v>
      </c>
      <c r="T34" s="257">
        <v>0</v>
      </c>
      <c r="U34" s="257">
        <v>10</v>
      </c>
      <c r="V34" s="257" t="s">
        <v>6</v>
      </c>
    </row>
    <row r="35" spans="1:22" x14ac:dyDescent="0.2">
      <c r="A35" s="257" t="s">
        <v>65</v>
      </c>
      <c r="B35" s="257" t="s">
        <v>345</v>
      </c>
      <c r="C35" s="257" t="s">
        <v>290</v>
      </c>
      <c r="D35" s="257">
        <v>2.5230000305175779</v>
      </c>
      <c r="E35" s="257">
        <v>6075</v>
      </c>
      <c r="F35" s="257">
        <v>1922</v>
      </c>
      <c r="G35" s="257">
        <v>1911</v>
      </c>
      <c r="H35" s="257">
        <v>2407.8477711130868</v>
      </c>
      <c r="I35" s="257">
        <v>761.79150881964654</v>
      </c>
      <c r="J35" s="257">
        <v>3255</v>
      </c>
      <c r="K35" s="257">
        <v>2615</v>
      </c>
      <c r="L35" s="257">
        <v>235</v>
      </c>
      <c r="M35" s="257">
        <v>315</v>
      </c>
      <c r="N35" s="292">
        <v>9.6774193548387094E-2</v>
      </c>
      <c r="O35" s="257">
        <v>60</v>
      </c>
      <c r="P35" s="257">
        <v>0</v>
      </c>
      <c r="Q35" s="257">
        <v>60</v>
      </c>
      <c r="R35" s="292">
        <v>1.8433179723502304E-2</v>
      </c>
      <c r="S35" s="257">
        <v>0</v>
      </c>
      <c r="T35" s="257">
        <v>0</v>
      </c>
      <c r="U35" s="257">
        <v>35</v>
      </c>
      <c r="V35" s="257" t="s">
        <v>6</v>
      </c>
    </row>
    <row r="36" spans="1:22" x14ac:dyDescent="0.2">
      <c r="A36" s="257" t="s">
        <v>66</v>
      </c>
      <c r="B36" s="257" t="s">
        <v>345</v>
      </c>
      <c r="C36" s="257" t="s">
        <v>290</v>
      </c>
      <c r="D36" s="257">
        <v>1.333699951171875</v>
      </c>
      <c r="E36" s="257">
        <v>3095</v>
      </c>
      <c r="F36" s="257">
        <v>1168</v>
      </c>
      <c r="G36" s="257">
        <v>1061</v>
      </c>
      <c r="H36" s="257">
        <v>2320.6119167062525</v>
      </c>
      <c r="I36" s="257">
        <v>875.75919829172949</v>
      </c>
      <c r="J36" s="257">
        <v>1820</v>
      </c>
      <c r="K36" s="257">
        <v>1540</v>
      </c>
      <c r="L36" s="257">
        <v>120</v>
      </c>
      <c r="M36" s="257">
        <v>115</v>
      </c>
      <c r="N36" s="292">
        <v>6.3186813186813184E-2</v>
      </c>
      <c r="O36" s="257">
        <v>25</v>
      </c>
      <c r="P36" s="257">
        <v>0</v>
      </c>
      <c r="Q36" s="257">
        <v>25</v>
      </c>
      <c r="R36" s="292">
        <v>1.3736263736263736E-2</v>
      </c>
      <c r="S36" s="257">
        <v>0</v>
      </c>
      <c r="T36" s="257">
        <v>0</v>
      </c>
      <c r="U36" s="257">
        <v>15</v>
      </c>
      <c r="V36" s="257" t="s">
        <v>6</v>
      </c>
    </row>
    <row r="37" spans="1:22" x14ac:dyDescent="0.2">
      <c r="A37" s="257" t="s">
        <v>67</v>
      </c>
      <c r="B37" s="257" t="s">
        <v>345</v>
      </c>
      <c r="C37" s="257" t="s">
        <v>290</v>
      </c>
      <c r="D37" s="257">
        <v>1.3478999328613281</v>
      </c>
      <c r="E37" s="257">
        <v>3471</v>
      </c>
      <c r="F37" s="257">
        <v>1332</v>
      </c>
      <c r="G37" s="257">
        <v>1314</v>
      </c>
      <c r="H37" s="257">
        <v>2575.1169766970352</v>
      </c>
      <c r="I37" s="257">
        <v>988.20392191312328</v>
      </c>
      <c r="J37" s="257">
        <v>1745</v>
      </c>
      <c r="K37" s="257">
        <v>1205</v>
      </c>
      <c r="L37" s="257">
        <v>85</v>
      </c>
      <c r="M37" s="257">
        <v>245</v>
      </c>
      <c r="N37" s="292">
        <v>0.14040114613180515</v>
      </c>
      <c r="O37" s="257">
        <v>155</v>
      </c>
      <c r="P37" s="257">
        <v>15</v>
      </c>
      <c r="Q37" s="257">
        <v>170</v>
      </c>
      <c r="R37" s="292">
        <v>9.7421203438395415E-2</v>
      </c>
      <c r="S37" s="257">
        <v>0</v>
      </c>
      <c r="T37" s="257">
        <v>10</v>
      </c>
      <c r="U37" s="257">
        <v>35</v>
      </c>
      <c r="V37" s="257" t="s">
        <v>6</v>
      </c>
    </row>
    <row r="38" spans="1:22" x14ac:dyDescent="0.2">
      <c r="A38" s="257" t="s">
        <v>68</v>
      </c>
      <c r="B38" s="257" t="s">
        <v>345</v>
      </c>
      <c r="C38" s="257" t="s">
        <v>290</v>
      </c>
      <c r="D38" s="257">
        <v>5.0255999755859371</v>
      </c>
      <c r="E38" s="257">
        <v>6324</v>
      </c>
      <c r="F38" s="257">
        <v>2195</v>
      </c>
      <c r="G38" s="257">
        <v>2166</v>
      </c>
      <c r="H38" s="257">
        <v>1258.3572171922979</v>
      </c>
      <c r="I38" s="257">
        <v>436.76377162193137</v>
      </c>
      <c r="J38" s="257">
        <v>3280</v>
      </c>
      <c r="K38" s="257">
        <v>2710</v>
      </c>
      <c r="L38" s="257">
        <v>350</v>
      </c>
      <c r="M38" s="257">
        <v>110</v>
      </c>
      <c r="N38" s="292">
        <v>3.3536585365853661E-2</v>
      </c>
      <c r="O38" s="257">
        <v>70</v>
      </c>
      <c r="P38" s="257">
        <v>15</v>
      </c>
      <c r="Q38" s="257">
        <v>85</v>
      </c>
      <c r="R38" s="292">
        <v>2.5914634146341462E-2</v>
      </c>
      <c r="S38" s="257">
        <v>10</v>
      </c>
      <c r="T38" s="257">
        <v>0</v>
      </c>
      <c r="U38" s="257">
        <v>10</v>
      </c>
      <c r="V38" s="257" t="s">
        <v>6</v>
      </c>
    </row>
    <row r="39" spans="1:22" x14ac:dyDescent="0.2">
      <c r="A39" s="257" t="s">
        <v>69</v>
      </c>
      <c r="B39" s="257" t="s">
        <v>345</v>
      </c>
      <c r="C39" s="257" t="s">
        <v>290</v>
      </c>
      <c r="D39" s="257">
        <v>1.1115000152587891</v>
      </c>
      <c r="E39" s="257">
        <v>1734</v>
      </c>
      <c r="F39" s="257">
        <v>635</v>
      </c>
      <c r="G39" s="257">
        <v>629</v>
      </c>
      <c r="H39" s="257">
        <v>1560.0539596900276</v>
      </c>
      <c r="I39" s="257">
        <v>571.30003714138843</v>
      </c>
      <c r="J39" s="257">
        <v>860</v>
      </c>
      <c r="K39" s="257">
        <v>690</v>
      </c>
      <c r="L39" s="257">
        <v>70</v>
      </c>
      <c r="M39" s="257">
        <v>35</v>
      </c>
      <c r="N39" s="292">
        <v>4.0697674418604654E-2</v>
      </c>
      <c r="O39" s="257">
        <v>45</v>
      </c>
      <c r="P39" s="257">
        <v>0</v>
      </c>
      <c r="Q39" s="257">
        <v>45</v>
      </c>
      <c r="R39" s="292">
        <v>5.232558139534884E-2</v>
      </c>
      <c r="S39" s="257">
        <v>0</v>
      </c>
      <c r="T39" s="257">
        <v>0</v>
      </c>
      <c r="U39" s="257">
        <v>10</v>
      </c>
      <c r="V39" s="257" t="s">
        <v>6</v>
      </c>
    </row>
    <row r="40" spans="1:22" x14ac:dyDescent="0.2">
      <c r="A40" s="293" t="s">
        <v>70</v>
      </c>
      <c r="B40" s="293" t="s">
        <v>345</v>
      </c>
      <c r="C40" s="293" t="s">
        <v>290</v>
      </c>
      <c r="D40" s="293">
        <v>0.62909999847412112</v>
      </c>
      <c r="E40" s="293">
        <v>2336</v>
      </c>
      <c r="F40" s="293">
        <v>1087</v>
      </c>
      <c r="G40" s="293">
        <v>1054</v>
      </c>
      <c r="H40" s="293">
        <v>3713.2411471402897</v>
      </c>
      <c r="I40" s="293">
        <v>1727.8652084509824</v>
      </c>
      <c r="J40" s="293">
        <v>1240</v>
      </c>
      <c r="K40" s="293">
        <v>720</v>
      </c>
      <c r="L40" s="293">
        <v>150</v>
      </c>
      <c r="M40" s="293">
        <v>295</v>
      </c>
      <c r="N40" s="294">
        <v>0.23790322580645162</v>
      </c>
      <c r="O40" s="293">
        <v>50</v>
      </c>
      <c r="P40" s="293">
        <v>10</v>
      </c>
      <c r="Q40" s="293">
        <v>60</v>
      </c>
      <c r="R40" s="294">
        <v>4.8387096774193547E-2</v>
      </c>
      <c r="S40" s="293">
        <v>0</v>
      </c>
      <c r="T40" s="293">
        <v>0</v>
      </c>
      <c r="U40" s="293">
        <v>20</v>
      </c>
      <c r="V40" s="293" t="s">
        <v>5</v>
      </c>
    </row>
    <row r="41" spans="1:22" x14ac:dyDescent="0.2">
      <c r="A41" s="257" t="s">
        <v>71</v>
      </c>
      <c r="B41" s="257" t="s">
        <v>345</v>
      </c>
      <c r="C41" s="257" t="s">
        <v>290</v>
      </c>
      <c r="D41" s="257">
        <v>3.7876000976562501</v>
      </c>
      <c r="E41" s="257">
        <v>4840</v>
      </c>
      <c r="F41" s="257">
        <v>2045</v>
      </c>
      <c r="G41" s="257">
        <v>2005</v>
      </c>
      <c r="H41" s="257">
        <v>1277.8540171109855</v>
      </c>
      <c r="I41" s="257">
        <v>539.91972417189368</v>
      </c>
      <c r="J41" s="257">
        <v>2085</v>
      </c>
      <c r="K41" s="257">
        <v>1700</v>
      </c>
      <c r="L41" s="257">
        <v>165</v>
      </c>
      <c r="M41" s="257">
        <v>110</v>
      </c>
      <c r="N41" s="292">
        <v>5.2757793764988008E-2</v>
      </c>
      <c r="O41" s="257">
        <v>65</v>
      </c>
      <c r="P41" s="257">
        <v>40</v>
      </c>
      <c r="Q41" s="257">
        <v>105</v>
      </c>
      <c r="R41" s="292">
        <v>5.0359712230215826E-2</v>
      </c>
      <c r="S41" s="257">
        <v>10</v>
      </c>
      <c r="T41" s="257">
        <v>0</v>
      </c>
      <c r="U41" s="257">
        <v>10</v>
      </c>
      <c r="V41" s="257" t="s">
        <v>6</v>
      </c>
    </row>
    <row r="42" spans="1:22" x14ac:dyDescent="0.2">
      <c r="A42" s="290" t="s">
        <v>72</v>
      </c>
      <c r="B42" s="290" t="s">
        <v>345</v>
      </c>
      <c r="C42" s="290" t="s">
        <v>290</v>
      </c>
      <c r="D42" s="290">
        <v>3.9429000854492187</v>
      </c>
      <c r="E42" s="290">
        <v>3808</v>
      </c>
      <c r="F42" s="290">
        <v>1562</v>
      </c>
      <c r="G42" s="290">
        <v>1470</v>
      </c>
      <c r="H42" s="290">
        <v>965.78658283859374</v>
      </c>
      <c r="I42" s="290">
        <v>396.15510567066264</v>
      </c>
      <c r="J42" s="290">
        <v>1985</v>
      </c>
      <c r="K42" s="290">
        <v>1140</v>
      </c>
      <c r="L42" s="290">
        <v>160</v>
      </c>
      <c r="M42" s="290">
        <v>260</v>
      </c>
      <c r="N42" s="291">
        <v>0.13098236775818639</v>
      </c>
      <c r="O42" s="290">
        <v>245</v>
      </c>
      <c r="P42" s="290">
        <v>145</v>
      </c>
      <c r="Q42" s="290">
        <v>390</v>
      </c>
      <c r="R42" s="291">
        <v>0.19647355163727959</v>
      </c>
      <c r="S42" s="290">
        <v>10</v>
      </c>
      <c r="T42" s="290">
        <v>0</v>
      </c>
      <c r="U42" s="290">
        <v>20</v>
      </c>
      <c r="V42" s="290" t="s">
        <v>4</v>
      </c>
    </row>
    <row r="43" spans="1:22" x14ac:dyDescent="0.2">
      <c r="A43" s="290" t="s">
        <v>73</v>
      </c>
      <c r="B43" s="290" t="s">
        <v>345</v>
      </c>
      <c r="C43" s="290" t="s">
        <v>290</v>
      </c>
      <c r="D43" s="290">
        <v>1.758000030517578</v>
      </c>
      <c r="E43" s="290">
        <v>5547</v>
      </c>
      <c r="F43" s="290">
        <v>2917</v>
      </c>
      <c r="G43" s="290">
        <v>2610</v>
      </c>
      <c r="H43" s="290">
        <v>3155.2900476155801</v>
      </c>
      <c r="I43" s="290">
        <v>1659.2718710825036</v>
      </c>
      <c r="J43" s="290">
        <v>3500</v>
      </c>
      <c r="K43" s="290">
        <v>1630</v>
      </c>
      <c r="L43" s="290">
        <v>255</v>
      </c>
      <c r="M43" s="290">
        <v>640</v>
      </c>
      <c r="N43" s="291">
        <v>0.18285714285714286</v>
      </c>
      <c r="O43" s="290">
        <v>650</v>
      </c>
      <c r="P43" s="290">
        <v>245</v>
      </c>
      <c r="Q43" s="290">
        <v>895</v>
      </c>
      <c r="R43" s="291">
        <v>0.25571428571428573</v>
      </c>
      <c r="S43" s="290">
        <v>10</v>
      </c>
      <c r="T43" s="290">
        <v>25</v>
      </c>
      <c r="U43" s="290">
        <v>60</v>
      </c>
      <c r="V43" s="290" t="s">
        <v>4</v>
      </c>
    </row>
    <row r="44" spans="1:22" x14ac:dyDescent="0.2">
      <c r="A44" s="290" t="s">
        <v>74</v>
      </c>
      <c r="B44" s="290" t="s">
        <v>345</v>
      </c>
      <c r="C44" s="290" t="s">
        <v>290</v>
      </c>
      <c r="D44" s="290">
        <v>1.4957000732421875</v>
      </c>
      <c r="E44" s="290">
        <v>4491</v>
      </c>
      <c r="F44" s="290">
        <v>2359</v>
      </c>
      <c r="G44" s="290">
        <v>2207</v>
      </c>
      <c r="H44" s="290">
        <v>3002.6073277278006</v>
      </c>
      <c r="I44" s="290">
        <v>1577.1878615252463</v>
      </c>
      <c r="J44" s="290">
        <v>2235</v>
      </c>
      <c r="K44" s="290">
        <v>1355</v>
      </c>
      <c r="L44" s="290">
        <v>100</v>
      </c>
      <c r="M44" s="290">
        <v>440</v>
      </c>
      <c r="N44" s="291">
        <v>0.19686800894854586</v>
      </c>
      <c r="O44" s="290">
        <v>190</v>
      </c>
      <c r="P44" s="290">
        <v>125</v>
      </c>
      <c r="Q44" s="290">
        <v>315</v>
      </c>
      <c r="R44" s="291">
        <v>0.14093959731543623</v>
      </c>
      <c r="S44" s="290">
        <v>10</v>
      </c>
      <c r="T44" s="290">
        <v>10</v>
      </c>
      <c r="U44" s="290">
        <v>15</v>
      </c>
      <c r="V44" s="290" t="s">
        <v>4</v>
      </c>
    </row>
    <row r="45" spans="1:22" x14ac:dyDescent="0.2">
      <c r="A45" s="290" t="s">
        <v>75</v>
      </c>
      <c r="B45" s="290" t="s">
        <v>345</v>
      </c>
      <c r="C45" s="290" t="s">
        <v>290</v>
      </c>
      <c r="D45" s="290">
        <v>2.0192999267578124</v>
      </c>
      <c r="E45" s="290">
        <v>2459</v>
      </c>
      <c r="F45" s="290">
        <v>1131</v>
      </c>
      <c r="G45" s="290">
        <v>1053</v>
      </c>
      <c r="H45" s="290">
        <v>1217.7487689746861</v>
      </c>
      <c r="I45" s="290">
        <v>560.09510276956894</v>
      </c>
      <c r="J45" s="290">
        <v>1340</v>
      </c>
      <c r="K45" s="290">
        <v>910</v>
      </c>
      <c r="L45" s="290">
        <v>80</v>
      </c>
      <c r="M45" s="290">
        <v>170</v>
      </c>
      <c r="N45" s="291">
        <v>0.12686567164179105</v>
      </c>
      <c r="O45" s="290">
        <v>130</v>
      </c>
      <c r="P45" s="290">
        <v>35</v>
      </c>
      <c r="Q45" s="290">
        <v>165</v>
      </c>
      <c r="R45" s="291">
        <v>0.12313432835820895</v>
      </c>
      <c r="S45" s="290">
        <v>10</v>
      </c>
      <c r="T45" s="290">
        <v>0</v>
      </c>
      <c r="U45" s="290">
        <v>0</v>
      </c>
      <c r="V45" s="290" t="s">
        <v>4</v>
      </c>
    </row>
    <row r="46" spans="1:22" x14ac:dyDescent="0.2">
      <c r="A46" s="290" t="s">
        <v>76</v>
      </c>
      <c r="B46" s="290" t="s">
        <v>345</v>
      </c>
      <c r="C46" s="290" t="s">
        <v>290</v>
      </c>
      <c r="D46" s="290">
        <v>1.311300048828125</v>
      </c>
      <c r="E46" s="290">
        <v>4130</v>
      </c>
      <c r="F46" s="290">
        <v>2693</v>
      </c>
      <c r="G46" s="290">
        <v>2485</v>
      </c>
      <c r="H46" s="290">
        <v>3149.5461345333392</v>
      </c>
      <c r="I46" s="290">
        <v>2053.687104188446</v>
      </c>
      <c r="J46" s="290">
        <v>2725</v>
      </c>
      <c r="K46" s="290">
        <v>1300</v>
      </c>
      <c r="L46" s="290">
        <v>160</v>
      </c>
      <c r="M46" s="290">
        <v>430</v>
      </c>
      <c r="N46" s="291">
        <v>0.15779816513761469</v>
      </c>
      <c r="O46" s="290">
        <v>625</v>
      </c>
      <c r="P46" s="290">
        <v>130</v>
      </c>
      <c r="Q46" s="290">
        <v>755</v>
      </c>
      <c r="R46" s="291">
        <v>0.27706422018348625</v>
      </c>
      <c r="S46" s="290">
        <v>0</v>
      </c>
      <c r="T46" s="290">
        <v>35</v>
      </c>
      <c r="U46" s="290">
        <v>45</v>
      </c>
      <c r="V46" s="290" t="s">
        <v>4</v>
      </c>
    </row>
    <row r="47" spans="1:22" x14ac:dyDescent="0.2">
      <c r="A47" s="290" t="s">
        <v>77</v>
      </c>
      <c r="B47" s="290" t="s">
        <v>345</v>
      </c>
      <c r="C47" s="290" t="s">
        <v>290</v>
      </c>
      <c r="D47" s="290">
        <v>1.6178999328613282</v>
      </c>
      <c r="E47" s="290">
        <v>3783</v>
      </c>
      <c r="F47" s="290">
        <v>2124</v>
      </c>
      <c r="G47" s="290">
        <v>1987</v>
      </c>
      <c r="H47" s="290">
        <v>2338.2163032231515</v>
      </c>
      <c r="I47" s="290">
        <v>1312.8129600967418</v>
      </c>
      <c r="J47" s="290">
        <v>2240</v>
      </c>
      <c r="K47" s="290">
        <v>1425</v>
      </c>
      <c r="L47" s="290">
        <v>130</v>
      </c>
      <c r="M47" s="290">
        <v>335</v>
      </c>
      <c r="N47" s="291">
        <v>0.14955357142857142</v>
      </c>
      <c r="O47" s="290">
        <v>155</v>
      </c>
      <c r="P47" s="290">
        <v>155</v>
      </c>
      <c r="Q47" s="290">
        <v>310</v>
      </c>
      <c r="R47" s="291">
        <v>0.13839285714285715</v>
      </c>
      <c r="S47" s="290">
        <v>10</v>
      </c>
      <c r="T47" s="290">
        <v>0</v>
      </c>
      <c r="U47" s="290">
        <v>35</v>
      </c>
      <c r="V47" s="290" t="s">
        <v>4</v>
      </c>
    </row>
    <row r="48" spans="1:22" x14ac:dyDescent="0.2">
      <c r="A48" s="295" t="s">
        <v>78</v>
      </c>
      <c r="B48" s="295" t="s">
        <v>345</v>
      </c>
      <c r="C48" s="295" t="s">
        <v>290</v>
      </c>
      <c r="D48" s="295">
        <v>2.0280000305175783</v>
      </c>
      <c r="E48" s="295">
        <v>10</v>
      </c>
      <c r="F48" s="295">
        <v>3</v>
      </c>
      <c r="G48" s="295">
        <v>3</v>
      </c>
      <c r="H48" s="295">
        <v>4.9309663952262559</v>
      </c>
      <c r="I48" s="295">
        <v>1.4792899185678767</v>
      </c>
      <c r="J48" s="295">
        <v>0</v>
      </c>
      <c r="K48" s="295">
        <v>0</v>
      </c>
      <c r="L48" s="295">
        <v>0</v>
      </c>
      <c r="M48" s="295">
        <v>0</v>
      </c>
      <c r="N48" s="296" t="e">
        <v>#DIV/0!</v>
      </c>
      <c r="O48" s="295">
        <v>0</v>
      </c>
      <c r="P48" s="295">
        <v>0</v>
      </c>
      <c r="Q48" s="295">
        <v>0</v>
      </c>
      <c r="R48" s="296" t="e">
        <v>#DIV/0!</v>
      </c>
      <c r="S48" s="295">
        <v>0</v>
      </c>
      <c r="T48" s="295">
        <v>0</v>
      </c>
      <c r="U48" s="295">
        <v>0</v>
      </c>
      <c r="V48" s="295" t="s">
        <v>28</v>
      </c>
    </row>
    <row r="49" spans="1:22" x14ac:dyDescent="0.2">
      <c r="A49" s="257" t="s">
        <v>79</v>
      </c>
      <c r="B49" s="257" t="s">
        <v>345</v>
      </c>
      <c r="C49" s="257" t="s">
        <v>290</v>
      </c>
      <c r="D49" s="257">
        <v>1.6947000122070313</v>
      </c>
      <c r="E49" s="257">
        <v>3255</v>
      </c>
      <c r="F49" s="257">
        <v>1391</v>
      </c>
      <c r="G49" s="257">
        <v>1321</v>
      </c>
      <c r="H49" s="257">
        <v>1920.6939142939927</v>
      </c>
      <c r="I49" s="257">
        <v>820.79423495635751</v>
      </c>
      <c r="J49" s="257">
        <v>1735</v>
      </c>
      <c r="K49" s="257">
        <v>1285</v>
      </c>
      <c r="L49" s="257">
        <v>130</v>
      </c>
      <c r="M49" s="257">
        <v>150</v>
      </c>
      <c r="N49" s="292">
        <v>8.645533141210375E-2</v>
      </c>
      <c r="O49" s="257">
        <v>90</v>
      </c>
      <c r="P49" s="257">
        <v>80</v>
      </c>
      <c r="Q49" s="257">
        <v>170</v>
      </c>
      <c r="R49" s="292">
        <v>9.7982708933717577E-2</v>
      </c>
      <c r="S49" s="257">
        <v>0</v>
      </c>
      <c r="T49" s="257">
        <v>0</v>
      </c>
      <c r="U49" s="257">
        <v>10</v>
      </c>
      <c r="V49" s="257" t="s">
        <v>6</v>
      </c>
    </row>
    <row r="50" spans="1:22" x14ac:dyDescent="0.2">
      <c r="A50" s="295" t="s">
        <v>80</v>
      </c>
      <c r="B50" s="295" t="s">
        <v>345</v>
      </c>
      <c r="C50" s="295" t="s">
        <v>290</v>
      </c>
      <c r="D50" s="295">
        <v>3.2733999633789064</v>
      </c>
      <c r="E50" s="295">
        <v>5</v>
      </c>
      <c r="F50" s="295">
        <v>3</v>
      </c>
      <c r="G50" s="295">
        <v>4</v>
      </c>
      <c r="H50" s="295">
        <v>1.5274638161964305</v>
      </c>
      <c r="I50" s="295">
        <v>0.91647828971785827</v>
      </c>
      <c r="J50" s="295">
        <v>0</v>
      </c>
      <c r="K50" s="295">
        <v>0</v>
      </c>
      <c r="L50" s="295">
        <v>0</v>
      </c>
      <c r="M50" s="295">
        <v>0</v>
      </c>
      <c r="N50" s="296" t="e">
        <v>#DIV/0!</v>
      </c>
      <c r="O50" s="295">
        <v>0</v>
      </c>
      <c r="P50" s="295">
        <v>0</v>
      </c>
      <c r="Q50" s="295">
        <v>0</v>
      </c>
      <c r="R50" s="296" t="e">
        <v>#DIV/0!</v>
      </c>
      <c r="S50" s="295">
        <v>0</v>
      </c>
      <c r="T50" s="295">
        <v>0</v>
      </c>
      <c r="U50" s="295">
        <v>0</v>
      </c>
      <c r="V50" s="295" t="s">
        <v>28</v>
      </c>
    </row>
    <row r="51" spans="1:22" x14ac:dyDescent="0.2">
      <c r="A51" s="257" t="s">
        <v>81</v>
      </c>
      <c r="B51" s="257" t="s">
        <v>345</v>
      </c>
      <c r="C51" s="257" t="s">
        <v>290</v>
      </c>
      <c r="D51" s="257">
        <v>1.6574000549316406</v>
      </c>
      <c r="E51" s="257">
        <v>2850</v>
      </c>
      <c r="F51" s="257">
        <v>1258</v>
      </c>
      <c r="G51" s="257">
        <v>1212</v>
      </c>
      <c r="H51" s="257">
        <v>1719.5607008215939</v>
      </c>
      <c r="I51" s="257">
        <v>759.02012688897025</v>
      </c>
      <c r="J51" s="257">
        <v>1515</v>
      </c>
      <c r="K51" s="257">
        <v>1140</v>
      </c>
      <c r="L51" s="257">
        <v>85</v>
      </c>
      <c r="M51" s="257">
        <v>195</v>
      </c>
      <c r="N51" s="292">
        <v>0.12871287128712872</v>
      </c>
      <c r="O51" s="257">
        <v>50</v>
      </c>
      <c r="P51" s="257">
        <v>40</v>
      </c>
      <c r="Q51" s="257">
        <v>90</v>
      </c>
      <c r="R51" s="292">
        <v>5.9405940594059403E-2</v>
      </c>
      <c r="S51" s="257">
        <v>0</v>
      </c>
      <c r="T51" s="257">
        <v>0</v>
      </c>
      <c r="U51" s="257">
        <v>0</v>
      </c>
      <c r="V51" s="257" t="s">
        <v>6</v>
      </c>
    </row>
    <row r="52" spans="1:22" x14ac:dyDescent="0.2">
      <c r="A52" s="293" t="s">
        <v>82</v>
      </c>
      <c r="B52" s="293" t="s">
        <v>345</v>
      </c>
      <c r="C52" s="293" t="s">
        <v>290</v>
      </c>
      <c r="D52" s="293">
        <v>1.3014999389648438</v>
      </c>
      <c r="E52" s="293">
        <v>3281</v>
      </c>
      <c r="F52" s="293">
        <v>1620</v>
      </c>
      <c r="G52" s="293">
        <v>1539</v>
      </c>
      <c r="H52" s="293">
        <v>2520.9374981681244</v>
      </c>
      <c r="I52" s="293">
        <v>1244.7176918721004</v>
      </c>
      <c r="J52" s="293">
        <v>1830</v>
      </c>
      <c r="K52" s="293">
        <v>1250</v>
      </c>
      <c r="L52" s="293">
        <v>95</v>
      </c>
      <c r="M52" s="293">
        <v>305</v>
      </c>
      <c r="N52" s="294">
        <v>0.16666666666666666</v>
      </c>
      <c r="O52" s="293">
        <v>110</v>
      </c>
      <c r="P52" s="293">
        <v>70</v>
      </c>
      <c r="Q52" s="293">
        <v>180</v>
      </c>
      <c r="R52" s="294">
        <v>9.8360655737704916E-2</v>
      </c>
      <c r="S52" s="293">
        <v>0</v>
      </c>
      <c r="T52" s="293">
        <v>0</v>
      </c>
      <c r="U52" s="293">
        <v>0</v>
      </c>
      <c r="V52" s="293" t="s">
        <v>5</v>
      </c>
    </row>
    <row r="53" spans="1:22" x14ac:dyDescent="0.2">
      <c r="A53" s="295" t="s">
        <v>83</v>
      </c>
      <c r="B53" s="295" t="s">
        <v>345</v>
      </c>
      <c r="C53" s="295" t="s">
        <v>290</v>
      </c>
      <c r="D53" s="295">
        <v>14.246099853515625</v>
      </c>
      <c r="E53" s="295">
        <v>152</v>
      </c>
      <c r="F53" s="295">
        <v>261</v>
      </c>
      <c r="G53" s="295">
        <v>76</v>
      </c>
      <c r="H53" s="295">
        <v>10.669586873806008</v>
      </c>
      <c r="I53" s="295">
        <v>18.320803776732685</v>
      </c>
      <c r="J53" s="295">
        <v>0</v>
      </c>
      <c r="K53" s="295">
        <v>0</v>
      </c>
      <c r="L53" s="295">
        <v>0</v>
      </c>
      <c r="M53" s="295">
        <v>0</v>
      </c>
      <c r="N53" s="296" t="e">
        <v>#DIV/0!</v>
      </c>
      <c r="O53" s="295">
        <v>0</v>
      </c>
      <c r="P53" s="295">
        <v>0</v>
      </c>
      <c r="Q53" s="295">
        <v>0</v>
      </c>
      <c r="R53" s="296" t="e">
        <v>#DIV/0!</v>
      </c>
      <c r="S53" s="295">
        <v>0</v>
      </c>
      <c r="T53" s="295">
        <v>0</v>
      </c>
      <c r="U53" s="295">
        <v>0</v>
      </c>
      <c r="V53" s="295" t="s">
        <v>28</v>
      </c>
    </row>
    <row r="54" spans="1:22" x14ac:dyDescent="0.2">
      <c r="A54" s="295" t="s">
        <v>84</v>
      </c>
      <c r="B54" s="295" t="s">
        <v>345</v>
      </c>
      <c r="C54" s="295" t="s">
        <v>290</v>
      </c>
      <c r="D54" s="295">
        <v>0.81919998168945307</v>
      </c>
      <c r="E54" s="295">
        <v>10</v>
      </c>
      <c r="F54" s="295">
        <v>3</v>
      </c>
      <c r="G54" s="295">
        <v>4</v>
      </c>
      <c r="H54" s="295">
        <v>12.207031522848418</v>
      </c>
      <c r="I54" s="295">
        <v>3.6621094568545254</v>
      </c>
      <c r="J54" s="295">
        <v>0</v>
      </c>
      <c r="K54" s="295">
        <v>0</v>
      </c>
      <c r="L54" s="295">
        <v>0</v>
      </c>
      <c r="M54" s="295">
        <v>0</v>
      </c>
      <c r="N54" s="296" t="e">
        <v>#DIV/0!</v>
      </c>
      <c r="O54" s="295">
        <v>0</v>
      </c>
      <c r="P54" s="295">
        <v>0</v>
      </c>
      <c r="Q54" s="295">
        <v>0</v>
      </c>
      <c r="R54" s="296" t="e">
        <v>#DIV/0!</v>
      </c>
      <c r="S54" s="295">
        <v>0</v>
      </c>
      <c r="T54" s="295">
        <v>0</v>
      </c>
      <c r="U54" s="295">
        <v>0</v>
      </c>
      <c r="V54" s="295" t="s">
        <v>28</v>
      </c>
    </row>
    <row r="55" spans="1:22" x14ac:dyDescent="0.2">
      <c r="A55" s="257" t="s">
        <v>85</v>
      </c>
      <c r="B55" s="257" t="s">
        <v>345</v>
      </c>
      <c r="C55" s="257" t="s">
        <v>290</v>
      </c>
      <c r="D55" s="257">
        <v>1.3567999267578126</v>
      </c>
      <c r="E55" s="257">
        <v>3511</v>
      </c>
      <c r="F55" s="257">
        <v>1610</v>
      </c>
      <c r="G55" s="257">
        <v>1556</v>
      </c>
      <c r="H55" s="257">
        <v>2587.7065076129752</v>
      </c>
      <c r="I55" s="257">
        <v>1186.6156300931045</v>
      </c>
      <c r="J55" s="257">
        <v>1855</v>
      </c>
      <c r="K55" s="257">
        <v>1285</v>
      </c>
      <c r="L55" s="257">
        <v>140</v>
      </c>
      <c r="M55" s="257">
        <v>225</v>
      </c>
      <c r="N55" s="292">
        <v>0.12129380053908356</v>
      </c>
      <c r="O55" s="257">
        <v>125</v>
      </c>
      <c r="P55" s="257">
        <v>45</v>
      </c>
      <c r="Q55" s="257">
        <v>170</v>
      </c>
      <c r="R55" s="292">
        <v>9.1644204851752023E-2</v>
      </c>
      <c r="S55" s="257">
        <v>0</v>
      </c>
      <c r="T55" s="257">
        <v>15</v>
      </c>
      <c r="U55" s="257">
        <v>20</v>
      </c>
      <c r="V55" s="257" t="s">
        <v>6</v>
      </c>
    </row>
    <row r="56" spans="1:22" x14ac:dyDescent="0.2">
      <c r="A56" s="293" t="s">
        <v>86</v>
      </c>
      <c r="B56" s="293" t="s">
        <v>345</v>
      </c>
      <c r="C56" s="293" t="s">
        <v>290</v>
      </c>
      <c r="D56" s="293">
        <v>2.9676000976562502</v>
      </c>
      <c r="E56" s="293">
        <v>5790</v>
      </c>
      <c r="F56" s="293">
        <v>3004</v>
      </c>
      <c r="G56" s="293">
        <v>2823</v>
      </c>
      <c r="H56" s="293">
        <v>1951.0715087834185</v>
      </c>
      <c r="I56" s="293">
        <v>1012.2657707055939</v>
      </c>
      <c r="J56" s="293">
        <v>3165</v>
      </c>
      <c r="K56" s="293">
        <v>2095</v>
      </c>
      <c r="L56" s="293">
        <v>280</v>
      </c>
      <c r="M56" s="293">
        <v>510</v>
      </c>
      <c r="N56" s="294">
        <v>0.16113744075829384</v>
      </c>
      <c r="O56" s="293">
        <v>135</v>
      </c>
      <c r="P56" s="293">
        <v>110</v>
      </c>
      <c r="Q56" s="293">
        <v>245</v>
      </c>
      <c r="R56" s="294">
        <v>7.7409162717219593E-2</v>
      </c>
      <c r="S56" s="293">
        <v>20</v>
      </c>
      <c r="T56" s="293">
        <v>0</v>
      </c>
      <c r="U56" s="293">
        <v>10</v>
      </c>
      <c r="V56" s="293" t="s">
        <v>5</v>
      </c>
    </row>
    <row r="57" spans="1:22" x14ac:dyDescent="0.2">
      <c r="A57" s="290" t="s">
        <v>87</v>
      </c>
      <c r="B57" s="290" t="s">
        <v>345</v>
      </c>
      <c r="C57" s="290" t="s">
        <v>290</v>
      </c>
      <c r="D57" s="290">
        <v>1.3047000122070314</v>
      </c>
      <c r="E57" s="290">
        <v>6161</v>
      </c>
      <c r="F57" s="290">
        <v>3784</v>
      </c>
      <c r="G57" s="290">
        <v>3496</v>
      </c>
      <c r="H57" s="290">
        <v>4722.1583063972294</v>
      </c>
      <c r="I57" s="290">
        <v>2900.2835629617134</v>
      </c>
      <c r="J57" s="290">
        <v>3850</v>
      </c>
      <c r="K57" s="290">
        <v>2200</v>
      </c>
      <c r="L57" s="290">
        <v>260</v>
      </c>
      <c r="M57" s="290">
        <v>605</v>
      </c>
      <c r="N57" s="291">
        <v>0.15714285714285714</v>
      </c>
      <c r="O57" s="290">
        <v>495</v>
      </c>
      <c r="P57" s="290">
        <v>220</v>
      </c>
      <c r="Q57" s="290">
        <v>715</v>
      </c>
      <c r="R57" s="291">
        <v>0.18571428571428572</v>
      </c>
      <c r="S57" s="290">
        <v>10</v>
      </c>
      <c r="T57" s="290">
        <v>25</v>
      </c>
      <c r="U57" s="290">
        <v>35</v>
      </c>
      <c r="V57" s="290" t="s">
        <v>4</v>
      </c>
    </row>
    <row r="58" spans="1:22" x14ac:dyDescent="0.2">
      <c r="A58" s="290" t="s">
        <v>88</v>
      </c>
      <c r="B58" s="290" t="s">
        <v>345</v>
      </c>
      <c r="C58" s="290" t="s">
        <v>290</v>
      </c>
      <c r="D58" s="290">
        <v>1.2523000335693359</v>
      </c>
      <c r="E58" s="290">
        <v>4530</v>
      </c>
      <c r="F58" s="290">
        <v>3082</v>
      </c>
      <c r="G58" s="290">
        <v>2774</v>
      </c>
      <c r="H58" s="290">
        <v>3617.3439899130913</v>
      </c>
      <c r="I58" s="290">
        <v>2461.0715622322623</v>
      </c>
      <c r="J58" s="290">
        <v>3190</v>
      </c>
      <c r="K58" s="290">
        <v>1435</v>
      </c>
      <c r="L58" s="290">
        <v>180</v>
      </c>
      <c r="M58" s="290">
        <v>450</v>
      </c>
      <c r="N58" s="291">
        <v>0.14106583072100312</v>
      </c>
      <c r="O58" s="290">
        <v>880</v>
      </c>
      <c r="P58" s="290">
        <v>225</v>
      </c>
      <c r="Q58" s="290">
        <v>1105</v>
      </c>
      <c r="R58" s="291">
        <v>0.34639498432601878</v>
      </c>
      <c r="S58" s="290">
        <v>10</v>
      </c>
      <c r="T58" s="290">
        <v>0</v>
      </c>
      <c r="U58" s="290">
        <v>10</v>
      </c>
      <c r="V58" s="290" t="s">
        <v>4</v>
      </c>
    </row>
    <row r="59" spans="1:22" x14ac:dyDescent="0.2">
      <c r="A59" s="290" t="s">
        <v>89</v>
      </c>
      <c r="B59" s="290" t="s">
        <v>345</v>
      </c>
      <c r="C59" s="290" t="s">
        <v>290</v>
      </c>
      <c r="D59" s="290">
        <v>4.2679000854492184</v>
      </c>
      <c r="E59" s="290">
        <v>5551</v>
      </c>
      <c r="F59" s="290">
        <v>3545</v>
      </c>
      <c r="G59" s="290">
        <v>3036</v>
      </c>
      <c r="H59" s="290">
        <v>1300.6396328080227</v>
      </c>
      <c r="I59" s="290">
        <v>830.61925748593774</v>
      </c>
      <c r="J59" s="290">
        <v>3190</v>
      </c>
      <c r="K59" s="290">
        <v>1100</v>
      </c>
      <c r="L59" s="290">
        <v>80</v>
      </c>
      <c r="M59" s="290">
        <v>385</v>
      </c>
      <c r="N59" s="291">
        <v>0.1206896551724138</v>
      </c>
      <c r="O59" s="290">
        <v>1460</v>
      </c>
      <c r="P59" s="290">
        <v>130</v>
      </c>
      <c r="Q59" s="290">
        <v>1590</v>
      </c>
      <c r="R59" s="291">
        <v>0.49843260188087773</v>
      </c>
      <c r="S59" s="290">
        <v>0</v>
      </c>
      <c r="T59" s="290">
        <v>10</v>
      </c>
      <c r="U59" s="290">
        <v>25</v>
      </c>
      <c r="V59" s="290" t="s">
        <v>4</v>
      </c>
    </row>
    <row r="60" spans="1:22" x14ac:dyDescent="0.2">
      <c r="A60" s="257" t="s">
        <v>90</v>
      </c>
      <c r="B60" s="257" t="s">
        <v>345</v>
      </c>
      <c r="C60" s="257" t="s">
        <v>290</v>
      </c>
      <c r="D60" s="257">
        <v>0.7037999725341797</v>
      </c>
      <c r="E60" s="257">
        <v>1263</v>
      </c>
      <c r="F60" s="257">
        <v>505</v>
      </c>
      <c r="G60" s="257">
        <v>493</v>
      </c>
      <c r="H60" s="257">
        <v>1794.5439745504723</v>
      </c>
      <c r="I60" s="257">
        <v>717.53341816942873</v>
      </c>
      <c r="J60" s="257">
        <v>675</v>
      </c>
      <c r="K60" s="257">
        <v>540</v>
      </c>
      <c r="L60" s="257">
        <v>60</v>
      </c>
      <c r="M60" s="257">
        <v>50</v>
      </c>
      <c r="N60" s="292">
        <v>7.407407407407407E-2</v>
      </c>
      <c r="O60" s="257">
        <v>0</v>
      </c>
      <c r="P60" s="257">
        <v>15</v>
      </c>
      <c r="Q60" s="257">
        <v>15</v>
      </c>
      <c r="R60" s="292">
        <v>2.2222222222222223E-2</v>
      </c>
      <c r="S60" s="257">
        <v>0</v>
      </c>
      <c r="T60" s="257">
        <v>0</v>
      </c>
      <c r="U60" s="257">
        <v>10</v>
      </c>
      <c r="V60" s="257" t="s">
        <v>6</v>
      </c>
    </row>
    <row r="61" spans="1:22" x14ac:dyDescent="0.2">
      <c r="A61" s="257" t="s">
        <v>91</v>
      </c>
      <c r="B61" s="257" t="s">
        <v>345</v>
      </c>
      <c r="C61" s="257" t="s">
        <v>290</v>
      </c>
      <c r="D61" s="257">
        <v>1.4314999389648437</v>
      </c>
      <c r="E61" s="257">
        <v>2334</v>
      </c>
      <c r="F61" s="257">
        <v>935</v>
      </c>
      <c r="G61" s="257">
        <v>908</v>
      </c>
      <c r="H61" s="257">
        <v>1630.4576315160575</v>
      </c>
      <c r="I61" s="257">
        <v>653.16104775814642</v>
      </c>
      <c r="J61" s="257">
        <v>1170</v>
      </c>
      <c r="K61" s="257">
        <v>895</v>
      </c>
      <c r="L61" s="257">
        <v>125</v>
      </c>
      <c r="M61" s="257">
        <v>80</v>
      </c>
      <c r="N61" s="292">
        <v>6.8376068376068383E-2</v>
      </c>
      <c r="O61" s="257">
        <v>45</v>
      </c>
      <c r="P61" s="257">
        <v>25</v>
      </c>
      <c r="Q61" s="257">
        <v>70</v>
      </c>
      <c r="R61" s="292">
        <v>5.9829059829059832E-2</v>
      </c>
      <c r="S61" s="257">
        <v>0</v>
      </c>
      <c r="T61" s="257">
        <v>0</v>
      </c>
      <c r="U61" s="257">
        <v>0</v>
      </c>
      <c r="V61" s="257" t="s">
        <v>6</v>
      </c>
    </row>
    <row r="62" spans="1:22" x14ac:dyDescent="0.2">
      <c r="A62" s="257" t="s">
        <v>92</v>
      </c>
      <c r="B62" s="257" t="s">
        <v>345</v>
      </c>
      <c r="C62" s="257" t="s">
        <v>290</v>
      </c>
      <c r="D62" s="257">
        <v>1.0830999755859374</v>
      </c>
      <c r="E62" s="257">
        <v>3112</v>
      </c>
      <c r="F62" s="257">
        <v>1494</v>
      </c>
      <c r="G62" s="257">
        <v>1426</v>
      </c>
      <c r="H62" s="257">
        <v>2873.2342998313379</v>
      </c>
      <c r="I62" s="257">
        <v>1379.3740501118311</v>
      </c>
      <c r="J62" s="257">
        <v>1720</v>
      </c>
      <c r="K62" s="257">
        <v>1235</v>
      </c>
      <c r="L62" s="257">
        <v>125</v>
      </c>
      <c r="M62" s="257">
        <v>250</v>
      </c>
      <c r="N62" s="292">
        <v>0.14534883720930233</v>
      </c>
      <c r="O62" s="257">
        <v>55</v>
      </c>
      <c r="P62" s="257">
        <v>45</v>
      </c>
      <c r="Q62" s="257">
        <v>100</v>
      </c>
      <c r="R62" s="292">
        <v>5.8139534883720929E-2</v>
      </c>
      <c r="S62" s="257">
        <v>0</v>
      </c>
      <c r="T62" s="257">
        <v>10</v>
      </c>
      <c r="U62" s="257">
        <v>0</v>
      </c>
      <c r="V62" s="257" t="s">
        <v>6</v>
      </c>
    </row>
    <row r="63" spans="1:22" x14ac:dyDescent="0.2">
      <c r="A63" s="257" t="s">
        <v>93</v>
      </c>
      <c r="B63" s="257" t="s">
        <v>345</v>
      </c>
      <c r="C63" s="257" t="s">
        <v>290</v>
      </c>
      <c r="D63" s="257">
        <v>1.0962000274658203</v>
      </c>
      <c r="E63" s="257">
        <v>3431</v>
      </c>
      <c r="F63" s="257">
        <v>1305</v>
      </c>
      <c r="G63" s="257">
        <v>1274</v>
      </c>
      <c r="H63" s="257">
        <v>3129.9032238958589</v>
      </c>
      <c r="I63" s="257">
        <v>1190.4761606482355</v>
      </c>
      <c r="J63" s="257">
        <v>1685</v>
      </c>
      <c r="K63" s="257">
        <v>1210</v>
      </c>
      <c r="L63" s="257">
        <v>135</v>
      </c>
      <c r="M63" s="257">
        <v>130</v>
      </c>
      <c r="N63" s="292">
        <v>7.71513353115727E-2</v>
      </c>
      <c r="O63" s="257">
        <v>140</v>
      </c>
      <c r="P63" s="257">
        <v>35</v>
      </c>
      <c r="Q63" s="257">
        <v>175</v>
      </c>
      <c r="R63" s="292">
        <v>0.10385756676557864</v>
      </c>
      <c r="S63" s="257">
        <v>0</v>
      </c>
      <c r="T63" s="257">
        <v>0</v>
      </c>
      <c r="U63" s="257">
        <v>30</v>
      </c>
      <c r="V63" s="257" t="s">
        <v>6</v>
      </c>
    </row>
    <row r="64" spans="1:22" x14ac:dyDescent="0.2">
      <c r="A64" s="257" t="s">
        <v>94</v>
      </c>
      <c r="B64" s="257" t="s">
        <v>345</v>
      </c>
      <c r="C64" s="257" t="s">
        <v>290</v>
      </c>
      <c r="D64" s="257">
        <v>1.0920999908447266</v>
      </c>
      <c r="E64" s="257">
        <v>2767</v>
      </c>
      <c r="F64" s="257">
        <v>1211</v>
      </c>
      <c r="G64" s="257">
        <v>1191</v>
      </c>
      <c r="H64" s="257">
        <v>2533.6507858220543</v>
      </c>
      <c r="I64" s="257">
        <v>1108.872823140769</v>
      </c>
      <c r="J64" s="257">
        <v>1300</v>
      </c>
      <c r="K64" s="257">
        <v>970</v>
      </c>
      <c r="L64" s="257">
        <v>120</v>
      </c>
      <c r="M64" s="257">
        <v>90</v>
      </c>
      <c r="N64" s="292">
        <v>6.9230769230769235E-2</v>
      </c>
      <c r="O64" s="257">
        <v>75</v>
      </c>
      <c r="P64" s="257">
        <v>25</v>
      </c>
      <c r="Q64" s="257">
        <v>100</v>
      </c>
      <c r="R64" s="292">
        <v>7.6923076923076927E-2</v>
      </c>
      <c r="S64" s="257">
        <v>0</v>
      </c>
      <c r="T64" s="257">
        <v>0</v>
      </c>
      <c r="U64" s="257">
        <v>10</v>
      </c>
      <c r="V64" s="257" t="s">
        <v>6</v>
      </c>
    </row>
    <row r="65" spans="1:22" x14ac:dyDescent="0.2">
      <c r="A65" s="257" t="s">
        <v>95</v>
      </c>
      <c r="B65" s="257" t="s">
        <v>345</v>
      </c>
      <c r="C65" s="257" t="s">
        <v>290</v>
      </c>
      <c r="D65" s="257">
        <v>2.0967999267578126</v>
      </c>
      <c r="E65" s="257">
        <v>6265</v>
      </c>
      <c r="F65" s="257">
        <v>2975</v>
      </c>
      <c r="G65" s="257">
        <v>2828</v>
      </c>
      <c r="H65" s="257">
        <v>2987.8864073060549</v>
      </c>
      <c r="I65" s="257">
        <v>1418.8287408995234</v>
      </c>
      <c r="J65" s="257">
        <v>3135</v>
      </c>
      <c r="K65" s="257">
        <v>2115</v>
      </c>
      <c r="L65" s="257">
        <v>345</v>
      </c>
      <c r="M65" s="257">
        <v>365</v>
      </c>
      <c r="N65" s="292">
        <v>0.11642743221690591</v>
      </c>
      <c r="O65" s="257">
        <v>210</v>
      </c>
      <c r="P65" s="257">
        <v>30</v>
      </c>
      <c r="Q65" s="257">
        <v>240</v>
      </c>
      <c r="R65" s="292">
        <v>7.6555023923444973E-2</v>
      </c>
      <c r="S65" s="257">
        <v>10</v>
      </c>
      <c r="T65" s="257">
        <v>20</v>
      </c>
      <c r="U65" s="257">
        <v>40</v>
      </c>
      <c r="V65" s="257" t="s">
        <v>6</v>
      </c>
    </row>
    <row r="66" spans="1:22" x14ac:dyDescent="0.2">
      <c r="A66" s="290" t="s">
        <v>96</v>
      </c>
      <c r="B66" s="290" t="s">
        <v>345</v>
      </c>
      <c r="C66" s="290" t="s">
        <v>290</v>
      </c>
      <c r="D66" s="290">
        <v>2.6377999877929685</v>
      </c>
      <c r="E66" s="290">
        <v>6860</v>
      </c>
      <c r="F66" s="290">
        <v>3609</v>
      </c>
      <c r="G66" s="290">
        <v>3378</v>
      </c>
      <c r="H66" s="290">
        <v>2600.6520705687471</v>
      </c>
      <c r="I66" s="290">
        <v>1368.1856155514008</v>
      </c>
      <c r="J66" s="290">
        <v>3770</v>
      </c>
      <c r="K66" s="290">
        <v>2085</v>
      </c>
      <c r="L66" s="290">
        <v>335</v>
      </c>
      <c r="M66" s="290">
        <v>730</v>
      </c>
      <c r="N66" s="291">
        <v>0.19363395225464192</v>
      </c>
      <c r="O66" s="290">
        <v>410</v>
      </c>
      <c r="P66" s="290">
        <v>115</v>
      </c>
      <c r="Q66" s="290">
        <v>525</v>
      </c>
      <c r="R66" s="291">
        <v>0.13925729442970822</v>
      </c>
      <c r="S66" s="290">
        <v>10</v>
      </c>
      <c r="T66" s="290">
        <v>55</v>
      </c>
      <c r="U66" s="290">
        <v>35</v>
      </c>
      <c r="V66" s="290" t="s">
        <v>4</v>
      </c>
    </row>
    <row r="67" spans="1:22" x14ac:dyDescent="0.2">
      <c r="A67" s="257" t="s">
        <v>97</v>
      </c>
      <c r="B67" s="257" t="s">
        <v>345</v>
      </c>
      <c r="C67" s="257" t="s">
        <v>290</v>
      </c>
      <c r="D67" s="257">
        <v>3.0963000488281249</v>
      </c>
      <c r="E67" s="257">
        <v>5870</v>
      </c>
      <c r="F67" s="257">
        <v>2582</v>
      </c>
      <c r="G67" s="257">
        <v>2473</v>
      </c>
      <c r="H67" s="257">
        <v>1895.8110995159057</v>
      </c>
      <c r="I67" s="257">
        <v>833.89851089438991</v>
      </c>
      <c r="J67" s="257">
        <v>2980</v>
      </c>
      <c r="K67" s="257">
        <v>2295</v>
      </c>
      <c r="L67" s="257">
        <v>185</v>
      </c>
      <c r="M67" s="257">
        <v>290</v>
      </c>
      <c r="N67" s="292">
        <v>9.7315436241610737E-2</v>
      </c>
      <c r="O67" s="257">
        <v>100</v>
      </c>
      <c r="P67" s="257">
        <v>90</v>
      </c>
      <c r="Q67" s="257">
        <v>190</v>
      </c>
      <c r="R67" s="292">
        <v>6.3758389261744972E-2</v>
      </c>
      <c r="S67" s="257">
        <v>10</v>
      </c>
      <c r="T67" s="257">
        <v>10</v>
      </c>
      <c r="U67" s="257">
        <v>0</v>
      </c>
      <c r="V67" s="257" t="s">
        <v>6</v>
      </c>
    </row>
    <row r="68" spans="1:22" x14ac:dyDescent="0.2">
      <c r="A68" s="290" t="s">
        <v>98</v>
      </c>
      <c r="B68" s="290" t="s">
        <v>345</v>
      </c>
      <c r="C68" s="290" t="s">
        <v>290</v>
      </c>
      <c r="D68" s="290">
        <v>1.1105000305175781</v>
      </c>
      <c r="E68" s="290">
        <v>5300</v>
      </c>
      <c r="F68" s="290">
        <v>3871</v>
      </c>
      <c r="G68" s="290">
        <v>3642</v>
      </c>
      <c r="H68" s="290">
        <v>4772.6248125628545</v>
      </c>
      <c r="I68" s="290">
        <v>3485.8171036661902</v>
      </c>
      <c r="J68" s="290">
        <v>3035</v>
      </c>
      <c r="K68" s="290">
        <v>1650</v>
      </c>
      <c r="L68" s="290">
        <v>115</v>
      </c>
      <c r="M68" s="290">
        <v>615</v>
      </c>
      <c r="N68" s="291">
        <v>0.20263591433278419</v>
      </c>
      <c r="O68" s="290">
        <v>500</v>
      </c>
      <c r="P68" s="290">
        <v>100</v>
      </c>
      <c r="Q68" s="290">
        <v>600</v>
      </c>
      <c r="R68" s="291">
        <v>0.19769357495881384</v>
      </c>
      <c r="S68" s="290">
        <v>0</v>
      </c>
      <c r="T68" s="290">
        <v>15</v>
      </c>
      <c r="U68" s="290">
        <v>40</v>
      </c>
      <c r="V68" s="290" t="s">
        <v>4</v>
      </c>
    </row>
    <row r="69" spans="1:22" x14ac:dyDescent="0.2">
      <c r="A69" s="290" t="s">
        <v>99</v>
      </c>
      <c r="B69" s="290" t="s">
        <v>345</v>
      </c>
      <c r="C69" s="290" t="s">
        <v>290</v>
      </c>
      <c r="D69" s="290">
        <v>1.1783999633789062</v>
      </c>
      <c r="E69" s="290">
        <v>5526</v>
      </c>
      <c r="F69" s="290">
        <v>3703</v>
      </c>
      <c r="G69" s="290">
        <v>3477</v>
      </c>
      <c r="H69" s="290">
        <v>4689.4095143680461</v>
      </c>
      <c r="I69" s="290">
        <v>3142.3965674456886</v>
      </c>
      <c r="J69" s="290">
        <v>3585</v>
      </c>
      <c r="K69" s="290">
        <v>2020</v>
      </c>
      <c r="L69" s="290">
        <v>195</v>
      </c>
      <c r="M69" s="290">
        <v>800</v>
      </c>
      <c r="N69" s="291">
        <v>0.22315202231520223</v>
      </c>
      <c r="O69" s="290">
        <v>460</v>
      </c>
      <c r="P69" s="290">
        <v>90</v>
      </c>
      <c r="Q69" s="290">
        <v>550</v>
      </c>
      <c r="R69" s="291">
        <v>0.15341701534170155</v>
      </c>
      <c r="S69" s="290">
        <v>10</v>
      </c>
      <c r="T69" s="290">
        <v>10</v>
      </c>
      <c r="U69" s="290">
        <v>15</v>
      </c>
      <c r="V69" s="290" t="s">
        <v>4</v>
      </c>
    </row>
    <row r="70" spans="1:22" x14ac:dyDescent="0.2">
      <c r="A70" s="290" t="s">
        <v>100</v>
      </c>
      <c r="B70" s="290" t="s">
        <v>345</v>
      </c>
      <c r="C70" s="290" t="s">
        <v>290</v>
      </c>
      <c r="D70" s="290">
        <v>0.43200000762939456</v>
      </c>
      <c r="E70" s="290">
        <v>4841</v>
      </c>
      <c r="F70" s="290">
        <v>3475</v>
      </c>
      <c r="G70" s="290">
        <v>3202</v>
      </c>
      <c r="H70" s="290">
        <v>11206.018320613113</v>
      </c>
      <c r="I70" s="290">
        <v>8043.981339419659</v>
      </c>
      <c r="J70" s="290">
        <v>3130</v>
      </c>
      <c r="K70" s="290">
        <v>1455</v>
      </c>
      <c r="L70" s="290">
        <v>160</v>
      </c>
      <c r="M70" s="290">
        <v>700</v>
      </c>
      <c r="N70" s="291">
        <v>0.22364217252396165</v>
      </c>
      <c r="O70" s="290">
        <v>690</v>
      </c>
      <c r="P70" s="290">
        <v>90</v>
      </c>
      <c r="Q70" s="290">
        <v>780</v>
      </c>
      <c r="R70" s="291">
        <v>0.24920127795527156</v>
      </c>
      <c r="S70" s="290">
        <v>0</v>
      </c>
      <c r="T70" s="290">
        <v>0</v>
      </c>
      <c r="U70" s="290">
        <v>25</v>
      </c>
      <c r="V70" s="290" t="s">
        <v>4</v>
      </c>
    </row>
    <row r="71" spans="1:22" x14ac:dyDescent="0.2">
      <c r="A71" s="290" t="s">
        <v>101</v>
      </c>
      <c r="B71" s="290" t="s">
        <v>345</v>
      </c>
      <c r="C71" s="290" t="s">
        <v>290</v>
      </c>
      <c r="D71" s="290">
        <v>0.81440002441406245</v>
      </c>
      <c r="E71" s="290">
        <v>5591</v>
      </c>
      <c r="F71" s="290">
        <v>3785</v>
      </c>
      <c r="G71" s="290">
        <v>3534</v>
      </c>
      <c r="H71" s="290">
        <v>6865.1766114847123</v>
      </c>
      <c r="I71" s="290">
        <v>4647.5931809103267</v>
      </c>
      <c r="J71" s="290">
        <v>3215</v>
      </c>
      <c r="K71" s="290">
        <v>1590</v>
      </c>
      <c r="L71" s="290">
        <v>160</v>
      </c>
      <c r="M71" s="290">
        <v>550</v>
      </c>
      <c r="N71" s="291">
        <v>0.17107309486780714</v>
      </c>
      <c r="O71" s="290">
        <v>825</v>
      </c>
      <c r="P71" s="290">
        <v>45</v>
      </c>
      <c r="Q71" s="290">
        <v>870</v>
      </c>
      <c r="R71" s="291">
        <v>0.27060653188180406</v>
      </c>
      <c r="S71" s="290">
        <v>0</v>
      </c>
      <c r="T71" s="290">
        <v>0</v>
      </c>
      <c r="U71" s="290">
        <v>35</v>
      </c>
      <c r="V71" s="290" t="s">
        <v>4</v>
      </c>
    </row>
    <row r="72" spans="1:22" x14ac:dyDescent="0.2">
      <c r="A72" s="290" t="s">
        <v>102</v>
      </c>
      <c r="B72" s="290" t="s">
        <v>345</v>
      </c>
      <c r="C72" s="290" t="s">
        <v>290</v>
      </c>
      <c r="D72" s="290">
        <v>2.1122999572753907</v>
      </c>
      <c r="E72" s="290">
        <v>7624</v>
      </c>
      <c r="F72" s="290">
        <v>5620</v>
      </c>
      <c r="G72" s="290">
        <v>4920</v>
      </c>
      <c r="H72" s="290">
        <v>3609.33586810939</v>
      </c>
      <c r="I72" s="290">
        <v>2660.6069751803216</v>
      </c>
      <c r="J72" s="290">
        <v>5310</v>
      </c>
      <c r="K72" s="290">
        <v>2350</v>
      </c>
      <c r="L72" s="290">
        <v>225</v>
      </c>
      <c r="M72" s="290">
        <v>885</v>
      </c>
      <c r="N72" s="291">
        <v>0.16666666666666666</v>
      </c>
      <c r="O72" s="290">
        <v>1675</v>
      </c>
      <c r="P72" s="290">
        <v>80</v>
      </c>
      <c r="Q72" s="290">
        <v>1755</v>
      </c>
      <c r="R72" s="291">
        <v>0.33050847457627119</v>
      </c>
      <c r="S72" s="290">
        <v>10</v>
      </c>
      <c r="T72" s="290">
        <v>40</v>
      </c>
      <c r="U72" s="290">
        <v>45</v>
      </c>
      <c r="V72" s="290" t="s">
        <v>4</v>
      </c>
    </row>
    <row r="73" spans="1:22" x14ac:dyDescent="0.2">
      <c r="A73" s="290" t="s">
        <v>103</v>
      </c>
      <c r="B73" s="290" t="s">
        <v>345</v>
      </c>
      <c r="C73" s="290" t="s">
        <v>290</v>
      </c>
      <c r="D73" s="290">
        <v>2.3339999389648436</v>
      </c>
      <c r="E73" s="290">
        <v>7395</v>
      </c>
      <c r="F73" s="290">
        <v>3795</v>
      </c>
      <c r="G73" s="290">
        <v>3488</v>
      </c>
      <c r="H73" s="290">
        <v>3168.3805455795209</v>
      </c>
      <c r="I73" s="290">
        <v>1625.9640528024722</v>
      </c>
      <c r="J73" s="290">
        <v>3295</v>
      </c>
      <c r="K73" s="290">
        <v>1640</v>
      </c>
      <c r="L73" s="290">
        <v>200</v>
      </c>
      <c r="M73" s="290">
        <v>725</v>
      </c>
      <c r="N73" s="291">
        <v>0.22003034901365706</v>
      </c>
      <c r="O73" s="290">
        <v>600</v>
      </c>
      <c r="P73" s="290">
        <v>105</v>
      </c>
      <c r="Q73" s="290">
        <v>705</v>
      </c>
      <c r="R73" s="291">
        <v>0.21396054628224584</v>
      </c>
      <c r="S73" s="290">
        <v>0</v>
      </c>
      <c r="T73" s="290">
        <v>10</v>
      </c>
      <c r="U73" s="290">
        <v>20</v>
      </c>
      <c r="V73" s="290" t="s">
        <v>4</v>
      </c>
    </row>
    <row r="74" spans="1:22" x14ac:dyDescent="0.2">
      <c r="A74" s="293" t="s">
        <v>104</v>
      </c>
      <c r="B74" s="293" t="s">
        <v>345</v>
      </c>
      <c r="C74" s="293" t="s">
        <v>290</v>
      </c>
      <c r="D74" s="293">
        <v>1.6938000488281251</v>
      </c>
      <c r="E74" s="293">
        <v>3361</v>
      </c>
      <c r="F74" s="293">
        <v>1941</v>
      </c>
      <c r="G74" s="293">
        <v>1840</v>
      </c>
      <c r="H74" s="293">
        <v>1984.2956093461837</v>
      </c>
      <c r="I74" s="293">
        <v>1145.9439981377395</v>
      </c>
      <c r="J74" s="293">
        <v>1870</v>
      </c>
      <c r="K74" s="293">
        <v>1315</v>
      </c>
      <c r="L74" s="293">
        <v>95</v>
      </c>
      <c r="M74" s="293">
        <v>285</v>
      </c>
      <c r="N74" s="294">
        <v>0.15240641711229946</v>
      </c>
      <c r="O74" s="293">
        <v>140</v>
      </c>
      <c r="P74" s="293">
        <v>20</v>
      </c>
      <c r="Q74" s="293">
        <v>160</v>
      </c>
      <c r="R74" s="294">
        <v>8.5561497326203204E-2</v>
      </c>
      <c r="S74" s="293">
        <v>0</v>
      </c>
      <c r="T74" s="293">
        <v>0</v>
      </c>
      <c r="U74" s="293">
        <v>10</v>
      </c>
      <c r="V74" s="293" t="s">
        <v>5</v>
      </c>
    </row>
    <row r="75" spans="1:22" x14ac:dyDescent="0.2">
      <c r="A75" s="257" t="s">
        <v>105</v>
      </c>
      <c r="B75" s="257" t="s">
        <v>345</v>
      </c>
      <c r="C75" s="257" t="s">
        <v>290</v>
      </c>
      <c r="D75" s="257">
        <v>1.3489999389648437</v>
      </c>
      <c r="E75" s="257">
        <v>3469</v>
      </c>
      <c r="F75" s="257">
        <v>1529</v>
      </c>
      <c r="G75" s="257">
        <v>1482</v>
      </c>
      <c r="H75" s="257">
        <v>2571.5345863261791</v>
      </c>
      <c r="I75" s="257">
        <v>1133.4322232610918</v>
      </c>
      <c r="J75" s="257">
        <v>1820</v>
      </c>
      <c r="K75" s="257">
        <v>1270</v>
      </c>
      <c r="L75" s="257">
        <v>135</v>
      </c>
      <c r="M75" s="257">
        <v>245</v>
      </c>
      <c r="N75" s="292">
        <v>0.13461538461538461</v>
      </c>
      <c r="O75" s="257">
        <v>65</v>
      </c>
      <c r="P75" s="257">
        <v>65</v>
      </c>
      <c r="Q75" s="257">
        <v>130</v>
      </c>
      <c r="R75" s="292">
        <v>7.1428571428571425E-2</v>
      </c>
      <c r="S75" s="257">
        <v>0</v>
      </c>
      <c r="T75" s="257">
        <v>10</v>
      </c>
      <c r="U75" s="257">
        <v>25</v>
      </c>
      <c r="V75" s="257" t="s">
        <v>6</v>
      </c>
    </row>
    <row r="76" spans="1:22" x14ac:dyDescent="0.2">
      <c r="A76" s="257" t="s">
        <v>106</v>
      </c>
      <c r="B76" s="257" t="s">
        <v>345</v>
      </c>
      <c r="C76" s="257" t="s">
        <v>290</v>
      </c>
      <c r="D76" s="257">
        <v>1.626199951171875</v>
      </c>
      <c r="E76" s="257">
        <v>3965</v>
      </c>
      <c r="F76" s="257">
        <v>1654</v>
      </c>
      <c r="G76" s="257">
        <v>1619</v>
      </c>
      <c r="H76" s="257">
        <v>2438.199556667515</v>
      </c>
      <c r="I76" s="257">
        <v>1017.0950987964867</v>
      </c>
      <c r="J76" s="257">
        <v>1820</v>
      </c>
      <c r="K76" s="257">
        <v>1455</v>
      </c>
      <c r="L76" s="257">
        <v>90</v>
      </c>
      <c r="M76" s="257">
        <v>150</v>
      </c>
      <c r="N76" s="292">
        <v>8.2417582417582416E-2</v>
      </c>
      <c r="O76" s="257">
        <v>105</v>
      </c>
      <c r="P76" s="257">
        <v>10</v>
      </c>
      <c r="Q76" s="257">
        <v>115</v>
      </c>
      <c r="R76" s="292">
        <v>6.3186813186813184E-2</v>
      </c>
      <c r="S76" s="257">
        <v>0</v>
      </c>
      <c r="T76" s="257">
        <v>10</v>
      </c>
      <c r="U76" s="257">
        <v>10</v>
      </c>
      <c r="V76" s="257" t="s">
        <v>6</v>
      </c>
    </row>
    <row r="77" spans="1:22" x14ac:dyDescent="0.2">
      <c r="A77" s="257" t="s">
        <v>107</v>
      </c>
      <c r="B77" s="257" t="s">
        <v>345</v>
      </c>
      <c r="C77" s="257" t="s">
        <v>290</v>
      </c>
      <c r="D77" s="257">
        <v>1.4111000061035157</v>
      </c>
      <c r="E77" s="257">
        <v>3189</v>
      </c>
      <c r="F77" s="257">
        <v>1502</v>
      </c>
      <c r="G77" s="257">
        <v>1443</v>
      </c>
      <c r="H77" s="257">
        <v>2259.9390448631752</v>
      </c>
      <c r="I77" s="257">
        <v>1064.4178254576636</v>
      </c>
      <c r="J77" s="257">
        <v>1580</v>
      </c>
      <c r="K77" s="257">
        <v>1120</v>
      </c>
      <c r="L77" s="257">
        <v>110</v>
      </c>
      <c r="M77" s="257">
        <v>180</v>
      </c>
      <c r="N77" s="292">
        <v>0.11392405063291139</v>
      </c>
      <c r="O77" s="257">
        <v>105</v>
      </c>
      <c r="P77" s="257">
        <v>25</v>
      </c>
      <c r="Q77" s="257">
        <v>130</v>
      </c>
      <c r="R77" s="292">
        <v>8.2278481012658222E-2</v>
      </c>
      <c r="S77" s="257">
        <v>15</v>
      </c>
      <c r="T77" s="257">
        <v>10</v>
      </c>
      <c r="U77" s="257">
        <v>20</v>
      </c>
      <c r="V77" s="257" t="s">
        <v>6</v>
      </c>
    </row>
    <row r="78" spans="1:22" x14ac:dyDescent="0.2">
      <c r="A78" s="257" t="s">
        <v>108</v>
      </c>
      <c r="B78" s="257" t="s">
        <v>345</v>
      </c>
      <c r="C78" s="257" t="s">
        <v>290</v>
      </c>
      <c r="D78" s="257">
        <v>3.2751000976562499</v>
      </c>
      <c r="E78" s="257">
        <v>5259</v>
      </c>
      <c r="F78" s="257">
        <v>2425</v>
      </c>
      <c r="G78" s="257">
        <v>2265</v>
      </c>
      <c r="H78" s="257">
        <v>1605.7524482269969</v>
      </c>
      <c r="I78" s="257">
        <v>740.43538447432354</v>
      </c>
      <c r="J78" s="257">
        <v>2620</v>
      </c>
      <c r="K78" s="257">
        <v>1925</v>
      </c>
      <c r="L78" s="257">
        <v>170</v>
      </c>
      <c r="M78" s="257">
        <v>365</v>
      </c>
      <c r="N78" s="292">
        <v>0.13931297709923665</v>
      </c>
      <c r="O78" s="257">
        <v>80</v>
      </c>
      <c r="P78" s="257">
        <v>55</v>
      </c>
      <c r="Q78" s="257">
        <v>135</v>
      </c>
      <c r="R78" s="292">
        <v>5.1526717557251911E-2</v>
      </c>
      <c r="S78" s="257">
        <v>0</v>
      </c>
      <c r="T78" s="257">
        <v>0</v>
      </c>
      <c r="U78" s="257">
        <v>25</v>
      </c>
      <c r="V78" s="257" t="s">
        <v>6</v>
      </c>
    </row>
    <row r="79" spans="1:22" x14ac:dyDescent="0.2">
      <c r="A79" s="257" t="s">
        <v>109</v>
      </c>
      <c r="B79" s="257" t="s">
        <v>345</v>
      </c>
      <c r="C79" s="257" t="s">
        <v>290</v>
      </c>
      <c r="D79" s="257">
        <v>2.3427000427246094</v>
      </c>
      <c r="E79" s="257">
        <v>4347</v>
      </c>
      <c r="F79" s="257">
        <v>1799</v>
      </c>
      <c r="G79" s="257">
        <v>1767</v>
      </c>
      <c r="H79" s="257">
        <v>1855.5512531362519</v>
      </c>
      <c r="I79" s="257">
        <v>767.91734630598512</v>
      </c>
      <c r="J79" s="257">
        <v>2030</v>
      </c>
      <c r="K79" s="257">
        <v>1615</v>
      </c>
      <c r="L79" s="257">
        <v>115</v>
      </c>
      <c r="M79" s="257">
        <v>160</v>
      </c>
      <c r="N79" s="292">
        <v>7.8817733990147784E-2</v>
      </c>
      <c r="O79" s="257">
        <v>80</v>
      </c>
      <c r="P79" s="257">
        <v>50</v>
      </c>
      <c r="Q79" s="257">
        <v>130</v>
      </c>
      <c r="R79" s="292">
        <v>6.4039408866995079E-2</v>
      </c>
      <c r="S79" s="257">
        <v>0</v>
      </c>
      <c r="T79" s="257">
        <v>0</v>
      </c>
      <c r="U79" s="257">
        <v>0</v>
      </c>
      <c r="V79" s="257" t="s">
        <v>6</v>
      </c>
    </row>
    <row r="80" spans="1:22" x14ac:dyDescent="0.2">
      <c r="A80" s="257" t="s">
        <v>110</v>
      </c>
      <c r="B80" s="257" t="s">
        <v>345</v>
      </c>
      <c r="C80" s="257" t="s">
        <v>290</v>
      </c>
      <c r="D80" s="257">
        <v>2.4216000366210939</v>
      </c>
      <c r="E80" s="257">
        <v>3523</v>
      </c>
      <c r="F80" s="257">
        <v>1443</v>
      </c>
      <c r="G80" s="257">
        <v>1420</v>
      </c>
      <c r="H80" s="257">
        <v>1454.8232353496785</v>
      </c>
      <c r="I80" s="257">
        <v>595.88700783695322</v>
      </c>
      <c r="J80" s="257">
        <v>1615</v>
      </c>
      <c r="K80" s="257">
        <v>1215</v>
      </c>
      <c r="L80" s="257">
        <v>190</v>
      </c>
      <c r="M80" s="257">
        <v>145</v>
      </c>
      <c r="N80" s="292">
        <v>8.9783281733746126E-2</v>
      </c>
      <c r="O80" s="257">
        <v>40</v>
      </c>
      <c r="P80" s="257">
        <v>10</v>
      </c>
      <c r="Q80" s="257">
        <v>50</v>
      </c>
      <c r="R80" s="292">
        <v>3.0959752321981424E-2</v>
      </c>
      <c r="S80" s="257">
        <v>0</v>
      </c>
      <c r="T80" s="257">
        <v>0</v>
      </c>
      <c r="U80" s="257">
        <v>15</v>
      </c>
      <c r="V80" s="257" t="s">
        <v>6</v>
      </c>
    </row>
    <row r="81" spans="1:22" x14ac:dyDescent="0.2">
      <c r="A81" s="257" t="s">
        <v>111</v>
      </c>
      <c r="B81" s="257" t="s">
        <v>345</v>
      </c>
      <c r="C81" s="257" t="s">
        <v>290</v>
      </c>
      <c r="D81" s="257">
        <v>2.1102000427246095</v>
      </c>
      <c r="E81" s="257">
        <v>3546</v>
      </c>
      <c r="F81" s="257">
        <v>1413</v>
      </c>
      <c r="G81" s="257">
        <v>1337</v>
      </c>
      <c r="H81" s="257">
        <v>1680.4094058407566</v>
      </c>
      <c r="I81" s="257">
        <v>669.60476324111369</v>
      </c>
      <c r="J81" s="257">
        <v>1615</v>
      </c>
      <c r="K81" s="257">
        <v>1130</v>
      </c>
      <c r="L81" s="257">
        <v>145</v>
      </c>
      <c r="M81" s="257">
        <v>220</v>
      </c>
      <c r="N81" s="292">
        <v>0.13622291021671826</v>
      </c>
      <c r="O81" s="257">
        <v>90</v>
      </c>
      <c r="P81" s="257">
        <v>0</v>
      </c>
      <c r="Q81" s="257">
        <v>90</v>
      </c>
      <c r="R81" s="292">
        <v>5.5727554179566562E-2</v>
      </c>
      <c r="S81" s="257">
        <v>0</v>
      </c>
      <c r="T81" s="257">
        <v>0</v>
      </c>
      <c r="U81" s="257">
        <v>20</v>
      </c>
      <c r="V81" s="257" t="s">
        <v>6</v>
      </c>
    </row>
    <row r="82" spans="1:22" x14ac:dyDescent="0.2">
      <c r="A82" s="257" t="s">
        <v>112</v>
      </c>
      <c r="B82" s="257" t="s">
        <v>345</v>
      </c>
      <c r="C82" s="257" t="s">
        <v>290</v>
      </c>
      <c r="D82" s="257">
        <v>1.5571000671386719</v>
      </c>
      <c r="E82" s="257">
        <v>3458</v>
      </c>
      <c r="F82" s="257">
        <v>1608</v>
      </c>
      <c r="G82" s="257">
        <v>1547</v>
      </c>
      <c r="H82" s="257">
        <v>2220.7949719984426</v>
      </c>
      <c r="I82" s="257">
        <v>1032.688928563764</v>
      </c>
      <c r="J82" s="257">
        <v>1710</v>
      </c>
      <c r="K82" s="257">
        <v>1280</v>
      </c>
      <c r="L82" s="257">
        <v>145</v>
      </c>
      <c r="M82" s="257">
        <v>195</v>
      </c>
      <c r="N82" s="292">
        <v>0.11403508771929824</v>
      </c>
      <c r="O82" s="257">
        <v>70</v>
      </c>
      <c r="P82" s="257">
        <v>10</v>
      </c>
      <c r="Q82" s="257">
        <v>80</v>
      </c>
      <c r="R82" s="292">
        <v>4.6783625730994149E-2</v>
      </c>
      <c r="S82" s="257">
        <v>0</v>
      </c>
      <c r="T82" s="257">
        <v>0</v>
      </c>
      <c r="U82" s="257">
        <v>0</v>
      </c>
      <c r="V82" s="257" t="s">
        <v>6</v>
      </c>
    </row>
    <row r="83" spans="1:22" x14ac:dyDescent="0.2">
      <c r="A83" s="293" t="s">
        <v>113</v>
      </c>
      <c r="B83" s="293" t="s">
        <v>345</v>
      </c>
      <c r="C83" s="293" t="s">
        <v>290</v>
      </c>
      <c r="D83" s="293">
        <v>2.4366000366210936</v>
      </c>
      <c r="E83" s="293">
        <v>3099</v>
      </c>
      <c r="F83" s="293">
        <v>1463</v>
      </c>
      <c r="G83" s="293">
        <v>1398</v>
      </c>
      <c r="H83" s="293">
        <v>1271.8542039823149</v>
      </c>
      <c r="I83" s="293">
        <v>600.42681523915019</v>
      </c>
      <c r="J83" s="293">
        <v>1425</v>
      </c>
      <c r="K83" s="293">
        <v>1035</v>
      </c>
      <c r="L83" s="293">
        <v>110</v>
      </c>
      <c r="M83" s="293">
        <v>215</v>
      </c>
      <c r="N83" s="294">
        <v>0.15087719298245614</v>
      </c>
      <c r="O83" s="293">
        <v>50</v>
      </c>
      <c r="P83" s="293">
        <v>20</v>
      </c>
      <c r="Q83" s="293">
        <v>70</v>
      </c>
      <c r="R83" s="294">
        <v>4.912280701754386E-2</v>
      </c>
      <c r="S83" s="293">
        <v>0</v>
      </c>
      <c r="T83" s="293">
        <v>0</v>
      </c>
      <c r="U83" s="293">
        <v>0</v>
      </c>
      <c r="V83" s="293" t="s">
        <v>5</v>
      </c>
    </row>
    <row r="84" spans="1:22" x14ac:dyDescent="0.2">
      <c r="A84" s="293" t="s">
        <v>114</v>
      </c>
      <c r="B84" s="293" t="s">
        <v>345</v>
      </c>
      <c r="C84" s="293" t="s">
        <v>290</v>
      </c>
      <c r="D84" s="293">
        <v>1.4685000610351562</v>
      </c>
      <c r="E84" s="293">
        <v>6390</v>
      </c>
      <c r="F84" s="293">
        <v>3677</v>
      </c>
      <c r="G84" s="293">
        <v>3361</v>
      </c>
      <c r="H84" s="293">
        <v>4351.3787772644991</v>
      </c>
      <c r="I84" s="293">
        <v>2503.9154560252837</v>
      </c>
      <c r="J84" s="293">
        <v>3320</v>
      </c>
      <c r="K84" s="293">
        <v>1860</v>
      </c>
      <c r="L84" s="293">
        <v>200</v>
      </c>
      <c r="M84" s="293">
        <v>910</v>
      </c>
      <c r="N84" s="294">
        <v>0.2740963855421687</v>
      </c>
      <c r="O84" s="293">
        <v>255</v>
      </c>
      <c r="P84" s="293">
        <v>65</v>
      </c>
      <c r="Q84" s="293">
        <v>320</v>
      </c>
      <c r="R84" s="294">
        <v>9.6385542168674704E-2</v>
      </c>
      <c r="S84" s="293">
        <v>0</v>
      </c>
      <c r="T84" s="293">
        <v>10</v>
      </c>
      <c r="U84" s="293">
        <v>20</v>
      </c>
      <c r="V84" s="293" t="s">
        <v>5</v>
      </c>
    </row>
    <row r="85" spans="1:22" x14ac:dyDescent="0.2">
      <c r="A85" s="295" t="s">
        <v>115</v>
      </c>
      <c r="B85" s="295" t="s">
        <v>345</v>
      </c>
      <c r="C85" s="295" t="s">
        <v>290</v>
      </c>
      <c r="D85" s="295">
        <v>0.57659999847412113</v>
      </c>
      <c r="E85" s="295">
        <v>2138</v>
      </c>
      <c r="F85" s="295">
        <v>1035</v>
      </c>
      <c r="G85" s="295">
        <v>922</v>
      </c>
      <c r="H85" s="295">
        <v>3707.943124623434</v>
      </c>
      <c r="I85" s="295">
        <v>1795.0052076638233</v>
      </c>
      <c r="J85" s="295">
        <v>0</v>
      </c>
      <c r="K85" s="295">
        <v>0</v>
      </c>
      <c r="L85" s="295">
        <v>0</v>
      </c>
      <c r="M85" s="295">
        <v>0</v>
      </c>
      <c r="N85" s="296" t="e">
        <v>#DIV/0!</v>
      </c>
      <c r="O85" s="295">
        <v>0</v>
      </c>
      <c r="P85" s="295">
        <v>0</v>
      </c>
      <c r="Q85" s="295">
        <v>0</v>
      </c>
      <c r="R85" s="296" t="e">
        <v>#DIV/0!</v>
      </c>
      <c r="S85" s="295">
        <v>0</v>
      </c>
      <c r="T85" s="295">
        <v>0</v>
      </c>
      <c r="U85" s="295">
        <v>0</v>
      </c>
      <c r="V85" s="295" t="s">
        <v>28</v>
      </c>
    </row>
    <row r="86" spans="1:22" x14ac:dyDescent="0.2">
      <c r="A86" s="290" t="s">
        <v>116</v>
      </c>
      <c r="B86" s="290" t="s">
        <v>345</v>
      </c>
      <c r="C86" s="290" t="s">
        <v>290</v>
      </c>
      <c r="D86" s="290">
        <v>1.3077999877929687</v>
      </c>
      <c r="E86" s="290">
        <v>5345</v>
      </c>
      <c r="F86" s="290">
        <v>3355</v>
      </c>
      <c r="G86" s="290">
        <v>3004</v>
      </c>
      <c r="H86" s="290">
        <v>4087.0164015066043</v>
      </c>
      <c r="I86" s="290">
        <v>2565.3769929007781</v>
      </c>
      <c r="J86" s="290">
        <v>2910</v>
      </c>
      <c r="K86" s="290">
        <v>1270</v>
      </c>
      <c r="L86" s="290">
        <v>215</v>
      </c>
      <c r="M86" s="290">
        <v>600</v>
      </c>
      <c r="N86" s="291">
        <v>0.20618556701030927</v>
      </c>
      <c r="O86" s="290">
        <v>715</v>
      </c>
      <c r="P86" s="290">
        <v>65</v>
      </c>
      <c r="Q86" s="290">
        <v>780</v>
      </c>
      <c r="R86" s="291">
        <v>0.26804123711340205</v>
      </c>
      <c r="S86" s="290">
        <v>0</v>
      </c>
      <c r="T86" s="290">
        <v>15</v>
      </c>
      <c r="U86" s="290">
        <v>30</v>
      </c>
      <c r="V86" s="290" t="s">
        <v>4</v>
      </c>
    </row>
    <row r="87" spans="1:22" x14ac:dyDescent="0.2">
      <c r="A87" s="290" t="s">
        <v>117</v>
      </c>
      <c r="B87" s="290" t="s">
        <v>345</v>
      </c>
      <c r="C87" s="290" t="s">
        <v>290</v>
      </c>
      <c r="D87" s="290">
        <v>1.9621000671386719</v>
      </c>
      <c r="E87" s="290">
        <v>6296</v>
      </c>
      <c r="F87" s="290">
        <v>3959</v>
      </c>
      <c r="G87" s="290">
        <v>3546</v>
      </c>
      <c r="H87" s="290">
        <v>3208.8067807782345</v>
      </c>
      <c r="I87" s="290">
        <v>2017.7360300351065</v>
      </c>
      <c r="J87" s="290">
        <v>3805</v>
      </c>
      <c r="K87" s="290">
        <v>1980</v>
      </c>
      <c r="L87" s="290">
        <v>265</v>
      </c>
      <c r="M87" s="290">
        <v>950</v>
      </c>
      <c r="N87" s="291">
        <v>0.24967148488830487</v>
      </c>
      <c r="O87" s="290">
        <v>470</v>
      </c>
      <c r="P87" s="290">
        <v>85</v>
      </c>
      <c r="Q87" s="290">
        <v>555</v>
      </c>
      <c r="R87" s="291">
        <v>0.14586070959264127</v>
      </c>
      <c r="S87" s="290">
        <v>0</v>
      </c>
      <c r="T87" s="290">
        <v>10</v>
      </c>
      <c r="U87" s="290">
        <v>35</v>
      </c>
      <c r="V87" s="290" t="s">
        <v>4</v>
      </c>
    </row>
    <row r="88" spans="1:22" x14ac:dyDescent="0.2">
      <c r="A88" s="293" t="s">
        <v>118</v>
      </c>
      <c r="B88" s="293" t="s">
        <v>345</v>
      </c>
      <c r="C88" s="293" t="s">
        <v>290</v>
      </c>
      <c r="D88" s="293">
        <v>1.1673999786376954</v>
      </c>
      <c r="E88" s="293">
        <v>3447</v>
      </c>
      <c r="F88" s="293">
        <v>1816</v>
      </c>
      <c r="G88" s="293">
        <v>1700</v>
      </c>
      <c r="H88" s="293">
        <v>2952.7154900435221</v>
      </c>
      <c r="I88" s="293">
        <v>1555.5936553289921</v>
      </c>
      <c r="J88" s="293">
        <v>1905</v>
      </c>
      <c r="K88" s="293">
        <v>1185</v>
      </c>
      <c r="L88" s="293">
        <v>100</v>
      </c>
      <c r="M88" s="293">
        <v>385</v>
      </c>
      <c r="N88" s="294">
        <v>0.20209973753280841</v>
      </c>
      <c r="O88" s="293">
        <v>125</v>
      </c>
      <c r="P88" s="293">
        <v>70</v>
      </c>
      <c r="Q88" s="293">
        <v>195</v>
      </c>
      <c r="R88" s="294">
        <v>0.10236220472440945</v>
      </c>
      <c r="S88" s="293">
        <v>10</v>
      </c>
      <c r="T88" s="293">
        <v>10</v>
      </c>
      <c r="U88" s="293">
        <v>25</v>
      </c>
      <c r="V88" s="293" t="s">
        <v>5</v>
      </c>
    </row>
    <row r="89" spans="1:22" x14ac:dyDescent="0.2">
      <c r="A89" s="257" t="s">
        <v>119</v>
      </c>
      <c r="B89" s="257" t="s">
        <v>345</v>
      </c>
      <c r="C89" s="257" t="s">
        <v>290</v>
      </c>
      <c r="D89" s="257">
        <v>1.5882000732421875</v>
      </c>
      <c r="E89" s="257">
        <v>3702</v>
      </c>
      <c r="F89" s="257">
        <v>1660</v>
      </c>
      <c r="G89" s="257">
        <v>1609</v>
      </c>
      <c r="H89" s="257">
        <v>2330.9405800760692</v>
      </c>
      <c r="I89" s="257">
        <v>1045.2083638374595</v>
      </c>
      <c r="J89" s="257">
        <v>1885</v>
      </c>
      <c r="K89" s="257">
        <v>1360</v>
      </c>
      <c r="L89" s="257">
        <v>150</v>
      </c>
      <c r="M89" s="257">
        <v>170</v>
      </c>
      <c r="N89" s="292">
        <v>9.0185676392572939E-2</v>
      </c>
      <c r="O89" s="257">
        <v>135</v>
      </c>
      <c r="P89" s="257">
        <v>55</v>
      </c>
      <c r="Q89" s="257">
        <v>190</v>
      </c>
      <c r="R89" s="292">
        <v>0.10079575596816977</v>
      </c>
      <c r="S89" s="257">
        <v>0</v>
      </c>
      <c r="T89" s="257">
        <v>15</v>
      </c>
      <c r="U89" s="257">
        <v>0</v>
      </c>
      <c r="V89" s="257" t="s">
        <v>6</v>
      </c>
    </row>
    <row r="90" spans="1:22" x14ac:dyDescent="0.2">
      <c r="A90" s="257" t="s">
        <v>120</v>
      </c>
      <c r="B90" s="257" t="s">
        <v>345</v>
      </c>
      <c r="C90" s="257" t="s">
        <v>290</v>
      </c>
      <c r="D90" s="257">
        <v>1.4257000732421874</v>
      </c>
      <c r="E90" s="257">
        <v>3983</v>
      </c>
      <c r="F90" s="257">
        <v>1720</v>
      </c>
      <c r="G90" s="257">
        <v>1642</v>
      </c>
      <c r="H90" s="257">
        <v>2793.7152243685109</v>
      </c>
      <c r="I90" s="257">
        <v>1206.4248520998842</v>
      </c>
      <c r="J90" s="257">
        <v>2120</v>
      </c>
      <c r="K90" s="257">
        <v>1450</v>
      </c>
      <c r="L90" s="257">
        <v>190</v>
      </c>
      <c r="M90" s="257">
        <v>275</v>
      </c>
      <c r="N90" s="292">
        <v>0.12971698113207547</v>
      </c>
      <c r="O90" s="257">
        <v>75</v>
      </c>
      <c r="P90" s="257">
        <v>70</v>
      </c>
      <c r="Q90" s="257">
        <v>145</v>
      </c>
      <c r="R90" s="292">
        <v>6.8396226415094338E-2</v>
      </c>
      <c r="S90" s="257">
        <v>0</v>
      </c>
      <c r="T90" s="257">
        <v>0</v>
      </c>
      <c r="U90" s="257">
        <v>40</v>
      </c>
      <c r="V90" s="257" t="s">
        <v>6</v>
      </c>
    </row>
    <row r="91" spans="1:22" x14ac:dyDescent="0.2">
      <c r="A91" s="257" t="s">
        <v>121</v>
      </c>
      <c r="B91" s="257" t="s">
        <v>345</v>
      </c>
      <c r="C91" s="257" t="s">
        <v>290</v>
      </c>
      <c r="D91" s="257">
        <v>0.85349998474121092</v>
      </c>
      <c r="E91" s="257">
        <v>1993</v>
      </c>
      <c r="F91" s="257">
        <v>889</v>
      </c>
      <c r="G91" s="257">
        <v>864</v>
      </c>
      <c r="H91" s="257">
        <v>2335.090844324146</v>
      </c>
      <c r="I91" s="257">
        <v>1041.5934574029934</v>
      </c>
      <c r="J91" s="257">
        <v>1095</v>
      </c>
      <c r="K91" s="257">
        <v>870</v>
      </c>
      <c r="L91" s="257">
        <v>50</v>
      </c>
      <c r="M91" s="257">
        <v>110</v>
      </c>
      <c r="N91" s="292">
        <v>0.1004566210045662</v>
      </c>
      <c r="O91" s="257">
        <v>30</v>
      </c>
      <c r="P91" s="257">
        <v>20</v>
      </c>
      <c r="Q91" s="257">
        <v>50</v>
      </c>
      <c r="R91" s="292">
        <v>4.5662100456621002E-2</v>
      </c>
      <c r="S91" s="257">
        <v>0</v>
      </c>
      <c r="T91" s="257">
        <v>0</v>
      </c>
      <c r="U91" s="257">
        <v>0</v>
      </c>
      <c r="V91" s="257" t="s">
        <v>6</v>
      </c>
    </row>
    <row r="92" spans="1:22" x14ac:dyDescent="0.2">
      <c r="A92" s="295" t="s">
        <v>122</v>
      </c>
      <c r="B92" s="295" t="s">
        <v>345</v>
      </c>
      <c r="C92" s="295" t="s">
        <v>290</v>
      </c>
      <c r="D92" s="295">
        <v>6.0794000244140625</v>
      </c>
      <c r="E92" s="295">
        <v>166</v>
      </c>
      <c r="F92" s="295">
        <v>93</v>
      </c>
      <c r="G92" s="295">
        <v>87</v>
      </c>
      <c r="H92" s="295">
        <v>27.305326073850392</v>
      </c>
      <c r="I92" s="295">
        <v>15.29756219800052</v>
      </c>
      <c r="J92" s="295">
        <v>95</v>
      </c>
      <c r="K92" s="295">
        <v>75</v>
      </c>
      <c r="L92" s="295">
        <v>0</v>
      </c>
      <c r="M92" s="295">
        <v>15</v>
      </c>
      <c r="N92" s="296">
        <v>0.15789473684210525</v>
      </c>
      <c r="O92" s="295">
        <v>0</v>
      </c>
      <c r="P92" s="295">
        <v>10</v>
      </c>
      <c r="Q92" s="295">
        <v>10</v>
      </c>
      <c r="R92" s="296">
        <v>0.10526315789473684</v>
      </c>
      <c r="S92" s="295">
        <v>0</v>
      </c>
      <c r="T92" s="295">
        <v>0</v>
      </c>
      <c r="U92" s="295">
        <v>0</v>
      </c>
      <c r="V92" s="295" t="s">
        <v>28</v>
      </c>
    </row>
    <row r="93" spans="1:22" x14ac:dyDescent="0.2">
      <c r="A93" s="295" t="s">
        <v>123</v>
      </c>
      <c r="B93" s="295" t="s">
        <v>345</v>
      </c>
      <c r="C93" s="295" t="s">
        <v>290</v>
      </c>
      <c r="D93" s="295">
        <v>1.0216999816894532</v>
      </c>
      <c r="E93" s="295">
        <v>5</v>
      </c>
      <c r="F93" s="295">
        <v>1</v>
      </c>
      <c r="G93" s="295">
        <v>2</v>
      </c>
      <c r="H93" s="295">
        <v>4.8938045312794722</v>
      </c>
      <c r="I93" s="295">
        <v>0.97876090625589451</v>
      </c>
      <c r="J93" s="295">
        <v>0</v>
      </c>
      <c r="K93" s="295">
        <v>0</v>
      </c>
      <c r="L93" s="295">
        <v>0</v>
      </c>
      <c r="M93" s="295">
        <v>0</v>
      </c>
      <c r="N93" s="296" t="e">
        <v>#DIV/0!</v>
      </c>
      <c r="O93" s="295">
        <v>0</v>
      </c>
      <c r="P93" s="295">
        <v>0</v>
      </c>
      <c r="Q93" s="295">
        <v>0</v>
      </c>
      <c r="R93" s="296" t="e">
        <v>#DIV/0!</v>
      </c>
      <c r="S93" s="295">
        <v>0</v>
      </c>
      <c r="T93" s="295">
        <v>0</v>
      </c>
      <c r="U93" s="295">
        <v>0</v>
      </c>
      <c r="V93" s="295" t="s">
        <v>28</v>
      </c>
    </row>
    <row r="94" spans="1:22" x14ac:dyDescent="0.2">
      <c r="A94" s="293" t="s">
        <v>124</v>
      </c>
      <c r="B94" s="293" t="s">
        <v>345</v>
      </c>
      <c r="C94" s="293" t="s">
        <v>290</v>
      </c>
      <c r="D94" s="293">
        <v>1.2716000366210938</v>
      </c>
      <c r="E94" s="293">
        <v>2542</v>
      </c>
      <c r="F94" s="293">
        <v>1308</v>
      </c>
      <c r="G94" s="293">
        <v>1256</v>
      </c>
      <c r="H94" s="293">
        <v>1999.0562494435151</v>
      </c>
      <c r="I94" s="293">
        <v>1028.6253242612579</v>
      </c>
      <c r="J94" s="293">
        <v>1080</v>
      </c>
      <c r="K94" s="293">
        <v>760</v>
      </c>
      <c r="L94" s="293">
        <v>60</v>
      </c>
      <c r="M94" s="293">
        <v>170</v>
      </c>
      <c r="N94" s="294">
        <v>0.15740740740740741</v>
      </c>
      <c r="O94" s="293">
        <v>45</v>
      </c>
      <c r="P94" s="293">
        <v>25</v>
      </c>
      <c r="Q94" s="293">
        <v>70</v>
      </c>
      <c r="R94" s="294">
        <v>6.4814814814814811E-2</v>
      </c>
      <c r="S94" s="293">
        <v>0</v>
      </c>
      <c r="T94" s="293">
        <v>0</v>
      </c>
      <c r="U94" s="293">
        <v>15</v>
      </c>
      <c r="V94" s="293" t="s">
        <v>5</v>
      </c>
    </row>
    <row r="95" spans="1:22" x14ac:dyDescent="0.2">
      <c r="A95" s="293" t="s">
        <v>125</v>
      </c>
      <c r="B95" s="293" t="s">
        <v>345</v>
      </c>
      <c r="C95" s="293" t="s">
        <v>290</v>
      </c>
      <c r="D95" s="293">
        <v>1.6508999633789063</v>
      </c>
      <c r="E95" s="293">
        <v>6550</v>
      </c>
      <c r="F95" s="293">
        <v>3877</v>
      </c>
      <c r="G95" s="293">
        <v>3637</v>
      </c>
      <c r="H95" s="293">
        <v>3967.5329488735815</v>
      </c>
      <c r="I95" s="293">
        <v>2348.416067600439</v>
      </c>
      <c r="J95" s="293">
        <v>3390</v>
      </c>
      <c r="K95" s="293">
        <v>1910</v>
      </c>
      <c r="L95" s="293">
        <v>275</v>
      </c>
      <c r="M95" s="293">
        <v>825</v>
      </c>
      <c r="N95" s="294">
        <v>0.24336283185840707</v>
      </c>
      <c r="O95" s="293">
        <v>250</v>
      </c>
      <c r="P95" s="293">
        <v>110</v>
      </c>
      <c r="Q95" s="293">
        <v>360</v>
      </c>
      <c r="R95" s="294">
        <v>0.10619469026548672</v>
      </c>
      <c r="S95" s="293">
        <v>0</v>
      </c>
      <c r="T95" s="293">
        <v>0</v>
      </c>
      <c r="U95" s="293">
        <v>10</v>
      </c>
      <c r="V95" s="293" t="s">
        <v>5</v>
      </c>
    </row>
    <row r="96" spans="1:22" x14ac:dyDescent="0.2">
      <c r="A96" s="290" t="s">
        <v>126</v>
      </c>
      <c r="B96" s="290" t="s">
        <v>345</v>
      </c>
      <c r="C96" s="290" t="s">
        <v>290</v>
      </c>
      <c r="D96" s="290">
        <v>3.3039001464843749</v>
      </c>
      <c r="E96" s="290">
        <v>3159</v>
      </c>
      <c r="F96" s="290">
        <v>1553</v>
      </c>
      <c r="G96" s="290">
        <v>1440</v>
      </c>
      <c r="H96" s="290">
        <v>956.14269800539807</v>
      </c>
      <c r="I96" s="290">
        <v>470.0505254835021</v>
      </c>
      <c r="J96" s="290">
        <v>1775</v>
      </c>
      <c r="K96" s="290">
        <v>1160</v>
      </c>
      <c r="L96" s="290">
        <v>155</v>
      </c>
      <c r="M96" s="290">
        <v>230</v>
      </c>
      <c r="N96" s="291">
        <v>0.12957746478873239</v>
      </c>
      <c r="O96" s="290">
        <v>195</v>
      </c>
      <c r="P96" s="290">
        <v>25</v>
      </c>
      <c r="Q96" s="290">
        <v>220</v>
      </c>
      <c r="R96" s="291">
        <v>0.12394366197183099</v>
      </c>
      <c r="S96" s="290">
        <v>10</v>
      </c>
      <c r="T96" s="290">
        <v>0</v>
      </c>
      <c r="U96" s="290">
        <v>10</v>
      </c>
      <c r="V96" s="290" t="s">
        <v>4</v>
      </c>
    </row>
    <row r="97" spans="1:22" x14ac:dyDescent="0.2">
      <c r="A97" s="293" t="s">
        <v>127</v>
      </c>
      <c r="B97" s="293" t="s">
        <v>345</v>
      </c>
      <c r="C97" s="293" t="s">
        <v>290</v>
      </c>
      <c r="D97" s="293">
        <v>0.92519996643066404</v>
      </c>
      <c r="E97" s="293">
        <v>3588</v>
      </c>
      <c r="F97" s="293">
        <v>1705</v>
      </c>
      <c r="G97" s="293">
        <v>1524</v>
      </c>
      <c r="H97" s="293">
        <v>3878.080555755068</v>
      </c>
      <c r="I97" s="293">
        <v>1842.8448571801537</v>
      </c>
      <c r="J97" s="293">
        <v>1560</v>
      </c>
      <c r="K97" s="293">
        <v>1040</v>
      </c>
      <c r="L97" s="293">
        <v>150</v>
      </c>
      <c r="M97" s="293">
        <v>265</v>
      </c>
      <c r="N97" s="294">
        <v>0.16987179487179488</v>
      </c>
      <c r="O97" s="293">
        <v>55</v>
      </c>
      <c r="P97" s="293">
        <v>20</v>
      </c>
      <c r="Q97" s="293">
        <v>75</v>
      </c>
      <c r="R97" s="294">
        <v>4.807692307692308E-2</v>
      </c>
      <c r="S97" s="293">
        <v>0</v>
      </c>
      <c r="T97" s="293">
        <v>10</v>
      </c>
      <c r="U97" s="293">
        <v>25</v>
      </c>
      <c r="V97" s="293" t="s">
        <v>5</v>
      </c>
    </row>
    <row r="98" spans="1:22" x14ac:dyDescent="0.2">
      <c r="A98" s="293" t="s">
        <v>128</v>
      </c>
      <c r="B98" s="293" t="s">
        <v>345</v>
      </c>
      <c r="C98" s="293" t="s">
        <v>290</v>
      </c>
      <c r="D98" s="293">
        <v>1.0238999938964843</v>
      </c>
      <c r="E98" s="293">
        <v>3793</v>
      </c>
      <c r="F98" s="293">
        <v>1851</v>
      </c>
      <c r="G98" s="293">
        <v>1703</v>
      </c>
      <c r="H98" s="293">
        <v>3704.4633485792069</v>
      </c>
      <c r="I98" s="293">
        <v>1807.7937406327742</v>
      </c>
      <c r="J98" s="293">
        <v>2015</v>
      </c>
      <c r="K98" s="293">
        <v>1155</v>
      </c>
      <c r="L98" s="293">
        <v>160</v>
      </c>
      <c r="M98" s="293">
        <v>500</v>
      </c>
      <c r="N98" s="294">
        <v>0.24813895781637718</v>
      </c>
      <c r="O98" s="293">
        <v>125</v>
      </c>
      <c r="P98" s="293">
        <v>30</v>
      </c>
      <c r="Q98" s="293">
        <v>155</v>
      </c>
      <c r="R98" s="294">
        <v>7.6923076923076927E-2</v>
      </c>
      <c r="S98" s="293">
        <v>0</v>
      </c>
      <c r="T98" s="293">
        <v>15</v>
      </c>
      <c r="U98" s="293">
        <v>20</v>
      </c>
      <c r="V98" s="293" t="s">
        <v>5</v>
      </c>
    </row>
    <row r="99" spans="1:22" x14ac:dyDescent="0.2">
      <c r="A99" s="293" t="s">
        <v>129</v>
      </c>
      <c r="B99" s="293" t="s">
        <v>345</v>
      </c>
      <c r="C99" s="293" t="s">
        <v>290</v>
      </c>
      <c r="D99" s="293">
        <v>1.8113999938964844</v>
      </c>
      <c r="E99" s="293">
        <v>2006</v>
      </c>
      <c r="F99" s="293">
        <v>1021</v>
      </c>
      <c r="G99" s="293">
        <v>966</v>
      </c>
      <c r="H99" s="293">
        <v>1107.4307203043063</v>
      </c>
      <c r="I99" s="293">
        <v>563.65242543903128</v>
      </c>
      <c r="J99" s="293">
        <v>1125</v>
      </c>
      <c r="K99" s="293">
        <v>775</v>
      </c>
      <c r="L99" s="293">
        <v>90</v>
      </c>
      <c r="M99" s="293">
        <v>180</v>
      </c>
      <c r="N99" s="294">
        <v>0.16</v>
      </c>
      <c r="O99" s="293">
        <v>35</v>
      </c>
      <c r="P99" s="293">
        <v>35</v>
      </c>
      <c r="Q99" s="293">
        <v>70</v>
      </c>
      <c r="R99" s="294">
        <v>6.222222222222222E-2</v>
      </c>
      <c r="S99" s="293">
        <v>0</v>
      </c>
      <c r="T99" s="293">
        <v>10</v>
      </c>
      <c r="U99" s="293">
        <v>0</v>
      </c>
      <c r="V99" s="293" t="s">
        <v>5</v>
      </c>
    </row>
    <row r="100" spans="1:22" x14ac:dyDescent="0.2">
      <c r="A100" s="293" t="s">
        <v>130</v>
      </c>
      <c r="B100" s="293" t="s">
        <v>345</v>
      </c>
      <c r="C100" s="293" t="s">
        <v>290</v>
      </c>
      <c r="D100" s="293">
        <v>2.7027999877929689</v>
      </c>
      <c r="E100" s="293">
        <v>6387</v>
      </c>
      <c r="F100" s="293">
        <v>2583</v>
      </c>
      <c r="G100" s="293">
        <v>2490</v>
      </c>
      <c r="H100" s="293">
        <v>2363.1049388954029</v>
      </c>
      <c r="I100" s="293">
        <v>955.67559999480602</v>
      </c>
      <c r="J100" s="293">
        <v>3190</v>
      </c>
      <c r="K100" s="293">
        <v>2140</v>
      </c>
      <c r="L100" s="293">
        <v>325</v>
      </c>
      <c r="M100" s="293">
        <v>510</v>
      </c>
      <c r="N100" s="294">
        <v>0.15987460815047022</v>
      </c>
      <c r="O100" s="293">
        <v>150</v>
      </c>
      <c r="P100" s="293">
        <v>20</v>
      </c>
      <c r="Q100" s="293">
        <v>170</v>
      </c>
      <c r="R100" s="294">
        <v>5.329153605015674E-2</v>
      </c>
      <c r="S100" s="293">
        <v>0</v>
      </c>
      <c r="T100" s="293">
        <v>10</v>
      </c>
      <c r="U100" s="293">
        <v>30</v>
      </c>
      <c r="V100" s="293" t="s">
        <v>5</v>
      </c>
    </row>
    <row r="101" spans="1:22" x14ac:dyDescent="0.2">
      <c r="A101" s="257" t="s">
        <v>131</v>
      </c>
      <c r="B101" s="257" t="s">
        <v>345</v>
      </c>
      <c r="C101" s="257" t="s">
        <v>290</v>
      </c>
      <c r="D101" s="257">
        <v>3.1548999023437498</v>
      </c>
      <c r="E101" s="257">
        <v>6197</v>
      </c>
      <c r="F101" s="257">
        <v>2768</v>
      </c>
      <c r="G101" s="257">
        <v>2622</v>
      </c>
      <c r="H101" s="257">
        <v>1964.246154179503</v>
      </c>
      <c r="I101" s="257">
        <v>877.36539531529195</v>
      </c>
      <c r="J101" s="257">
        <v>3140</v>
      </c>
      <c r="K101" s="257">
        <v>2200</v>
      </c>
      <c r="L101" s="257">
        <v>340</v>
      </c>
      <c r="M101" s="257">
        <v>405</v>
      </c>
      <c r="N101" s="292">
        <v>0.12898089171974522</v>
      </c>
      <c r="O101" s="257">
        <v>100</v>
      </c>
      <c r="P101" s="257">
        <v>30</v>
      </c>
      <c r="Q101" s="257">
        <v>130</v>
      </c>
      <c r="R101" s="292">
        <v>4.1401273885350316E-2</v>
      </c>
      <c r="S101" s="257">
        <v>10</v>
      </c>
      <c r="T101" s="257">
        <v>10</v>
      </c>
      <c r="U101" s="257">
        <v>25</v>
      </c>
      <c r="V101" s="257" t="s">
        <v>6</v>
      </c>
    </row>
    <row r="102" spans="1:22" x14ac:dyDescent="0.2">
      <c r="A102" s="293" t="s">
        <v>132</v>
      </c>
      <c r="B102" s="293" t="s">
        <v>345</v>
      </c>
      <c r="C102" s="293" t="s">
        <v>290</v>
      </c>
      <c r="D102" s="293">
        <v>1.6383999633789061</v>
      </c>
      <c r="E102" s="293">
        <v>2581</v>
      </c>
      <c r="F102" s="293">
        <v>1293</v>
      </c>
      <c r="G102" s="293">
        <v>1170</v>
      </c>
      <c r="H102" s="293">
        <v>1575.3174180235883</v>
      </c>
      <c r="I102" s="293">
        <v>789.1845879521502</v>
      </c>
      <c r="J102" s="293">
        <v>1275</v>
      </c>
      <c r="K102" s="293">
        <v>775</v>
      </c>
      <c r="L102" s="293">
        <v>185</v>
      </c>
      <c r="M102" s="293">
        <v>230</v>
      </c>
      <c r="N102" s="294">
        <v>0.1803921568627451</v>
      </c>
      <c r="O102" s="293">
        <v>60</v>
      </c>
      <c r="P102" s="293">
        <v>10</v>
      </c>
      <c r="Q102" s="293">
        <v>70</v>
      </c>
      <c r="R102" s="294">
        <v>5.4901960784313725E-2</v>
      </c>
      <c r="S102" s="293">
        <v>0</v>
      </c>
      <c r="T102" s="293">
        <v>0</v>
      </c>
      <c r="U102" s="293">
        <v>15</v>
      </c>
      <c r="V102" s="293" t="s">
        <v>5</v>
      </c>
    </row>
    <row r="103" spans="1:22" x14ac:dyDescent="0.2">
      <c r="A103" s="293" t="s">
        <v>133</v>
      </c>
      <c r="B103" s="293" t="s">
        <v>345</v>
      </c>
      <c r="C103" s="293" t="s">
        <v>290</v>
      </c>
      <c r="D103" s="293">
        <v>1.1844999694824219</v>
      </c>
      <c r="E103" s="293">
        <v>3872</v>
      </c>
      <c r="F103" s="293">
        <v>1894</v>
      </c>
      <c r="G103" s="293">
        <v>1738</v>
      </c>
      <c r="H103" s="293">
        <v>3268.889911151206</v>
      </c>
      <c r="I103" s="293">
        <v>1598.9869555062974</v>
      </c>
      <c r="J103" s="293">
        <v>1795</v>
      </c>
      <c r="K103" s="293">
        <v>1090</v>
      </c>
      <c r="L103" s="293">
        <v>110</v>
      </c>
      <c r="M103" s="293">
        <v>475</v>
      </c>
      <c r="N103" s="294">
        <v>0.26462395543175488</v>
      </c>
      <c r="O103" s="293">
        <v>70</v>
      </c>
      <c r="P103" s="293">
        <v>10</v>
      </c>
      <c r="Q103" s="293">
        <v>80</v>
      </c>
      <c r="R103" s="294">
        <v>4.456824512534819E-2</v>
      </c>
      <c r="S103" s="293">
        <v>10</v>
      </c>
      <c r="T103" s="293">
        <v>0</v>
      </c>
      <c r="U103" s="293">
        <v>25</v>
      </c>
      <c r="V103" s="293" t="s">
        <v>5</v>
      </c>
    </row>
    <row r="104" spans="1:22" x14ac:dyDescent="0.2">
      <c r="A104" s="293" t="s">
        <v>134</v>
      </c>
      <c r="B104" s="293" t="s">
        <v>345</v>
      </c>
      <c r="C104" s="293" t="s">
        <v>290</v>
      </c>
      <c r="D104" s="293">
        <v>1.2312000274658204</v>
      </c>
      <c r="E104" s="293">
        <v>3453</v>
      </c>
      <c r="F104" s="293">
        <v>1557</v>
      </c>
      <c r="G104" s="293">
        <v>1412</v>
      </c>
      <c r="H104" s="293">
        <v>2804.5808341210904</v>
      </c>
      <c r="I104" s="293">
        <v>1264.6198548295795</v>
      </c>
      <c r="J104" s="293">
        <v>1840</v>
      </c>
      <c r="K104" s="293">
        <v>1205</v>
      </c>
      <c r="L104" s="293">
        <v>175</v>
      </c>
      <c r="M104" s="293">
        <v>360</v>
      </c>
      <c r="N104" s="294">
        <v>0.19565217391304349</v>
      </c>
      <c r="O104" s="293">
        <v>75</v>
      </c>
      <c r="P104" s="293">
        <v>10</v>
      </c>
      <c r="Q104" s="293">
        <v>85</v>
      </c>
      <c r="R104" s="294">
        <v>4.619565217391304E-2</v>
      </c>
      <c r="S104" s="293">
        <v>0</v>
      </c>
      <c r="T104" s="293">
        <v>0</v>
      </c>
      <c r="U104" s="293">
        <v>0</v>
      </c>
      <c r="V104" s="293" t="s">
        <v>5</v>
      </c>
    </row>
    <row r="105" spans="1:22" x14ac:dyDescent="0.2">
      <c r="A105" s="293" t="s">
        <v>135</v>
      </c>
      <c r="B105" s="293" t="s">
        <v>345</v>
      </c>
      <c r="C105" s="293" t="s">
        <v>290</v>
      </c>
      <c r="D105" s="293">
        <v>3.7733999633789064</v>
      </c>
      <c r="E105" s="293">
        <v>2994</v>
      </c>
      <c r="F105" s="293">
        <v>1923</v>
      </c>
      <c r="G105" s="293">
        <v>1698</v>
      </c>
      <c r="H105" s="293">
        <v>793.44888669554405</v>
      </c>
      <c r="I105" s="293">
        <v>509.61997632449271</v>
      </c>
      <c r="J105" s="293">
        <v>1800</v>
      </c>
      <c r="K105" s="293">
        <v>1105</v>
      </c>
      <c r="L105" s="293">
        <v>165</v>
      </c>
      <c r="M105" s="293">
        <v>340</v>
      </c>
      <c r="N105" s="294">
        <v>0.18888888888888888</v>
      </c>
      <c r="O105" s="293">
        <v>130</v>
      </c>
      <c r="P105" s="293">
        <v>40</v>
      </c>
      <c r="Q105" s="293">
        <v>170</v>
      </c>
      <c r="R105" s="294">
        <v>9.4444444444444442E-2</v>
      </c>
      <c r="S105" s="293">
        <v>0</v>
      </c>
      <c r="T105" s="293">
        <v>0</v>
      </c>
      <c r="U105" s="293">
        <v>20</v>
      </c>
      <c r="V105" s="293" t="s">
        <v>5</v>
      </c>
    </row>
    <row r="106" spans="1:22" x14ac:dyDescent="0.2">
      <c r="A106" s="257" t="s">
        <v>136</v>
      </c>
      <c r="B106" s="257" t="s">
        <v>345</v>
      </c>
      <c r="C106" s="257" t="s">
        <v>290</v>
      </c>
      <c r="D106" s="257">
        <v>2.2013000488281249</v>
      </c>
      <c r="E106" s="257">
        <v>3797</v>
      </c>
      <c r="F106" s="257">
        <v>1661</v>
      </c>
      <c r="G106" s="257">
        <v>1568</v>
      </c>
      <c r="H106" s="257">
        <v>1724.88979956247</v>
      </c>
      <c r="I106" s="257">
        <v>754.5541103695715</v>
      </c>
      <c r="J106" s="257">
        <v>1900</v>
      </c>
      <c r="K106" s="257">
        <v>1365</v>
      </c>
      <c r="L106" s="257">
        <v>140</v>
      </c>
      <c r="M106" s="257">
        <v>265</v>
      </c>
      <c r="N106" s="292">
        <v>0.13947368421052631</v>
      </c>
      <c r="O106" s="257">
        <v>55</v>
      </c>
      <c r="P106" s="257">
        <v>30</v>
      </c>
      <c r="Q106" s="257">
        <v>85</v>
      </c>
      <c r="R106" s="292">
        <v>4.4736842105263158E-2</v>
      </c>
      <c r="S106" s="257">
        <v>0</v>
      </c>
      <c r="T106" s="257">
        <v>0</v>
      </c>
      <c r="U106" s="257">
        <v>30</v>
      </c>
      <c r="V106" s="257" t="s">
        <v>6</v>
      </c>
    </row>
    <row r="107" spans="1:22" x14ac:dyDescent="0.2">
      <c r="A107" s="257" t="s">
        <v>137</v>
      </c>
      <c r="B107" s="257" t="s">
        <v>345</v>
      </c>
      <c r="C107" s="257" t="s">
        <v>290</v>
      </c>
      <c r="D107" s="257">
        <v>1.1531999969482423</v>
      </c>
      <c r="E107" s="257">
        <v>2018</v>
      </c>
      <c r="F107" s="257">
        <v>873</v>
      </c>
      <c r="G107" s="257">
        <v>846</v>
      </c>
      <c r="H107" s="257">
        <v>1749.9132894036693</v>
      </c>
      <c r="I107" s="257">
        <v>757.02393540604726</v>
      </c>
      <c r="J107" s="257">
        <v>1180</v>
      </c>
      <c r="K107" s="257">
        <v>920</v>
      </c>
      <c r="L107" s="257">
        <v>110</v>
      </c>
      <c r="M107" s="257">
        <v>75</v>
      </c>
      <c r="N107" s="292">
        <v>6.3559322033898302E-2</v>
      </c>
      <c r="O107" s="257">
        <v>50</v>
      </c>
      <c r="P107" s="257">
        <v>10</v>
      </c>
      <c r="Q107" s="257">
        <v>60</v>
      </c>
      <c r="R107" s="292">
        <v>5.0847457627118647E-2</v>
      </c>
      <c r="S107" s="257">
        <v>0</v>
      </c>
      <c r="T107" s="257">
        <v>0</v>
      </c>
      <c r="U107" s="257">
        <v>10</v>
      </c>
      <c r="V107" s="257" t="s">
        <v>6</v>
      </c>
    </row>
    <row r="108" spans="1:22" x14ac:dyDescent="0.2">
      <c r="A108" s="295" t="s">
        <v>138</v>
      </c>
      <c r="B108" s="295" t="s">
        <v>345</v>
      </c>
      <c r="C108" s="295" t="s">
        <v>290</v>
      </c>
      <c r="D108" s="295">
        <v>1.1280000305175781</v>
      </c>
      <c r="E108" s="295">
        <v>5</v>
      </c>
      <c r="F108" s="295">
        <v>2</v>
      </c>
      <c r="G108" s="295">
        <v>3</v>
      </c>
      <c r="H108" s="295">
        <v>4.4326239935523502</v>
      </c>
      <c r="I108" s="295">
        <v>1.7730495974209401</v>
      </c>
      <c r="J108" s="295">
        <v>0</v>
      </c>
      <c r="K108" s="295">
        <v>0</v>
      </c>
      <c r="L108" s="295">
        <v>0</v>
      </c>
      <c r="M108" s="295">
        <v>0</v>
      </c>
      <c r="N108" s="296" t="e">
        <v>#DIV/0!</v>
      </c>
      <c r="O108" s="295">
        <v>0</v>
      </c>
      <c r="P108" s="295">
        <v>0</v>
      </c>
      <c r="Q108" s="295">
        <v>0</v>
      </c>
      <c r="R108" s="296" t="e">
        <v>#DIV/0!</v>
      </c>
      <c r="S108" s="295">
        <v>0</v>
      </c>
      <c r="T108" s="295">
        <v>0</v>
      </c>
      <c r="U108" s="295">
        <v>0</v>
      </c>
      <c r="V108" s="295" t="s">
        <v>28</v>
      </c>
    </row>
    <row r="109" spans="1:22" x14ac:dyDescent="0.2">
      <c r="A109" s="257" t="s">
        <v>139</v>
      </c>
      <c r="B109" s="257" t="s">
        <v>345</v>
      </c>
      <c r="C109" s="257" t="s">
        <v>290</v>
      </c>
      <c r="D109" s="257">
        <v>1.2744000244140625</v>
      </c>
      <c r="E109" s="257">
        <v>3269</v>
      </c>
      <c r="F109" s="257">
        <v>1243</v>
      </c>
      <c r="G109" s="257">
        <v>1192</v>
      </c>
      <c r="H109" s="257">
        <v>2565.1286388691065</v>
      </c>
      <c r="I109" s="257">
        <v>975.36093548923191</v>
      </c>
      <c r="J109" s="257">
        <v>1650</v>
      </c>
      <c r="K109" s="257">
        <v>1290</v>
      </c>
      <c r="L109" s="257">
        <v>160</v>
      </c>
      <c r="M109" s="257">
        <v>170</v>
      </c>
      <c r="N109" s="292">
        <v>0.10303030303030303</v>
      </c>
      <c r="O109" s="257">
        <v>15</v>
      </c>
      <c r="P109" s="257">
        <v>15</v>
      </c>
      <c r="Q109" s="257">
        <v>30</v>
      </c>
      <c r="R109" s="292">
        <v>1.8181818181818181E-2</v>
      </c>
      <c r="S109" s="257">
        <v>0</v>
      </c>
      <c r="T109" s="257">
        <v>0</v>
      </c>
      <c r="U109" s="257">
        <v>0</v>
      </c>
      <c r="V109" s="257" t="s">
        <v>6</v>
      </c>
    </row>
    <row r="110" spans="1:22" x14ac:dyDescent="0.2">
      <c r="A110" s="257" t="s">
        <v>140</v>
      </c>
      <c r="B110" s="257" t="s">
        <v>345</v>
      </c>
      <c r="C110" s="257" t="s">
        <v>290</v>
      </c>
      <c r="D110" s="257">
        <v>1.3441999816894532</v>
      </c>
      <c r="E110" s="257">
        <v>3102</v>
      </c>
      <c r="F110" s="257">
        <v>1248</v>
      </c>
      <c r="G110" s="257">
        <v>1229</v>
      </c>
      <c r="H110" s="257">
        <v>2307.6923391274427</v>
      </c>
      <c r="I110" s="257">
        <v>928.4332815058184</v>
      </c>
      <c r="J110" s="257">
        <v>1440</v>
      </c>
      <c r="K110" s="257">
        <v>1095</v>
      </c>
      <c r="L110" s="257">
        <v>145</v>
      </c>
      <c r="M110" s="257">
        <v>115</v>
      </c>
      <c r="N110" s="292">
        <v>7.9861111111111105E-2</v>
      </c>
      <c r="O110" s="257">
        <v>60</v>
      </c>
      <c r="P110" s="257">
        <v>10</v>
      </c>
      <c r="Q110" s="257">
        <v>70</v>
      </c>
      <c r="R110" s="292">
        <v>4.8611111111111112E-2</v>
      </c>
      <c r="S110" s="257">
        <v>0</v>
      </c>
      <c r="T110" s="257">
        <v>0</v>
      </c>
      <c r="U110" s="257">
        <v>10</v>
      </c>
      <c r="V110" s="257" t="s">
        <v>6</v>
      </c>
    </row>
    <row r="111" spans="1:22" x14ac:dyDescent="0.2">
      <c r="A111" s="295" t="s">
        <v>141</v>
      </c>
      <c r="B111" s="295" t="s">
        <v>345</v>
      </c>
      <c r="C111" s="295" t="s">
        <v>290</v>
      </c>
      <c r="D111" s="295">
        <v>1.7777999877929687</v>
      </c>
      <c r="E111" s="295">
        <v>0</v>
      </c>
      <c r="F111" s="295">
        <v>0</v>
      </c>
      <c r="G111" s="295">
        <v>0</v>
      </c>
      <c r="H111" s="295">
        <v>0</v>
      </c>
      <c r="I111" s="295">
        <v>0</v>
      </c>
      <c r="J111" s="295">
        <v>0</v>
      </c>
      <c r="K111" s="295">
        <v>0</v>
      </c>
      <c r="L111" s="295">
        <v>0</v>
      </c>
      <c r="M111" s="295">
        <v>0</v>
      </c>
      <c r="N111" s="296" t="e">
        <v>#DIV/0!</v>
      </c>
      <c r="O111" s="295">
        <v>0</v>
      </c>
      <c r="P111" s="295">
        <v>0</v>
      </c>
      <c r="Q111" s="295">
        <v>0</v>
      </c>
      <c r="R111" s="296" t="e">
        <v>#DIV/0!</v>
      </c>
      <c r="S111" s="295">
        <v>0</v>
      </c>
      <c r="T111" s="295">
        <v>0</v>
      </c>
      <c r="U111" s="295">
        <v>0</v>
      </c>
      <c r="V111" s="295" t="s">
        <v>28</v>
      </c>
    </row>
    <row r="112" spans="1:22" x14ac:dyDescent="0.2">
      <c r="A112" s="257" t="s">
        <v>142</v>
      </c>
      <c r="B112" s="257" t="s">
        <v>345</v>
      </c>
      <c r="C112" s="257" t="s">
        <v>290</v>
      </c>
      <c r="D112" s="257">
        <v>0.93019996643066405</v>
      </c>
      <c r="E112" s="257">
        <v>2546</v>
      </c>
      <c r="F112" s="257">
        <v>1182</v>
      </c>
      <c r="G112" s="257">
        <v>1116</v>
      </c>
      <c r="H112" s="257">
        <v>2737.0458953782122</v>
      </c>
      <c r="I112" s="257">
        <v>1270.6945201638048</v>
      </c>
      <c r="J112" s="257">
        <v>1310</v>
      </c>
      <c r="K112" s="257">
        <v>870</v>
      </c>
      <c r="L112" s="257">
        <v>135</v>
      </c>
      <c r="M112" s="257">
        <v>190</v>
      </c>
      <c r="N112" s="292">
        <v>0.14503816793893129</v>
      </c>
      <c r="O112" s="257">
        <v>75</v>
      </c>
      <c r="P112" s="257">
        <v>20</v>
      </c>
      <c r="Q112" s="257">
        <v>95</v>
      </c>
      <c r="R112" s="292">
        <v>7.2519083969465645E-2</v>
      </c>
      <c r="S112" s="257">
        <v>0</v>
      </c>
      <c r="T112" s="257">
        <v>10</v>
      </c>
      <c r="U112" s="257">
        <v>10</v>
      </c>
      <c r="V112" s="257" t="s">
        <v>6</v>
      </c>
    </row>
    <row r="113" spans="1:22" x14ac:dyDescent="0.2">
      <c r="A113" s="257" t="s">
        <v>143</v>
      </c>
      <c r="B113" s="257" t="s">
        <v>345</v>
      </c>
      <c r="C113" s="257" t="s">
        <v>290</v>
      </c>
      <c r="D113" s="257">
        <v>0.80790000915527349</v>
      </c>
      <c r="E113" s="257">
        <v>2140</v>
      </c>
      <c r="F113" s="257">
        <v>1050</v>
      </c>
      <c r="G113" s="257">
        <v>1026</v>
      </c>
      <c r="H113" s="257">
        <v>2648.8426485321465</v>
      </c>
      <c r="I113" s="257">
        <v>1299.6657854947448</v>
      </c>
      <c r="J113" s="257">
        <v>745</v>
      </c>
      <c r="K113" s="257">
        <v>570</v>
      </c>
      <c r="L113" s="257">
        <v>50</v>
      </c>
      <c r="M113" s="257">
        <v>85</v>
      </c>
      <c r="N113" s="292">
        <v>0.11409395973154363</v>
      </c>
      <c r="O113" s="257">
        <v>20</v>
      </c>
      <c r="P113" s="257">
        <v>15</v>
      </c>
      <c r="Q113" s="257">
        <v>35</v>
      </c>
      <c r="R113" s="292">
        <v>4.6979865771812082E-2</v>
      </c>
      <c r="S113" s="257">
        <v>0</v>
      </c>
      <c r="T113" s="257">
        <v>0</v>
      </c>
      <c r="U113" s="257">
        <v>0</v>
      </c>
      <c r="V113" s="257" t="s">
        <v>6</v>
      </c>
    </row>
    <row r="114" spans="1:22" x14ac:dyDescent="0.2">
      <c r="A114" s="257" t="s">
        <v>144</v>
      </c>
      <c r="B114" s="257" t="s">
        <v>345</v>
      </c>
      <c r="C114" s="257" t="s">
        <v>290</v>
      </c>
      <c r="D114" s="257">
        <v>0.65629997253417971</v>
      </c>
      <c r="E114" s="257">
        <v>1475</v>
      </c>
      <c r="F114" s="257">
        <v>657</v>
      </c>
      <c r="G114" s="257">
        <v>621</v>
      </c>
      <c r="H114" s="257">
        <v>2247.4479075544727</v>
      </c>
      <c r="I114" s="257">
        <v>1001.0666272971447</v>
      </c>
      <c r="J114" s="257">
        <v>760</v>
      </c>
      <c r="K114" s="257">
        <v>505</v>
      </c>
      <c r="L114" s="257">
        <v>110</v>
      </c>
      <c r="M114" s="257">
        <v>105</v>
      </c>
      <c r="N114" s="292">
        <v>0.13815789473684212</v>
      </c>
      <c r="O114" s="257">
        <v>25</v>
      </c>
      <c r="P114" s="257">
        <v>0</v>
      </c>
      <c r="Q114" s="257">
        <v>25</v>
      </c>
      <c r="R114" s="292">
        <v>3.2894736842105261E-2</v>
      </c>
      <c r="S114" s="257">
        <v>0</v>
      </c>
      <c r="T114" s="257">
        <v>10</v>
      </c>
      <c r="U114" s="257">
        <v>10</v>
      </c>
      <c r="V114" s="257" t="s">
        <v>6</v>
      </c>
    </row>
    <row r="115" spans="1:22" x14ac:dyDescent="0.2">
      <c r="A115" s="257" t="s">
        <v>145</v>
      </c>
      <c r="B115" s="257" t="s">
        <v>345</v>
      </c>
      <c r="C115" s="257" t="s">
        <v>290</v>
      </c>
      <c r="D115" s="257">
        <v>1.5589999389648437</v>
      </c>
      <c r="E115" s="257">
        <v>2831</v>
      </c>
      <c r="F115" s="257">
        <v>1225</v>
      </c>
      <c r="G115" s="257">
        <v>1152</v>
      </c>
      <c r="H115" s="257">
        <v>1815.9077041912833</v>
      </c>
      <c r="I115" s="257">
        <v>785.76013339255462</v>
      </c>
      <c r="J115" s="257">
        <v>1285</v>
      </c>
      <c r="K115" s="257">
        <v>890</v>
      </c>
      <c r="L115" s="257">
        <v>110</v>
      </c>
      <c r="M115" s="257">
        <v>155</v>
      </c>
      <c r="N115" s="292">
        <v>0.12062256809338522</v>
      </c>
      <c r="O115" s="257">
        <v>75</v>
      </c>
      <c r="P115" s="257">
        <v>0</v>
      </c>
      <c r="Q115" s="257">
        <v>75</v>
      </c>
      <c r="R115" s="292">
        <v>5.8365758754863814E-2</v>
      </c>
      <c r="S115" s="257">
        <v>0</v>
      </c>
      <c r="T115" s="257">
        <v>20</v>
      </c>
      <c r="U115" s="257">
        <v>30</v>
      </c>
      <c r="V115" s="257" t="s">
        <v>6</v>
      </c>
    </row>
    <row r="116" spans="1:22" x14ac:dyDescent="0.2">
      <c r="A116" s="257" t="s">
        <v>146</v>
      </c>
      <c r="B116" s="257" t="s">
        <v>345</v>
      </c>
      <c r="C116" s="257" t="s">
        <v>290</v>
      </c>
      <c r="D116" s="257">
        <v>0.58729999542236333</v>
      </c>
      <c r="E116" s="257">
        <v>1708</v>
      </c>
      <c r="F116" s="257">
        <v>653</v>
      </c>
      <c r="G116" s="257">
        <v>639</v>
      </c>
      <c r="H116" s="257">
        <v>2908.2240989490774</v>
      </c>
      <c r="I116" s="257">
        <v>1111.8678785794775</v>
      </c>
      <c r="J116" s="257">
        <v>575</v>
      </c>
      <c r="K116" s="257">
        <v>435</v>
      </c>
      <c r="L116" s="257">
        <v>45</v>
      </c>
      <c r="M116" s="257">
        <v>60</v>
      </c>
      <c r="N116" s="292">
        <v>0.10434782608695652</v>
      </c>
      <c r="O116" s="257">
        <v>30</v>
      </c>
      <c r="P116" s="257">
        <v>0</v>
      </c>
      <c r="Q116" s="257">
        <v>30</v>
      </c>
      <c r="R116" s="292">
        <v>5.2173913043478258E-2</v>
      </c>
      <c r="S116" s="257">
        <v>0</v>
      </c>
      <c r="T116" s="257">
        <v>0</v>
      </c>
      <c r="U116" s="257">
        <v>0</v>
      </c>
      <c r="V116" s="257" t="s">
        <v>6</v>
      </c>
    </row>
    <row r="117" spans="1:22" x14ac:dyDescent="0.2">
      <c r="A117" s="293" t="s">
        <v>147</v>
      </c>
      <c r="B117" s="293" t="s">
        <v>345</v>
      </c>
      <c r="C117" s="293" t="s">
        <v>290</v>
      </c>
      <c r="D117" s="293">
        <v>1.3644000244140626</v>
      </c>
      <c r="E117" s="293">
        <v>2851</v>
      </c>
      <c r="F117" s="293">
        <v>1238</v>
      </c>
      <c r="G117" s="293">
        <v>1206</v>
      </c>
      <c r="H117" s="293">
        <v>2089.5631405638192</v>
      </c>
      <c r="I117" s="293">
        <v>907.35852964503965</v>
      </c>
      <c r="J117" s="293">
        <v>1195</v>
      </c>
      <c r="K117" s="293">
        <v>855</v>
      </c>
      <c r="L117" s="293">
        <v>90</v>
      </c>
      <c r="M117" s="293">
        <v>185</v>
      </c>
      <c r="N117" s="294">
        <v>0.15481171548117154</v>
      </c>
      <c r="O117" s="293">
        <v>50</v>
      </c>
      <c r="P117" s="293">
        <v>10</v>
      </c>
      <c r="Q117" s="293">
        <v>60</v>
      </c>
      <c r="R117" s="294">
        <v>5.0209205020920501E-2</v>
      </c>
      <c r="S117" s="293">
        <v>10</v>
      </c>
      <c r="T117" s="293">
        <v>0</v>
      </c>
      <c r="U117" s="293">
        <v>15</v>
      </c>
      <c r="V117" s="293" t="s">
        <v>5</v>
      </c>
    </row>
    <row r="118" spans="1:22" x14ac:dyDescent="0.2">
      <c r="A118" s="257" t="s">
        <v>148</v>
      </c>
      <c r="B118" s="257" t="s">
        <v>345</v>
      </c>
      <c r="C118" s="257" t="s">
        <v>290</v>
      </c>
      <c r="D118" s="257">
        <v>1.3514999389648437</v>
      </c>
      <c r="E118" s="257">
        <v>3031</v>
      </c>
      <c r="F118" s="257">
        <v>1293</v>
      </c>
      <c r="G118" s="257">
        <v>1267</v>
      </c>
      <c r="H118" s="257">
        <v>2242.6934050189734</v>
      </c>
      <c r="I118" s="257">
        <v>956.71480458249175</v>
      </c>
      <c r="J118" s="257">
        <v>1350</v>
      </c>
      <c r="K118" s="257">
        <v>940</v>
      </c>
      <c r="L118" s="257">
        <v>130</v>
      </c>
      <c r="M118" s="257">
        <v>165</v>
      </c>
      <c r="N118" s="292">
        <v>0.12222222222222222</v>
      </c>
      <c r="O118" s="257">
        <v>80</v>
      </c>
      <c r="P118" s="257">
        <v>10</v>
      </c>
      <c r="Q118" s="257">
        <v>90</v>
      </c>
      <c r="R118" s="292">
        <v>6.6666666666666666E-2</v>
      </c>
      <c r="S118" s="257">
        <v>0</v>
      </c>
      <c r="T118" s="257">
        <v>20</v>
      </c>
      <c r="U118" s="257">
        <v>0</v>
      </c>
      <c r="V118" s="257" t="s">
        <v>6</v>
      </c>
    </row>
    <row r="119" spans="1:22" x14ac:dyDescent="0.2">
      <c r="A119" s="257" t="s">
        <v>149</v>
      </c>
      <c r="B119" s="257" t="s">
        <v>345</v>
      </c>
      <c r="C119" s="257" t="s">
        <v>290</v>
      </c>
      <c r="D119" s="257">
        <v>1.5180999755859375</v>
      </c>
      <c r="E119" s="257">
        <v>4061</v>
      </c>
      <c r="F119" s="257">
        <v>1823</v>
      </c>
      <c r="G119" s="257">
        <v>1693</v>
      </c>
      <c r="H119" s="257">
        <v>2675.0543872662838</v>
      </c>
      <c r="I119" s="257">
        <v>1200.843178524116</v>
      </c>
      <c r="J119" s="257">
        <v>1970</v>
      </c>
      <c r="K119" s="257">
        <v>1330</v>
      </c>
      <c r="L119" s="257">
        <v>215</v>
      </c>
      <c r="M119" s="257">
        <v>255</v>
      </c>
      <c r="N119" s="292">
        <v>0.12944162436548223</v>
      </c>
      <c r="O119" s="257">
        <v>100</v>
      </c>
      <c r="P119" s="257">
        <v>30</v>
      </c>
      <c r="Q119" s="257">
        <v>130</v>
      </c>
      <c r="R119" s="292">
        <v>6.5989847715736044E-2</v>
      </c>
      <c r="S119" s="257">
        <v>10</v>
      </c>
      <c r="T119" s="257">
        <v>0</v>
      </c>
      <c r="U119" s="257">
        <v>20</v>
      </c>
      <c r="V119" s="257" t="s">
        <v>6</v>
      </c>
    </row>
    <row r="120" spans="1:22" x14ac:dyDescent="0.2">
      <c r="A120" s="257" t="s">
        <v>150</v>
      </c>
      <c r="B120" s="257" t="s">
        <v>345</v>
      </c>
      <c r="C120" s="257" t="s">
        <v>290</v>
      </c>
      <c r="D120" s="257">
        <v>1.5317999267578124</v>
      </c>
      <c r="E120" s="257">
        <v>4160</v>
      </c>
      <c r="F120" s="257">
        <v>1686</v>
      </c>
      <c r="G120" s="257">
        <v>1611</v>
      </c>
      <c r="H120" s="257">
        <v>2715.7593673509318</v>
      </c>
      <c r="I120" s="257">
        <v>1100.6659359023247</v>
      </c>
      <c r="J120" s="257">
        <v>1885</v>
      </c>
      <c r="K120" s="257">
        <v>1330</v>
      </c>
      <c r="L120" s="257">
        <v>175</v>
      </c>
      <c r="M120" s="257">
        <v>255</v>
      </c>
      <c r="N120" s="292">
        <v>0.13527851458885942</v>
      </c>
      <c r="O120" s="257">
        <v>95</v>
      </c>
      <c r="P120" s="257">
        <v>10</v>
      </c>
      <c r="Q120" s="257">
        <v>105</v>
      </c>
      <c r="R120" s="292">
        <v>5.5702917771883291E-2</v>
      </c>
      <c r="S120" s="257">
        <v>0</v>
      </c>
      <c r="T120" s="257">
        <v>10</v>
      </c>
      <c r="U120" s="257">
        <v>10</v>
      </c>
      <c r="V120" s="257" t="s">
        <v>6</v>
      </c>
    </row>
    <row r="121" spans="1:22" x14ac:dyDescent="0.2">
      <c r="A121" s="257" t="s">
        <v>151</v>
      </c>
      <c r="B121" s="257" t="s">
        <v>345</v>
      </c>
      <c r="C121" s="257" t="s">
        <v>290</v>
      </c>
      <c r="D121" s="257">
        <v>1.3510000610351562</v>
      </c>
      <c r="E121" s="257">
        <v>3513</v>
      </c>
      <c r="F121" s="257">
        <v>1385</v>
      </c>
      <c r="G121" s="257">
        <v>1359</v>
      </c>
      <c r="H121" s="257">
        <v>2600.2959595044631</v>
      </c>
      <c r="I121" s="257">
        <v>1025.1664969865305</v>
      </c>
      <c r="J121" s="257">
        <v>1515</v>
      </c>
      <c r="K121" s="257">
        <v>1165</v>
      </c>
      <c r="L121" s="257">
        <v>80</v>
      </c>
      <c r="M121" s="257">
        <v>180</v>
      </c>
      <c r="N121" s="292">
        <v>0.11881188118811881</v>
      </c>
      <c r="O121" s="257">
        <v>50</v>
      </c>
      <c r="P121" s="257">
        <v>10</v>
      </c>
      <c r="Q121" s="257">
        <v>60</v>
      </c>
      <c r="R121" s="292">
        <v>3.9603960396039604E-2</v>
      </c>
      <c r="S121" s="257">
        <v>0</v>
      </c>
      <c r="T121" s="257">
        <v>0</v>
      </c>
      <c r="U121" s="257">
        <v>30</v>
      </c>
      <c r="V121" s="257" t="s">
        <v>6</v>
      </c>
    </row>
    <row r="122" spans="1:22" x14ac:dyDescent="0.2">
      <c r="A122" s="293" t="s">
        <v>152</v>
      </c>
      <c r="B122" s="293" t="s">
        <v>345</v>
      </c>
      <c r="C122" s="293" t="s">
        <v>290</v>
      </c>
      <c r="D122" s="293">
        <v>1.695500030517578</v>
      </c>
      <c r="E122" s="293">
        <v>4745</v>
      </c>
      <c r="F122" s="293">
        <v>2412</v>
      </c>
      <c r="G122" s="293">
        <v>2058</v>
      </c>
      <c r="H122" s="293">
        <v>2798.5844379793461</v>
      </c>
      <c r="I122" s="293">
        <v>1422.5891811182682</v>
      </c>
      <c r="J122" s="293">
        <v>2165</v>
      </c>
      <c r="K122" s="293">
        <v>1305</v>
      </c>
      <c r="L122" s="293">
        <v>215</v>
      </c>
      <c r="M122" s="293">
        <v>545</v>
      </c>
      <c r="N122" s="294">
        <v>0.25173210161662818</v>
      </c>
      <c r="O122" s="293">
        <v>85</v>
      </c>
      <c r="P122" s="293">
        <v>15</v>
      </c>
      <c r="Q122" s="293">
        <v>100</v>
      </c>
      <c r="R122" s="294">
        <v>4.6189376443418015E-2</v>
      </c>
      <c r="S122" s="293">
        <v>0</v>
      </c>
      <c r="T122" s="293">
        <v>10</v>
      </c>
      <c r="U122" s="293">
        <v>0</v>
      </c>
      <c r="V122" s="293" t="s">
        <v>5</v>
      </c>
    </row>
    <row r="123" spans="1:22" x14ac:dyDescent="0.2">
      <c r="A123" s="295" t="s">
        <v>153</v>
      </c>
      <c r="B123" s="295" t="s">
        <v>345</v>
      </c>
      <c r="C123" s="295" t="s">
        <v>290</v>
      </c>
      <c r="D123" s="295">
        <v>1.3713000488281251</v>
      </c>
      <c r="E123" s="295">
        <v>25</v>
      </c>
      <c r="F123" s="295">
        <v>10</v>
      </c>
      <c r="G123" s="295">
        <v>10</v>
      </c>
      <c r="H123" s="295">
        <v>18.230875162123933</v>
      </c>
      <c r="I123" s="295">
        <v>7.2923500648495727</v>
      </c>
      <c r="J123" s="295">
        <v>0</v>
      </c>
      <c r="K123" s="295">
        <v>0</v>
      </c>
      <c r="L123" s="295">
        <v>0</v>
      </c>
      <c r="M123" s="295">
        <v>0</v>
      </c>
      <c r="N123" s="296" t="e">
        <v>#DIV/0!</v>
      </c>
      <c r="O123" s="295">
        <v>0</v>
      </c>
      <c r="P123" s="295">
        <v>0</v>
      </c>
      <c r="Q123" s="295">
        <v>0</v>
      </c>
      <c r="R123" s="296" t="e">
        <v>#DIV/0!</v>
      </c>
      <c r="S123" s="295">
        <v>0</v>
      </c>
      <c r="T123" s="295">
        <v>0</v>
      </c>
      <c r="U123" s="295">
        <v>0</v>
      </c>
      <c r="V123" s="295" t="s">
        <v>28</v>
      </c>
    </row>
    <row r="124" spans="1:22" x14ac:dyDescent="0.2">
      <c r="A124" s="257" t="s">
        <v>154</v>
      </c>
      <c r="B124" s="257" t="s">
        <v>345</v>
      </c>
      <c r="C124" s="257" t="s">
        <v>290</v>
      </c>
      <c r="D124" s="257">
        <v>0.4922999954223633</v>
      </c>
      <c r="E124" s="257">
        <v>1718</v>
      </c>
      <c r="F124" s="257">
        <v>658</v>
      </c>
      <c r="G124" s="257">
        <v>642</v>
      </c>
      <c r="H124" s="257">
        <v>3489.7420596684365</v>
      </c>
      <c r="I124" s="257">
        <v>1336.5833965435572</v>
      </c>
      <c r="J124" s="257">
        <v>820</v>
      </c>
      <c r="K124" s="257">
        <v>550</v>
      </c>
      <c r="L124" s="257">
        <v>90</v>
      </c>
      <c r="M124" s="257">
        <v>100</v>
      </c>
      <c r="N124" s="292">
        <v>0.12195121951219512</v>
      </c>
      <c r="O124" s="257">
        <v>60</v>
      </c>
      <c r="P124" s="257">
        <v>10</v>
      </c>
      <c r="Q124" s="257">
        <v>70</v>
      </c>
      <c r="R124" s="292">
        <v>8.5365853658536592E-2</v>
      </c>
      <c r="S124" s="257">
        <v>0</v>
      </c>
      <c r="T124" s="257">
        <v>0</v>
      </c>
      <c r="U124" s="257">
        <v>0</v>
      </c>
      <c r="V124" s="257" t="s">
        <v>6</v>
      </c>
    </row>
    <row r="125" spans="1:22" x14ac:dyDescent="0.2">
      <c r="A125" s="293" t="s">
        <v>155</v>
      </c>
      <c r="B125" s="293" t="s">
        <v>345</v>
      </c>
      <c r="C125" s="293" t="s">
        <v>290</v>
      </c>
      <c r="D125" s="293">
        <v>1.8094000244140624</v>
      </c>
      <c r="E125" s="293">
        <v>6050</v>
      </c>
      <c r="F125" s="293">
        <v>2318</v>
      </c>
      <c r="G125" s="293">
        <v>2256</v>
      </c>
      <c r="H125" s="293">
        <v>3343.6497835569389</v>
      </c>
      <c r="I125" s="293">
        <v>1281.0876360801628</v>
      </c>
      <c r="J125" s="293">
        <v>3255</v>
      </c>
      <c r="K125" s="293">
        <v>2365</v>
      </c>
      <c r="L125" s="293">
        <v>260</v>
      </c>
      <c r="M125" s="293">
        <v>510</v>
      </c>
      <c r="N125" s="294">
        <v>0.15668202764976957</v>
      </c>
      <c r="O125" s="293">
        <v>80</v>
      </c>
      <c r="P125" s="293">
        <v>10</v>
      </c>
      <c r="Q125" s="293">
        <v>90</v>
      </c>
      <c r="R125" s="294">
        <v>2.7649769585253458E-2</v>
      </c>
      <c r="S125" s="293">
        <v>0</v>
      </c>
      <c r="T125" s="293">
        <v>0</v>
      </c>
      <c r="U125" s="293">
        <v>25</v>
      </c>
      <c r="V125" s="293" t="s">
        <v>5</v>
      </c>
    </row>
    <row r="126" spans="1:22" x14ac:dyDescent="0.2">
      <c r="A126" s="293" t="s">
        <v>156</v>
      </c>
      <c r="B126" s="293" t="s">
        <v>345</v>
      </c>
      <c r="C126" s="293" t="s">
        <v>290</v>
      </c>
      <c r="D126" s="293">
        <v>0.72169998168945315</v>
      </c>
      <c r="E126" s="293">
        <v>2124</v>
      </c>
      <c r="F126" s="293">
        <v>875</v>
      </c>
      <c r="G126" s="293">
        <v>849</v>
      </c>
      <c r="H126" s="293">
        <v>2943.0512039474534</v>
      </c>
      <c r="I126" s="293">
        <v>1212.4151617015168</v>
      </c>
      <c r="J126" s="293">
        <v>1240</v>
      </c>
      <c r="K126" s="293">
        <v>860</v>
      </c>
      <c r="L126" s="293">
        <v>80</v>
      </c>
      <c r="M126" s="293">
        <v>245</v>
      </c>
      <c r="N126" s="294">
        <v>0.19758064516129031</v>
      </c>
      <c r="O126" s="293">
        <v>30</v>
      </c>
      <c r="P126" s="293">
        <v>0</v>
      </c>
      <c r="Q126" s="293">
        <v>30</v>
      </c>
      <c r="R126" s="294">
        <v>2.4193548387096774E-2</v>
      </c>
      <c r="S126" s="293">
        <v>0</v>
      </c>
      <c r="T126" s="293">
        <v>10</v>
      </c>
      <c r="U126" s="293">
        <v>15</v>
      </c>
      <c r="V126" s="293" t="s">
        <v>5</v>
      </c>
    </row>
    <row r="127" spans="1:22" x14ac:dyDescent="0.2">
      <c r="A127" s="293" t="s">
        <v>157</v>
      </c>
      <c r="B127" s="293" t="s">
        <v>345</v>
      </c>
      <c r="C127" s="293" t="s">
        <v>290</v>
      </c>
      <c r="D127" s="293">
        <v>0.4659000015258789</v>
      </c>
      <c r="E127" s="293">
        <v>2148</v>
      </c>
      <c r="F127" s="293">
        <v>850</v>
      </c>
      <c r="G127" s="293">
        <v>811</v>
      </c>
      <c r="H127" s="293">
        <v>4610.4314079524365</v>
      </c>
      <c r="I127" s="293">
        <v>1824.425836480247</v>
      </c>
      <c r="J127" s="293">
        <v>1115</v>
      </c>
      <c r="K127" s="293">
        <v>705</v>
      </c>
      <c r="L127" s="293">
        <v>115</v>
      </c>
      <c r="M127" s="293">
        <v>170</v>
      </c>
      <c r="N127" s="294">
        <v>0.15246636771300448</v>
      </c>
      <c r="O127" s="293">
        <v>110</v>
      </c>
      <c r="P127" s="293">
        <v>0</v>
      </c>
      <c r="Q127" s="293">
        <v>110</v>
      </c>
      <c r="R127" s="294">
        <v>9.8654708520179366E-2</v>
      </c>
      <c r="S127" s="293">
        <v>0</v>
      </c>
      <c r="T127" s="293">
        <v>0</v>
      </c>
      <c r="U127" s="293">
        <v>0</v>
      </c>
      <c r="V127" s="293" t="s">
        <v>5</v>
      </c>
    </row>
    <row r="128" spans="1:22" x14ac:dyDescent="0.2">
      <c r="A128" s="293" t="s">
        <v>158</v>
      </c>
      <c r="B128" s="293" t="s">
        <v>345</v>
      </c>
      <c r="C128" s="293" t="s">
        <v>290</v>
      </c>
      <c r="D128" s="293">
        <v>1.5853999328613282</v>
      </c>
      <c r="E128" s="293">
        <v>3749</v>
      </c>
      <c r="F128" s="293">
        <v>1413</v>
      </c>
      <c r="G128" s="293">
        <v>1369</v>
      </c>
      <c r="H128" s="293">
        <v>2364.7030142317521</v>
      </c>
      <c r="I128" s="293">
        <v>891.25776449972409</v>
      </c>
      <c r="J128" s="293">
        <v>1975</v>
      </c>
      <c r="K128" s="293">
        <v>1410</v>
      </c>
      <c r="L128" s="293">
        <v>150</v>
      </c>
      <c r="M128" s="293">
        <v>290</v>
      </c>
      <c r="N128" s="294">
        <v>0.14683544303797469</v>
      </c>
      <c r="O128" s="293">
        <v>80</v>
      </c>
      <c r="P128" s="293">
        <v>10</v>
      </c>
      <c r="Q128" s="293">
        <v>90</v>
      </c>
      <c r="R128" s="294">
        <v>4.5569620253164557E-2</v>
      </c>
      <c r="S128" s="293">
        <v>0</v>
      </c>
      <c r="T128" s="293">
        <v>10</v>
      </c>
      <c r="U128" s="293">
        <v>20</v>
      </c>
      <c r="V128" s="293" t="s">
        <v>5</v>
      </c>
    </row>
    <row r="129" spans="1:22" x14ac:dyDescent="0.2">
      <c r="A129" s="293" t="s">
        <v>159</v>
      </c>
      <c r="B129" s="293" t="s">
        <v>345</v>
      </c>
      <c r="C129" s="293" t="s">
        <v>290</v>
      </c>
      <c r="D129" s="293">
        <v>4.2726000976562499</v>
      </c>
      <c r="E129" s="293">
        <v>10329</v>
      </c>
      <c r="F129" s="293">
        <v>4271</v>
      </c>
      <c r="G129" s="293">
        <v>3959</v>
      </c>
      <c r="H129" s="293">
        <v>2417.4974872247017</v>
      </c>
      <c r="I129" s="293">
        <v>999.62549791235369</v>
      </c>
      <c r="J129" s="293">
        <v>5840</v>
      </c>
      <c r="K129" s="293">
        <v>3875</v>
      </c>
      <c r="L129" s="293">
        <v>420</v>
      </c>
      <c r="M129" s="293">
        <v>1260</v>
      </c>
      <c r="N129" s="294">
        <v>0.21575342465753425</v>
      </c>
      <c r="O129" s="293">
        <v>155</v>
      </c>
      <c r="P129" s="293">
        <v>35</v>
      </c>
      <c r="Q129" s="293">
        <v>190</v>
      </c>
      <c r="R129" s="294">
        <v>3.2534246575342464E-2</v>
      </c>
      <c r="S129" s="293">
        <v>35</v>
      </c>
      <c r="T129" s="293">
        <v>25</v>
      </c>
      <c r="U129" s="293">
        <v>35</v>
      </c>
      <c r="V129" s="293" t="s">
        <v>5</v>
      </c>
    </row>
    <row r="130" spans="1:22" x14ac:dyDescent="0.2">
      <c r="A130" s="293" t="s">
        <v>160</v>
      </c>
      <c r="B130" s="293" t="s">
        <v>345</v>
      </c>
      <c r="C130" s="293" t="s">
        <v>290</v>
      </c>
      <c r="D130" s="293">
        <v>1.2476999664306641</v>
      </c>
      <c r="E130" s="293">
        <v>4971</v>
      </c>
      <c r="F130" s="293">
        <v>1767</v>
      </c>
      <c r="G130" s="293">
        <v>1726</v>
      </c>
      <c r="H130" s="293">
        <v>3984.130907866177</v>
      </c>
      <c r="I130" s="293">
        <v>1416.2058568094014</v>
      </c>
      <c r="J130" s="293">
        <v>2805</v>
      </c>
      <c r="K130" s="293">
        <v>1955</v>
      </c>
      <c r="L130" s="293">
        <v>215</v>
      </c>
      <c r="M130" s="293">
        <v>500</v>
      </c>
      <c r="N130" s="294">
        <v>0.17825311942959002</v>
      </c>
      <c r="O130" s="293">
        <v>110</v>
      </c>
      <c r="P130" s="293">
        <v>0</v>
      </c>
      <c r="Q130" s="293">
        <v>110</v>
      </c>
      <c r="R130" s="294">
        <v>3.9215686274509803E-2</v>
      </c>
      <c r="S130" s="293">
        <v>0</v>
      </c>
      <c r="T130" s="293">
        <v>10</v>
      </c>
      <c r="U130" s="293">
        <v>10</v>
      </c>
      <c r="V130" s="293" t="s">
        <v>5</v>
      </c>
    </row>
    <row r="131" spans="1:22" x14ac:dyDescent="0.2">
      <c r="A131" s="293" t="s">
        <v>161</v>
      </c>
      <c r="B131" s="293" t="s">
        <v>345</v>
      </c>
      <c r="C131" s="293" t="s">
        <v>290</v>
      </c>
      <c r="D131" s="293">
        <v>2.0291000366210938</v>
      </c>
      <c r="E131" s="293">
        <v>4279</v>
      </c>
      <c r="F131" s="293">
        <v>1913</v>
      </c>
      <c r="G131" s="293">
        <v>1862</v>
      </c>
      <c r="H131" s="293">
        <v>2108.8166787111659</v>
      </c>
      <c r="I131" s="293">
        <v>942.78249739996727</v>
      </c>
      <c r="J131" s="293">
        <v>2590</v>
      </c>
      <c r="K131" s="293">
        <v>1845</v>
      </c>
      <c r="L131" s="293">
        <v>230</v>
      </c>
      <c r="M131" s="293">
        <v>425</v>
      </c>
      <c r="N131" s="294">
        <v>0.1640926640926641</v>
      </c>
      <c r="O131" s="293">
        <v>45</v>
      </c>
      <c r="P131" s="293">
        <v>0</v>
      </c>
      <c r="Q131" s="293">
        <v>45</v>
      </c>
      <c r="R131" s="294">
        <v>1.7374517374517374E-2</v>
      </c>
      <c r="S131" s="293">
        <v>0</v>
      </c>
      <c r="T131" s="293">
        <v>0</v>
      </c>
      <c r="U131" s="293">
        <v>40</v>
      </c>
      <c r="V131" s="293" t="s">
        <v>5</v>
      </c>
    </row>
    <row r="132" spans="1:22" x14ac:dyDescent="0.2">
      <c r="A132" s="293" t="s">
        <v>162</v>
      </c>
      <c r="B132" s="293" t="s">
        <v>345</v>
      </c>
      <c r="C132" s="293" t="s">
        <v>290</v>
      </c>
      <c r="D132" s="293">
        <v>1.3699000549316407</v>
      </c>
      <c r="E132" s="293">
        <v>3156</v>
      </c>
      <c r="F132" s="293">
        <v>1127</v>
      </c>
      <c r="G132" s="293">
        <v>1113</v>
      </c>
      <c r="H132" s="293">
        <v>2303.8177045386624</v>
      </c>
      <c r="I132" s="293">
        <v>822.68775444077073</v>
      </c>
      <c r="J132" s="293">
        <v>1840</v>
      </c>
      <c r="K132" s="293">
        <v>1290</v>
      </c>
      <c r="L132" s="293">
        <v>150</v>
      </c>
      <c r="M132" s="293">
        <v>325</v>
      </c>
      <c r="N132" s="294">
        <v>0.1766304347826087</v>
      </c>
      <c r="O132" s="293">
        <v>55</v>
      </c>
      <c r="P132" s="293">
        <v>0</v>
      </c>
      <c r="Q132" s="293">
        <v>55</v>
      </c>
      <c r="R132" s="294">
        <v>2.9891304347826088E-2</v>
      </c>
      <c r="S132" s="293">
        <v>0</v>
      </c>
      <c r="T132" s="293">
        <v>0</v>
      </c>
      <c r="U132" s="293">
        <v>10</v>
      </c>
      <c r="V132" s="293" t="s">
        <v>5</v>
      </c>
    </row>
    <row r="133" spans="1:22" x14ac:dyDescent="0.2">
      <c r="A133" s="293" t="s">
        <v>163</v>
      </c>
      <c r="B133" s="293" t="s">
        <v>345</v>
      </c>
      <c r="C133" s="293" t="s">
        <v>290</v>
      </c>
      <c r="D133" s="293">
        <v>2.7304998779296876</v>
      </c>
      <c r="E133" s="293">
        <v>6520</v>
      </c>
      <c r="F133" s="293">
        <v>2463</v>
      </c>
      <c r="G133" s="293">
        <v>2395</v>
      </c>
      <c r="H133" s="293">
        <v>2387.8411615032105</v>
      </c>
      <c r="I133" s="293">
        <v>902.03263508932628</v>
      </c>
      <c r="J133" s="293">
        <v>3755</v>
      </c>
      <c r="K133" s="293">
        <v>2680</v>
      </c>
      <c r="L133" s="293">
        <v>315</v>
      </c>
      <c r="M133" s="293">
        <v>640</v>
      </c>
      <c r="N133" s="294">
        <v>0.17043941411451399</v>
      </c>
      <c r="O133" s="293">
        <v>75</v>
      </c>
      <c r="P133" s="293">
        <v>0</v>
      </c>
      <c r="Q133" s="293">
        <v>75</v>
      </c>
      <c r="R133" s="294">
        <v>1.9973368841544607E-2</v>
      </c>
      <c r="S133" s="293">
        <v>0</v>
      </c>
      <c r="T133" s="293">
        <v>10</v>
      </c>
      <c r="U133" s="293">
        <v>40</v>
      </c>
      <c r="V133" s="293" t="s">
        <v>5</v>
      </c>
    </row>
    <row r="134" spans="1:22" x14ac:dyDescent="0.2">
      <c r="A134" s="293" t="s">
        <v>164</v>
      </c>
      <c r="B134" s="293" t="s">
        <v>345</v>
      </c>
      <c r="C134" s="293" t="s">
        <v>290</v>
      </c>
      <c r="D134" s="293">
        <v>1.1301999664306641</v>
      </c>
      <c r="E134" s="293">
        <v>2884</v>
      </c>
      <c r="F134" s="293">
        <v>1170</v>
      </c>
      <c r="G134" s="293">
        <v>1129</v>
      </c>
      <c r="H134" s="293">
        <v>2551.7608261023856</v>
      </c>
      <c r="I134" s="293">
        <v>1035.2150369416752</v>
      </c>
      <c r="J134" s="293">
        <v>1060</v>
      </c>
      <c r="K134" s="293">
        <v>725</v>
      </c>
      <c r="L134" s="293">
        <v>60</v>
      </c>
      <c r="M134" s="293">
        <v>210</v>
      </c>
      <c r="N134" s="294">
        <v>0.19811320754716982</v>
      </c>
      <c r="O134" s="293">
        <v>55</v>
      </c>
      <c r="P134" s="293">
        <v>0</v>
      </c>
      <c r="Q134" s="293">
        <v>55</v>
      </c>
      <c r="R134" s="294">
        <v>5.1886792452830191E-2</v>
      </c>
      <c r="S134" s="293">
        <v>0</v>
      </c>
      <c r="T134" s="293">
        <v>10</v>
      </c>
      <c r="U134" s="293">
        <v>0</v>
      </c>
      <c r="V134" s="293" t="s">
        <v>5</v>
      </c>
    </row>
    <row r="135" spans="1:22" x14ac:dyDescent="0.2">
      <c r="A135" s="257" t="s">
        <v>165</v>
      </c>
      <c r="B135" s="257" t="s">
        <v>345</v>
      </c>
      <c r="C135" s="257" t="s">
        <v>290</v>
      </c>
      <c r="D135" s="257">
        <v>1.758000030517578</v>
      </c>
      <c r="E135" s="257">
        <v>5786</v>
      </c>
      <c r="F135" s="257">
        <v>2177</v>
      </c>
      <c r="G135" s="257">
        <v>2117</v>
      </c>
      <c r="H135" s="257">
        <v>3291.2399883727685</v>
      </c>
      <c r="I135" s="257">
        <v>1238.3390001188243</v>
      </c>
      <c r="J135" s="257">
        <v>2950</v>
      </c>
      <c r="K135" s="257">
        <v>2195</v>
      </c>
      <c r="L135" s="257">
        <v>260</v>
      </c>
      <c r="M135" s="257">
        <v>395</v>
      </c>
      <c r="N135" s="292">
        <v>0.13389830508474576</v>
      </c>
      <c r="O135" s="257">
        <v>50</v>
      </c>
      <c r="P135" s="257">
        <v>15</v>
      </c>
      <c r="Q135" s="257">
        <v>65</v>
      </c>
      <c r="R135" s="292">
        <v>2.2033898305084745E-2</v>
      </c>
      <c r="S135" s="257">
        <v>0</v>
      </c>
      <c r="T135" s="257">
        <v>10</v>
      </c>
      <c r="U135" s="257">
        <v>20</v>
      </c>
      <c r="V135" s="257" t="s">
        <v>6</v>
      </c>
    </row>
    <row r="136" spans="1:22" x14ac:dyDescent="0.2">
      <c r="A136" s="257" t="s">
        <v>166</v>
      </c>
      <c r="B136" s="257" t="s">
        <v>345</v>
      </c>
      <c r="C136" s="257" t="s">
        <v>290</v>
      </c>
      <c r="D136" s="257">
        <v>1.1748999786376952</v>
      </c>
      <c r="E136" s="257">
        <v>3344</v>
      </c>
      <c r="F136" s="257">
        <v>1192</v>
      </c>
      <c r="G136" s="257">
        <v>1159</v>
      </c>
      <c r="H136" s="257">
        <v>2846.1997283184833</v>
      </c>
      <c r="I136" s="257">
        <v>1014.554448611134</v>
      </c>
      <c r="J136" s="257">
        <v>1340</v>
      </c>
      <c r="K136" s="257">
        <v>1020</v>
      </c>
      <c r="L136" s="257">
        <v>90</v>
      </c>
      <c r="M136" s="257">
        <v>145</v>
      </c>
      <c r="N136" s="292">
        <v>0.10820895522388059</v>
      </c>
      <c r="O136" s="257">
        <v>70</v>
      </c>
      <c r="P136" s="257">
        <v>0</v>
      </c>
      <c r="Q136" s="257">
        <v>70</v>
      </c>
      <c r="R136" s="292">
        <v>5.2238805970149252E-2</v>
      </c>
      <c r="S136" s="257">
        <v>0</v>
      </c>
      <c r="T136" s="257">
        <v>0</v>
      </c>
      <c r="U136" s="257">
        <v>15</v>
      </c>
      <c r="V136" s="257" t="s">
        <v>6</v>
      </c>
    </row>
    <row r="137" spans="1:22" x14ac:dyDescent="0.2">
      <c r="A137" s="293" t="s">
        <v>167</v>
      </c>
      <c r="B137" s="293" t="s">
        <v>345</v>
      </c>
      <c r="C137" s="293" t="s">
        <v>290</v>
      </c>
      <c r="D137" s="293">
        <v>1.5966000366210937</v>
      </c>
      <c r="E137" s="293">
        <v>5731</v>
      </c>
      <c r="F137" s="293">
        <v>2132</v>
      </c>
      <c r="G137" s="293">
        <v>2070</v>
      </c>
      <c r="H137" s="293">
        <v>3589.5026108909487</v>
      </c>
      <c r="I137" s="293">
        <v>1335.3375617552788</v>
      </c>
      <c r="J137" s="293">
        <v>2580</v>
      </c>
      <c r="K137" s="293">
        <v>1780</v>
      </c>
      <c r="L137" s="293">
        <v>175</v>
      </c>
      <c r="M137" s="293">
        <v>445</v>
      </c>
      <c r="N137" s="294">
        <v>0.17248062015503876</v>
      </c>
      <c r="O137" s="293">
        <v>120</v>
      </c>
      <c r="P137" s="293">
        <v>10</v>
      </c>
      <c r="Q137" s="293">
        <v>130</v>
      </c>
      <c r="R137" s="294">
        <v>5.0387596899224806E-2</v>
      </c>
      <c r="S137" s="293">
        <v>10</v>
      </c>
      <c r="T137" s="293">
        <v>15</v>
      </c>
      <c r="U137" s="293">
        <v>25</v>
      </c>
      <c r="V137" s="293" t="s">
        <v>5</v>
      </c>
    </row>
    <row r="138" spans="1:22" x14ac:dyDescent="0.2">
      <c r="A138" s="257" t="s">
        <v>168</v>
      </c>
      <c r="B138" s="257" t="s">
        <v>345</v>
      </c>
      <c r="C138" s="257" t="s">
        <v>290</v>
      </c>
      <c r="D138" s="257">
        <v>2.64510009765625</v>
      </c>
      <c r="E138" s="257">
        <v>1927</v>
      </c>
      <c r="F138" s="257">
        <v>753</v>
      </c>
      <c r="G138" s="257">
        <v>641</v>
      </c>
      <c r="H138" s="257">
        <v>728.51685337256663</v>
      </c>
      <c r="I138" s="257">
        <v>284.67731737910884</v>
      </c>
      <c r="J138" s="257">
        <v>990</v>
      </c>
      <c r="K138" s="257">
        <v>780</v>
      </c>
      <c r="L138" s="257">
        <v>60</v>
      </c>
      <c r="M138" s="257">
        <v>120</v>
      </c>
      <c r="N138" s="292">
        <v>0.12121212121212122</v>
      </c>
      <c r="O138" s="257">
        <v>25</v>
      </c>
      <c r="P138" s="257">
        <v>0</v>
      </c>
      <c r="Q138" s="257">
        <v>25</v>
      </c>
      <c r="R138" s="292">
        <v>2.5252525252525252E-2</v>
      </c>
      <c r="S138" s="257">
        <v>0</v>
      </c>
      <c r="T138" s="257">
        <v>0</v>
      </c>
      <c r="U138" s="257">
        <v>0</v>
      </c>
      <c r="V138" s="257" t="s">
        <v>6</v>
      </c>
    </row>
    <row r="139" spans="1:22" x14ac:dyDescent="0.2">
      <c r="A139" s="257" t="s">
        <v>169</v>
      </c>
      <c r="B139" s="257" t="s">
        <v>345</v>
      </c>
      <c r="C139" s="257" t="s">
        <v>290</v>
      </c>
      <c r="D139" s="257">
        <v>1.3335000610351562</v>
      </c>
      <c r="E139" s="257">
        <v>4197</v>
      </c>
      <c r="F139" s="257">
        <v>1488</v>
      </c>
      <c r="G139" s="257">
        <v>1438</v>
      </c>
      <c r="H139" s="257">
        <v>3147.3564363709097</v>
      </c>
      <c r="I139" s="257">
        <v>1115.8604663616663</v>
      </c>
      <c r="J139" s="257">
        <v>2030</v>
      </c>
      <c r="K139" s="257">
        <v>1505</v>
      </c>
      <c r="L139" s="257">
        <v>135</v>
      </c>
      <c r="M139" s="257">
        <v>285</v>
      </c>
      <c r="N139" s="292">
        <v>0.14039408866995073</v>
      </c>
      <c r="O139" s="257">
        <v>60</v>
      </c>
      <c r="P139" s="257">
        <v>15</v>
      </c>
      <c r="Q139" s="257">
        <v>75</v>
      </c>
      <c r="R139" s="292">
        <v>3.6945812807881777E-2</v>
      </c>
      <c r="S139" s="257">
        <v>0</v>
      </c>
      <c r="T139" s="257">
        <v>0</v>
      </c>
      <c r="U139" s="257">
        <v>25</v>
      </c>
      <c r="V139" s="257" t="s">
        <v>6</v>
      </c>
    </row>
    <row r="140" spans="1:22" x14ac:dyDescent="0.2">
      <c r="A140" s="257" t="s">
        <v>170</v>
      </c>
      <c r="B140" s="257" t="s">
        <v>345</v>
      </c>
      <c r="C140" s="257" t="s">
        <v>290</v>
      </c>
      <c r="D140" s="257">
        <v>1.1393000030517577</v>
      </c>
      <c r="E140" s="257">
        <v>2636</v>
      </c>
      <c r="F140" s="257">
        <v>1033</v>
      </c>
      <c r="G140" s="257">
        <v>992</v>
      </c>
      <c r="H140" s="257">
        <v>2313.7013893962467</v>
      </c>
      <c r="I140" s="257">
        <v>906.6970922785747</v>
      </c>
      <c r="J140" s="257">
        <v>1470</v>
      </c>
      <c r="K140" s="257">
        <v>1140</v>
      </c>
      <c r="L140" s="257">
        <v>125</v>
      </c>
      <c r="M140" s="257">
        <v>180</v>
      </c>
      <c r="N140" s="292">
        <v>0.12244897959183673</v>
      </c>
      <c r="O140" s="257">
        <v>15</v>
      </c>
      <c r="P140" s="257">
        <v>0</v>
      </c>
      <c r="Q140" s="257">
        <v>15</v>
      </c>
      <c r="R140" s="292">
        <v>1.020408163265306E-2</v>
      </c>
      <c r="S140" s="257">
        <v>0</v>
      </c>
      <c r="T140" s="257">
        <v>0</v>
      </c>
      <c r="U140" s="257">
        <v>0</v>
      </c>
      <c r="V140" s="257" t="s">
        <v>6</v>
      </c>
    </row>
    <row r="141" spans="1:22" x14ac:dyDescent="0.2">
      <c r="A141" s="257" t="s">
        <v>171</v>
      </c>
      <c r="B141" s="257" t="s">
        <v>345</v>
      </c>
      <c r="C141" s="257" t="s">
        <v>290</v>
      </c>
      <c r="D141" s="257">
        <v>1.3494999694824219</v>
      </c>
      <c r="E141" s="257">
        <v>3973</v>
      </c>
      <c r="F141" s="257">
        <v>1643</v>
      </c>
      <c r="G141" s="257">
        <v>1620</v>
      </c>
      <c r="H141" s="257">
        <v>2944.0534196705298</v>
      </c>
      <c r="I141" s="257">
        <v>1217.4879860354092</v>
      </c>
      <c r="J141" s="257">
        <v>1825</v>
      </c>
      <c r="K141" s="257">
        <v>1480</v>
      </c>
      <c r="L141" s="257">
        <v>120</v>
      </c>
      <c r="M141" s="257">
        <v>195</v>
      </c>
      <c r="N141" s="292">
        <v>0.10684931506849316</v>
      </c>
      <c r="O141" s="257">
        <v>20</v>
      </c>
      <c r="P141" s="257">
        <v>0</v>
      </c>
      <c r="Q141" s="257">
        <v>20</v>
      </c>
      <c r="R141" s="292">
        <v>1.0958904109589041E-2</v>
      </c>
      <c r="S141" s="257">
        <v>0</v>
      </c>
      <c r="T141" s="257">
        <v>0</v>
      </c>
      <c r="U141" s="257">
        <v>10</v>
      </c>
      <c r="V141" s="257" t="s">
        <v>6</v>
      </c>
    </row>
    <row r="142" spans="1:22" x14ac:dyDescent="0.2">
      <c r="A142" s="257" t="s">
        <v>172</v>
      </c>
      <c r="B142" s="257" t="s">
        <v>345</v>
      </c>
      <c r="C142" s="257" t="s">
        <v>290</v>
      </c>
      <c r="D142" s="257">
        <v>1.5816000366210938</v>
      </c>
      <c r="E142" s="257">
        <v>4733</v>
      </c>
      <c r="F142" s="257">
        <v>1830</v>
      </c>
      <c r="G142" s="257">
        <v>1757</v>
      </c>
      <c r="H142" s="257">
        <v>2992.5391315186798</v>
      </c>
      <c r="I142" s="257">
        <v>1157.056118884256</v>
      </c>
      <c r="J142" s="257">
        <v>2565</v>
      </c>
      <c r="K142" s="257">
        <v>1865</v>
      </c>
      <c r="L142" s="257">
        <v>280</v>
      </c>
      <c r="M142" s="257">
        <v>280</v>
      </c>
      <c r="N142" s="292">
        <v>0.10916179337231968</v>
      </c>
      <c r="O142" s="257">
        <v>90</v>
      </c>
      <c r="P142" s="257">
        <v>10</v>
      </c>
      <c r="Q142" s="257">
        <v>100</v>
      </c>
      <c r="R142" s="292">
        <v>3.8986354775828458E-2</v>
      </c>
      <c r="S142" s="257">
        <v>0</v>
      </c>
      <c r="T142" s="257">
        <v>0</v>
      </c>
      <c r="U142" s="257">
        <v>40</v>
      </c>
      <c r="V142" s="257" t="s">
        <v>6</v>
      </c>
    </row>
    <row r="143" spans="1:22" x14ac:dyDescent="0.2">
      <c r="A143" s="257" t="s">
        <v>173</v>
      </c>
      <c r="B143" s="257" t="s">
        <v>345</v>
      </c>
      <c r="C143" s="257" t="s">
        <v>290</v>
      </c>
      <c r="D143" s="257">
        <v>1.4055000305175782</v>
      </c>
      <c r="E143" s="257">
        <v>4938</v>
      </c>
      <c r="F143" s="257">
        <v>1772</v>
      </c>
      <c r="G143" s="257">
        <v>1660</v>
      </c>
      <c r="H143" s="257">
        <v>3513.3403719540097</v>
      </c>
      <c r="I143" s="257">
        <v>1260.7612675379719</v>
      </c>
      <c r="J143" s="257">
        <v>2530</v>
      </c>
      <c r="K143" s="257">
        <v>1930</v>
      </c>
      <c r="L143" s="257">
        <v>235</v>
      </c>
      <c r="M143" s="257">
        <v>305</v>
      </c>
      <c r="N143" s="292">
        <v>0.12055335968379446</v>
      </c>
      <c r="O143" s="257">
        <v>45</v>
      </c>
      <c r="P143" s="257">
        <v>10</v>
      </c>
      <c r="Q143" s="257">
        <v>55</v>
      </c>
      <c r="R143" s="292">
        <v>2.1739130434782608E-2</v>
      </c>
      <c r="S143" s="257">
        <v>0</v>
      </c>
      <c r="T143" s="257">
        <v>0</v>
      </c>
      <c r="U143" s="257">
        <v>10</v>
      </c>
      <c r="V143" s="257" t="s">
        <v>6</v>
      </c>
    </row>
    <row r="144" spans="1:22" x14ac:dyDescent="0.2">
      <c r="A144" s="257" t="s">
        <v>174</v>
      </c>
      <c r="B144" s="257" t="s">
        <v>345</v>
      </c>
      <c r="C144" s="257" t="s">
        <v>290</v>
      </c>
      <c r="D144" s="257">
        <v>1.095199966430664</v>
      </c>
      <c r="E144" s="257">
        <v>4094</v>
      </c>
      <c r="F144" s="257">
        <v>1467</v>
      </c>
      <c r="G144" s="257">
        <v>1424</v>
      </c>
      <c r="H144" s="257">
        <v>3738.1301364924639</v>
      </c>
      <c r="I144" s="257">
        <v>1339.4814143220433</v>
      </c>
      <c r="J144" s="257">
        <v>2210</v>
      </c>
      <c r="K144" s="257">
        <v>1700</v>
      </c>
      <c r="L144" s="257">
        <v>260</v>
      </c>
      <c r="M144" s="257">
        <v>200</v>
      </c>
      <c r="N144" s="292">
        <v>9.0497737556561084E-2</v>
      </c>
      <c r="O144" s="257">
        <v>15</v>
      </c>
      <c r="P144" s="257">
        <v>15</v>
      </c>
      <c r="Q144" s="257">
        <v>30</v>
      </c>
      <c r="R144" s="292">
        <v>1.3574660633484163E-2</v>
      </c>
      <c r="S144" s="257">
        <v>10</v>
      </c>
      <c r="T144" s="257">
        <v>10</v>
      </c>
      <c r="U144" s="257">
        <v>0</v>
      </c>
      <c r="V144" s="257" t="s">
        <v>6</v>
      </c>
    </row>
    <row r="145" spans="1:22" x14ac:dyDescent="0.2">
      <c r="A145" s="257" t="s">
        <v>175</v>
      </c>
      <c r="B145" s="257" t="s">
        <v>345</v>
      </c>
      <c r="C145" s="257" t="s">
        <v>290</v>
      </c>
      <c r="D145" s="257">
        <v>1.345</v>
      </c>
      <c r="E145" s="257">
        <v>4918</v>
      </c>
      <c r="F145" s="257">
        <v>1787</v>
      </c>
      <c r="G145" s="257">
        <v>1734</v>
      </c>
      <c r="H145" s="257">
        <v>3656.5055762081784</v>
      </c>
      <c r="I145" s="257">
        <v>1328.6245353159852</v>
      </c>
      <c r="J145" s="257">
        <v>2610</v>
      </c>
      <c r="K145" s="257">
        <v>1870</v>
      </c>
      <c r="L145" s="257">
        <v>300</v>
      </c>
      <c r="M145" s="257">
        <v>315</v>
      </c>
      <c r="N145" s="292">
        <v>0.1206896551724138</v>
      </c>
      <c r="O145" s="257">
        <v>75</v>
      </c>
      <c r="P145" s="257">
        <v>15</v>
      </c>
      <c r="Q145" s="257">
        <v>90</v>
      </c>
      <c r="R145" s="292">
        <v>3.4482758620689655E-2</v>
      </c>
      <c r="S145" s="257">
        <v>0</v>
      </c>
      <c r="T145" s="257">
        <v>10</v>
      </c>
      <c r="U145" s="257">
        <v>25</v>
      </c>
      <c r="V145" s="257" t="s">
        <v>6</v>
      </c>
    </row>
    <row r="146" spans="1:22" x14ac:dyDescent="0.2">
      <c r="A146" s="257" t="s">
        <v>176</v>
      </c>
      <c r="B146" s="257" t="s">
        <v>345</v>
      </c>
      <c r="C146" s="257" t="s">
        <v>290</v>
      </c>
      <c r="D146" s="257">
        <v>7.6626000976562496</v>
      </c>
      <c r="E146" s="257">
        <v>7982</v>
      </c>
      <c r="F146" s="257">
        <v>2584</v>
      </c>
      <c r="G146" s="257">
        <v>2508</v>
      </c>
      <c r="H146" s="257">
        <v>1041.682966391714</v>
      </c>
      <c r="I146" s="257">
        <v>337.22234842848775</v>
      </c>
      <c r="J146" s="257">
        <v>4540</v>
      </c>
      <c r="K146" s="257">
        <v>3660</v>
      </c>
      <c r="L146" s="257">
        <v>390</v>
      </c>
      <c r="M146" s="257">
        <v>385</v>
      </c>
      <c r="N146" s="292">
        <v>8.4801762114537452E-2</v>
      </c>
      <c r="O146" s="257">
        <v>55</v>
      </c>
      <c r="P146" s="257">
        <v>15</v>
      </c>
      <c r="Q146" s="257">
        <v>70</v>
      </c>
      <c r="R146" s="292">
        <v>1.5418502202643172E-2</v>
      </c>
      <c r="S146" s="257">
        <v>10</v>
      </c>
      <c r="T146" s="257">
        <v>0</v>
      </c>
      <c r="U146" s="257">
        <v>30</v>
      </c>
      <c r="V146" s="257" t="s">
        <v>6</v>
      </c>
    </row>
    <row r="147" spans="1:22" x14ac:dyDescent="0.2">
      <c r="A147" s="257" t="s">
        <v>177</v>
      </c>
      <c r="B147" s="257" t="s">
        <v>345</v>
      </c>
      <c r="C147" s="257" t="s">
        <v>290</v>
      </c>
      <c r="D147" s="257">
        <v>2.3888999938964846</v>
      </c>
      <c r="E147" s="257">
        <v>6611</v>
      </c>
      <c r="F147" s="257">
        <v>2219</v>
      </c>
      <c r="G147" s="257">
        <v>2147</v>
      </c>
      <c r="H147" s="257">
        <v>2767.382484361322</v>
      </c>
      <c r="I147" s="257">
        <v>928.87940293416625</v>
      </c>
      <c r="J147" s="257">
        <v>3805</v>
      </c>
      <c r="K147" s="257">
        <v>3065</v>
      </c>
      <c r="L147" s="257">
        <v>355</v>
      </c>
      <c r="M147" s="257">
        <v>320</v>
      </c>
      <c r="N147" s="292">
        <v>8.4099868593955324E-2</v>
      </c>
      <c r="O147" s="257">
        <v>40</v>
      </c>
      <c r="P147" s="257">
        <v>20</v>
      </c>
      <c r="Q147" s="257">
        <v>60</v>
      </c>
      <c r="R147" s="292">
        <v>1.5768725361366621E-2</v>
      </c>
      <c r="S147" s="257">
        <v>0</v>
      </c>
      <c r="T147" s="257">
        <v>0</v>
      </c>
      <c r="U147" s="257">
        <v>10</v>
      </c>
      <c r="V147" s="257" t="s">
        <v>6</v>
      </c>
    </row>
    <row r="148" spans="1:22" x14ac:dyDescent="0.2">
      <c r="A148" s="257" t="s">
        <v>178</v>
      </c>
      <c r="B148" s="257" t="s">
        <v>345</v>
      </c>
      <c r="C148" s="257" t="s">
        <v>290</v>
      </c>
      <c r="D148" s="257">
        <v>2.2991000366210939</v>
      </c>
      <c r="E148" s="257">
        <v>8534</v>
      </c>
      <c r="F148" s="257">
        <v>2553</v>
      </c>
      <c r="G148" s="257">
        <v>2515</v>
      </c>
      <c r="H148" s="257">
        <v>3711.8872011076642</v>
      </c>
      <c r="I148" s="257">
        <v>1110.434500167315</v>
      </c>
      <c r="J148" s="257">
        <v>4460</v>
      </c>
      <c r="K148" s="257">
        <v>3660</v>
      </c>
      <c r="L148" s="257">
        <v>365</v>
      </c>
      <c r="M148" s="257">
        <v>410</v>
      </c>
      <c r="N148" s="292">
        <v>9.1928251121076235E-2</v>
      </c>
      <c r="O148" s="257">
        <v>0</v>
      </c>
      <c r="P148" s="257">
        <v>10</v>
      </c>
      <c r="Q148" s="257">
        <v>10</v>
      </c>
      <c r="R148" s="292">
        <v>2.242152466367713E-3</v>
      </c>
      <c r="S148" s="257">
        <v>0</v>
      </c>
      <c r="T148" s="257">
        <v>10</v>
      </c>
      <c r="U148" s="257">
        <v>10</v>
      </c>
      <c r="V148" s="257" t="s">
        <v>6</v>
      </c>
    </row>
    <row r="149" spans="1:22" x14ac:dyDescent="0.2">
      <c r="A149" s="4" t="s">
        <v>179</v>
      </c>
      <c r="B149" s="4" t="s">
        <v>345</v>
      </c>
      <c r="C149" s="4" t="s">
        <v>290</v>
      </c>
      <c r="D149" s="4">
        <v>51.32080078125</v>
      </c>
      <c r="E149" s="4">
        <v>7637</v>
      </c>
      <c r="F149" s="4">
        <v>3160</v>
      </c>
      <c r="G149" s="4">
        <v>3003</v>
      </c>
      <c r="H149" s="4">
        <v>148.80905760905762</v>
      </c>
      <c r="I149" s="4">
        <v>61.573474144902718</v>
      </c>
      <c r="J149" s="4">
        <v>4375</v>
      </c>
      <c r="K149" s="4">
        <v>3665</v>
      </c>
      <c r="L149" s="4">
        <v>335</v>
      </c>
      <c r="M149" s="4">
        <v>255</v>
      </c>
      <c r="N149" s="281">
        <v>5.8285714285714288E-2</v>
      </c>
      <c r="O149" s="4">
        <v>35</v>
      </c>
      <c r="P149" s="4">
        <v>0</v>
      </c>
      <c r="Q149" s="4">
        <v>35</v>
      </c>
      <c r="R149" s="281">
        <v>8.0000000000000002E-3</v>
      </c>
      <c r="S149" s="4">
        <v>15</v>
      </c>
      <c r="T149" s="4">
        <v>0</v>
      </c>
      <c r="U149" s="4">
        <v>70</v>
      </c>
      <c r="V149" s="4" t="s">
        <v>2</v>
      </c>
    </row>
    <row r="150" spans="1:22" x14ac:dyDescent="0.2">
      <c r="A150" s="257" t="s">
        <v>180</v>
      </c>
      <c r="B150" s="257" t="s">
        <v>345</v>
      </c>
      <c r="C150" s="257" t="s">
        <v>290</v>
      </c>
      <c r="D150" s="257">
        <v>21.81610107421875</v>
      </c>
      <c r="E150" s="257">
        <v>6489</v>
      </c>
      <c r="F150" s="257">
        <v>2437</v>
      </c>
      <c r="G150" s="257">
        <v>2272</v>
      </c>
      <c r="H150" s="257">
        <v>297.44086617147173</v>
      </c>
      <c r="I150" s="257">
        <v>111.70648649404787</v>
      </c>
      <c r="J150" s="257">
        <v>3785</v>
      </c>
      <c r="K150" s="257">
        <v>3160</v>
      </c>
      <c r="L150" s="257">
        <v>280</v>
      </c>
      <c r="M150" s="257">
        <v>280</v>
      </c>
      <c r="N150" s="292">
        <v>7.3976221928665792E-2</v>
      </c>
      <c r="O150" s="257">
        <v>15</v>
      </c>
      <c r="P150" s="257">
        <v>15</v>
      </c>
      <c r="Q150" s="257">
        <v>30</v>
      </c>
      <c r="R150" s="292">
        <v>7.9260237780713338E-3</v>
      </c>
      <c r="S150" s="257">
        <v>0</v>
      </c>
      <c r="T150" s="257">
        <v>10</v>
      </c>
      <c r="U150" s="257">
        <v>35</v>
      </c>
      <c r="V150" s="257" t="s">
        <v>6</v>
      </c>
    </row>
    <row r="151" spans="1:22" x14ac:dyDescent="0.2">
      <c r="A151" s="293" t="s">
        <v>181</v>
      </c>
      <c r="B151" s="293" t="s">
        <v>345</v>
      </c>
      <c r="C151" s="293" t="s">
        <v>290</v>
      </c>
      <c r="D151" s="293">
        <v>1.9575999450683594</v>
      </c>
      <c r="E151" s="293">
        <v>5366</v>
      </c>
      <c r="F151" s="293">
        <v>1960</v>
      </c>
      <c r="G151" s="293">
        <v>1909</v>
      </c>
      <c r="H151" s="293">
        <v>2741.1116420993867</v>
      </c>
      <c r="I151" s="293">
        <v>1001.2260191045095</v>
      </c>
      <c r="J151" s="293">
        <v>2845</v>
      </c>
      <c r="K151" s="293">
        <v>1845</v>
      </c>
      <c r="L151" s="293">
        <v>290</v>
      </c>
      <c r="M151" s="293">
        <v>490</v>
      </c>
      <c r="N151" s="294">
        <v>0.17223198594024605</v>
      </c>
      <c r="O151" s="293">
        <v>85</v>
      </c>
      <c r="P151" s="293">
        <v>70</v>
      </c>
      <c r="Q151" s="293">
        <v>155</v>
      </c>
      <c r="R151" s="294">
        <v>5.4481546572934976E-2</v>
      </c>
      <c r="S151" s="293">
        <v>0</v>
      </c>
      <c r="T151" s="293">
        <v>15</v>
      </c>
      <c r="U151" s="293">
        <v>45</v>
      </c>
      <c r="V151" s="293" t="s">
        <v>5</v>
      </c>
    </row>
    <row r="152" spans="1:22" x14ac:dyDescent="0.2">
      <c r="A152" s="293" t="s">
        <v>182</v>
      </c>
      <c r="B152" s="293" t="s">
        <v>345</v>
      </c>
      <c r="C152" s="293" t="s">
        <v>290</v>
      </c>
      <c r="D152" s="293">
        <v>0.93830001831054688</v>
      </c>
      <c r="E152" s="293">
        <v>3269</v>
      </c>
      <c r="F152" s="293">
        <v>1174</v>
      </c>
      <c r="G152" s="293">
        <v>1138</v>
      </c>
      <c r="H152" s="293">
        <v>3483.9602858433145</v>
      </c>
      <c r="I152" s="293">
        <v>1251.1989524564242</v>
      </c>
      <c r="J152" s="293">
        <v>1535</v>
      </c>
      <c r="K152" s="293">
        <v>1060</v>
      </c>
      <c r="L152" s="293">
        <v>140</v>
      </c>
      <c r="M152" s="293">
        <v>240</v>
      </c>
      <c r="N152" s="294">
        <v>0.15635179153094461</v>
      </c>
      <c r="O152" s="293">
        <v>60</v>
      </c>
      <c r="P152" s="293">
        <v>35</v>
      </c>
      <c r="Q152" s="293">
        <v>95</v>
      </c>
      <c r="R152" s="294">
        <v>6.1889250814332247E-2</v>
      </c>
      <c r="S152" s="293">
        <v>0</v>
      </c>
      <c r="T152" s="293">
        <v>0</v>
      </c>
      <c r="U152" s="293">
        <v>10</v>
      </c>
      <c r="V152" s="293" t="s">
        <v>5</v>
      </c>
    </row>
    <row r="153" spans="1:22" x14ac:dyDescent="0.2">
      <c r="A153" s="293" t="s">
        <v>183</v>
      </c>
      <c r="B153" s="293" t="s">
        <v>345</v>
      </c>
      <c r="C153" s="293" t="s">
        <v>290</v>
      </c>
      <c r="D153" s="293">
        <v>0.94190002441406251</v>
      </c>
      <c r="E153" s="293">
        <v>2748</v>
      </c>
      <c r="F153" s="293">
        <v>1060</v>
      </c>
      <c r="G153" s="293">
        <v>1034</v>
      </c>
      <c r="H153" s="293">
        <v>2917.5070907440277</v>
      </c>
      <c r="I153" s="293">
        <v>1125.3848312185842</v>
      </c>
      <c r="J153" s="293">
        <v>1330</v>
      </c>
      <c r="K153" s="293">
        <v>885</v>
      </c>
      <c r="L153" s="293">
        <v>130</v>
      </c>
      <c r="M153" s="293">
        <v>265</v>
      </c>
      <c r="N153" s="294">
        <v>0.19924812030075187</v>
      </c>
      <c r="O153" s="293">
        <v>35</v>
      </c>
      <c r="P153" s="293">
        <v>15</v>
      </c>
      <c r="Q153" s="293">
        <v>50</v>
      </c>
      <c r="R153" s="294">
        <v>3.7593984962406013E-2</v>
      </c>
      <c r="S153" s="293">
        <v>0</v>
      </c>
      <c r="T153" s="293">
        <v>0</v>
      </c>
      <c r="U153" s="293">
        <v>0</v>
      </c>
      <c r="V153" s="293" t="s">
        <v>5</v>
      </c>
    </row>
    <row r="154" spans="1:22" x14ac:dyDescent="0.2">
      <c r="A154" s="293" t="s">
        <v>184</v>
      </c>
      <c r="B154" s="293" t="s">
        <v>345</v>
      </c>
      <c r="C154" s="293" t="s">
        <v>290</v>
      </c>
      <c r="D154" s="293">
        <v>1.4824999999999999</v>
      </c>
      <c r="E154" s="293">
        <v>5688</v>
      </c>
      <c r="F154" s="293">
        <v>1978</v>
      </c>
      <c r="G154" s="293">
        <v>1928</v>
      </c>
      <c r="H154" s="293">
        <v>3836.7622259696459</v>
      </c>
      <c r="I154" s="293">
        <v>1334.2327150084318</v>
      </c>
      <c r="J154" s="293">
        <v>3000</v>
      </c>
      <c r="K154" s="293">
        <v>1995</v>
      </c>
      <c r="L154" s="293">
        <v>340</v>
      </c>
      <c r="M154" s="293">
        <v>480</v>
      </c>
      <c r="N154" s="294">
        <v>0.16</v>
      </c>
      <c r="O154" s="293">
        <v>120</v>
      </c>
      <c r="P154" s="293">
        <v>30</v>
      </c>
      <c r="Q154" s="293">
        <v>150</v>
      </c>
      <c r="R154" s="294">
        <v>0.05</v>
      </c>
      <c r="S154" s="293">
        <v>0</v>
      </c>
      <c r="T154" s="293">
        <v>0</v>
      </c>
      <c r="U154" s="293">
        <v>25</v>
      </c>
      <c r="V154" s="293" t="s">
        <v>5</v>
      </c>
    </row>
    <row r="155" spans="1:22" x14ac:dyDescent="0.2">
      <c r="A155" s="257" t="s">
        <v>185</v>
      </c>
      <c r="B155" s="257" t="s">
        <v>345</v>
      </c>
      <c r="C155" s="257" t="s">
        <v>290</v>
      </c>
      <c r="D155" s="257">
        <v>2.2372000122070315</v>
      </c>
      <c r="E155" s="257">
        <v>4277</v>
      </c>
      <c r="F155" s="257">
        <v>1404</v>
      </c>
      <c r="G155" s="257">
        <v>1375</v>
      </c>
      <c r="H155" s="257">
        <v>1911.7646954510228</v>
      </c>
      <c r="I155" s="257">
        <v>627.57017358270662</v>
      </c>
      <c r="J155" s="257">
        <v>2350</v>
      </c>
      <c r="K155" s="257">
        <v>1805</v>
      </c>
      <c r="L155" s="257">
        <v>260</v>
      </c>
      <c r="M155" s="257">
        <v>240</v>
      </c>
      <c r="N155" s="292">
        <v>0.10212765957446808</v>
      </c>
      <c r="O155" s="257">
        <v>20</v>
      </c>
      <c r="P155" s="257">
        <v>15</v>
      </c>
      <c r="Q155" s="257">
        <v>35</v>
      </c>
      <c r="R155" s="292">
        <v>1.4893617021276596E-2</v>
      </c>
      <c r="S155" s="257">
        <v>0</v>
      </c>
      <c r="T155" s="257">
        <v>10</v>
      </c>
      <c r="U155" s="257">
        <v>10</v>
      </c>
      <c r="V155" s="257" t="s">
        <v>6</v>
      </c>
    </row>
    <row r="156" spans="1:22" x14ac:dyDescent="0.2">
      <c r="A156" s="257" t="s">
        <v>186</v>
      </c>
      <c r="B156" s="257" t="s">
        <v>345</v>
      </c>
      <c r="C156" s="257" t="s">
        <v>290</v>
      </c>
      <c r="D156" s="257">
        <v>2.3135000610351564</v>
      </c>
      <c r="E156" s="257">
        <v>4699</v>
      </c>
      <c r="F156" s="257">
        <v>1473</v>
      </c>
      <c r="G156" s="257">
        <v>1451</v>
      </c>
      <c r="H156" s="257">
        <v>2031.1216235271986</v>
      </c>
      <c r="I156" s="257">
        <v>636.69762746447407</v>
      </c>
      <c r="J156" s="257">
        <v>2640</v>
      </c>
      <c r="K156" s="257">
        <v>2065</v>
      </c>
      <c r="L156" s="257">
        <v>230</v>
      </c>
      <c r="M156" s="257">
        <v>290</v>
      </c>
      <c r="N156" s="292">
        <v>0.10984848484848485</v>
      </c>
      <c r="O156" s="257">
        <v>30</v>
      </c>
      <c r="P156" s="257">
        <v>0</v>
      </c>
      <c r="Q156" s="257">
        <v>30</v>
      </c>
      <c r="R156" s="292">
        <v>1.1363636363636364E-2</v>
      </c>
      <c r="S156" s="257">
        <v>0</v>
      </c>
      <c r="T156" s="257">
        <v>0</v>
      </c>
      <c r="U156" s="257">
        <v>10</v>
      </c>
      <c r="V156" s="257" t="s">
        <v>6</v>
      </c>
    </row>
    <row r="157" spans="1:22" x14ac:dyDescent="0.2">
      <c r="A157" s="295" t="s">
        <v>187</v>
      </c>
      <c r="B157" s="295" t="s">
        <v>345</v>
      </c>
      <c r="C157" s="295" t="s">
        <v>290</v>
      </c>
      <c r="D157" s="295">
        <v>3.7933999633789064</v>
      </c>
      <c r="E157" s="295">
        <v>0</v>
      </c>
      <c r="F157" s="295">
        <v>0</v>
      </c>
      <c r="G157" s="295">
        <v>0</v>
      </c>
      <c r="H157" s="295">
        <v>0</v>
      </c>
      <c r="I157" s="295">
        <v>0</v>
      </c>
      <c r="J157" s="295">
        <v>0</v>
      </c>
      <c r="K157" s="295">
        <v>0</v>
      </c>
      <c r="L157" s="295">
        <v>0</v>
      </c>
      <c r="M157" s="295">
        <v>0</v>
      </c>
      <c r="N157" s="296" t="e">
        <v>#DIV/0!</v>
      </c>
      <c r="O157" s="295">
        <v>0</v>
      </c>
      <c r="P157" s="295">
        <v>0</v>
      </c>
      <c r="Q157" s="295">
        <v>0</v>
      </c>
      <c r="R157" s="296" t="e">
        <v>#DIV/0!</v>
      </c>
      <c r="S157" s="295">
        <v>0</v>
      </c>
      <c r="T157" s="295">
        <v>0</v>
      </c>
      <c r="U157" s="295">
        <v>0</v>
      </c>
      <c r="V157" s="295" t="s">
        <v>28</v>
      </c>
    </row>
    <row r="158" spans="1:22" x14ac:dyDescent="0.2">
      <c r="A158" s="257" t="s">
        <v>188</v>
      </c>
      <c r="B158" s="257" t="s">
        <v>345</v>
      </c>
      <c r="C158" s="257" t="s">
        <v>290</v>
      </c>
      <c r="D158" s="257">
        <v>2.0167999267578125</v>
      </c>
      <c r="E158" s="257">
        <v>3521</v>
      </c>
      <c r="F158" s="257">
        <v>1253</v>
      </c>
      <c r="G158" s="257">
        <v>1231</v>
      </c>
      <c r="H158" s="257">
        <v>1745.8350495184341</v>
      </c>
      <c r="I158" s="257">
        <v>621.28126016659985</v>
      </c>
      <c r="J158" s="257">
        <v>1975</v>
      </c>
      <c r="K158" s="257">
        <v>1510</v>
      </c>
      <c r="L158" s="257">
        <v>220</v>
      </c>
      <c r="M158" s="257">
        <v>150</v>
      </c>
      <c r="N158" s="292">
        <v>7.5949367088607597E-2</v>
      </c>
      <c r="O158" s="257">
        <v>15</v>
      </c>
      <c r="P158" s="257">
        <v>20</v>
      </c>
      <c r="Q158" s="257">
        <v>35</v>
      </c>
      <c r="R158" s="292">
        <v>1.7721518987341773E-2</v>
      </c>
      <c r="S158" s="257">
        <v>0</v>
      </c>
      <c r="T158" s="257">
        <v>25</v>
      </c>
      <c r="U158" s="257">
        <v>20</v>
      </c>
      <c r="V158" s="257" t="s">
        <v>6</v>
      </c>
    </row>
    <row r="159" spans="1:22" x14ac:dyDescent="0.2">
      <c r="A159" s="257" t="s">
        <v>189</v>
      </c>
      <c r="B159" s="257" t="s">
        <v>345</v>
      </c>
      <c r="C159" s="257" t="s">
        <v>290</v>
      </c>
      <c r="D159" s="257">
        <v>2.2175999450683594</v>
      </c>
      <c r="E159" s="257">
        <v>5545</v>
      </c>
      <c r="F159" s="257">
        <v>1881</v>
      </c>
      <c r="G159" s="257">
        <v>1848</v>
      </c>
      <c r="H159" s="257">
        <v>2500.450999889013</v>
      </c>
      <c r="I159" s="257">
        <v>848.2143067252</v>
      </c>
      <c r="J159" s="257">
        <v>3225</v>
      </c>
      <c r="K159" s="257">
        <v>2495</v>
      </c>
      <c r="L159" s="257">
        <v>300</v>
      </c>
      <c r="M159" s="257">
        <v>295</v>
      </c>
      <c r="N159" s="292">
        <v>9.1472868217054262E-2</v>
      </c>
      <c r="O159" s="257">
        <v>70</v>
      </c>
      <c r="P159" s="257">
        <v>35</v>
      </c>
      <c r="Q159" s="257">
        <v>105</v>
      </c>
      <c r="R159" s="292">
        <v>3.255813953488372E-2</v>
      </c>
      <c r="S159" s="257">
        <v>0</v>
      </c>
      <c r="T159" s="257">
        <v>0</v>
      </c>
      <c r="U159" s="257">
        <v>30</v>
      </c>
      <c r="V159" s="257" t="s">
        <v>6</v>
      </c>
    </row>
    <row r="160" spans="1:22" x14ac:dyDescent="0.2">
      <c r="A160" s="257" t="s">
        <v>190</v>
      </c>
      <c r="B160" s="257" t="s">
        <v>345</v>
      </c>
      <c r="C160" s="257" t="s">
        <v>290</v>
      </c>
      <c r="D160" s="257">
        <v>0.90319999694824216</v>
      </c>
      <c r="E160" s="257">
        <v>2981</v>
      </c>
      <c r="F160" s="257">
        <v>1126</v>
      </c>
      <c r="G160" s="257">
        <v>1101</v>
      </c>
      <c r="H160" s="257">
        <v>3300.487167927688</v>
      </c>
      <c r="I160" s="257">
        <v>1246.6784807402134</v>
      </c>
      <c r="J160" s="257">
        <v>1775</v>
      </c>
      <c r="K160" s="257">
        <v>1440</v>
      </c>
      <c r="L160" s="257">
        <v>130</v>
      </c>
      <c r="M160" s="257">
        <v>150</v>
      </c>
      <c r="N160" s="292">
        <v>8.4507042253521125E-2</v>
      </c>
      <c r="O160" s="257">
        <v>30</v>
      </c>
      <c r="P160" s="257">
        <v>0</v>
      </c>
      <c r="Q160" s="257">
        <v>30</v>
      </c>
      <c r="R160" s="292">
        <v>1.6901408450704224E-2</v>
      </c>
      <c r="S160" s="257">
        <v>10</v>
      </c>
      <c r="T160" s="257">
        <v>0</v>
      </c>
      <c r="U160" s="257">
        <v>0</v>
      </c>
      <c r="V160" s="257" t="s">
        <v>6</v>
      </c>
    </row>
    <row r="161" spans="1:22" x14ac:dyDescent="0.2">
      <c r="A161" s="257" t="s">
        <v>191</v>
      </c>
      <c r="B161" s="257" t="s">
        <v>345</v>
      </c>
      <c r="C161" s="257" t="s">
        <v>290</v>
      </c>
      <c r="D161" s="257">
        <v>0.84220001220703122</v>
      </c>
      <c r="E161" s="257">
        <v>4553</v>
      </c>
      <c r="F161" s="257">
        <v>1614</v>
      </c>
      <c r="G161" s="257">
        <v>1580</v>
      </c>
      <c r="H161" s="257">
        <v>5406.0792377200451</v>
      </c>
      <c r="I161" s="257">
        <v>1916.4093761651993</v>
      </c>
      <c r="J161" s="257">
        <v>2440</v>
      </c>
      <c r="K161" s="257">
        <v>1810</v>
      </c>
      <c r="L161" s="257">
        <v>245</v>
      </c>
      <c r="M161" s="257">
        <v>280</v>
      </c>
      <c r="N161" s="292">
        <v>0.11475409836065574</v>
      </c>
      <c r="O161" s="257">
        <v>70</v>
      </c>
      <c r="P161" s="257">
        <v>0</v>
      </c>
      <c r="Q161" s="257">
        <v>70</v>
      </c>
      <c r="R161" s="292">
        <v>2.8688524590163935E-2</v>
      </c>
      <c r="S161" s="257">
        <v>15</v>
      </c>
      <c r="T161" s="257">
        <v>10</v>
      </c>
      <c r="U161" s="257">
        <v>15</v>
      </c>
      <c r="V161" s="257" t="s">
        <v>6</v>
      </c>
    </row>
    <row r="162" spans="1:22" x14ac:dyDescent="0.2">
      <c r="A162" s="257" t="s">
        <v>192</v>
      </c>
      <c r="B162" s="257" t="s">
        <v>345</v>
      </c>
      <c r="C162" s="257" t="s">
        <v>290</v>
      </c>
      <c r="D162" s="257">
        <v>0.73489997863769529</v>
      </c>
      <c r="E162" s="257">
        <v>3845</v>
      </c>
      <c r="F162" s="257">
        <v>1251</v>
      </c>
      <c r="G162" s="257">
        <v>1220</v>
      </c>
      <c r="H162" s="257">
        <v>5232.0045064194783</v>
      </c>
      <c r="I162" s="257">
        <v>1702.2724674982489</v>
      </c>
      <c r="J162" s="257">
        <v>2070</v>
      </c>
      <c r="K162" s="257">
        <v>1605</v>
      </c>
      <c r="L162" s="257">
        <v>180</v>
      </c>
      <c r="M162" s="257">
        <v>190</v>
      </c>
      <c r="N162" s="292">
        <v>9.1787439613526575E-2</v>
      </c>
      <c r="O162" s="257">
        <v>50</v>
      </c>
      <c r="P162" s="257">
        <v>10</v>
      </c>
      <c r="Q162" s="257">
        <v>60</v>
      </c>
      <c r="R162" s="292">
        <v>2.8985507246376812E-2</v>
      </c>
      <c r="S162" s="257">
        <v>0</v>
      </c>
      <c r="T162" s="257">
        <v>0</v>
      </c>
      <c r="U162" s="257">
        <v>35</v>
      </c>
      <c r="V162" s="257" t="s">
        <v>6</v>
      </c>
    </row>
    <row r="163" spans="1:22" x14ac:dyDescent="0.2">
      <c r="A163" s="257" t="s">
        <v>193</v>
      </c>
      <c r="B163" s="257" t="s">
        <v>345</v>
      </c>
      <c r="C163" s="257" t="s">
        <v>290</v>
      </c>
      <c r="D163" s="257">
        <v>3.0329998779296874</v>
      </c>
      <c r="E163" s="257">
        <v>6627</v>
      </c>
      <c r="F163" s="257">
        <v>2903</v>
      </c>
      <c r="G163" s="257">
        <v>2780</v>
      </c>
      <c r="H163" s="257">
        <v>2184.9654687502202</v>
      </c>
      <c r="I163" s="257">
        <v>957.13818557143338</v>
      </c>
      <c r="J163" s="257">
        <v>3240</v>
      </c>
      <c r="K163" s="257">
        <v>2390</v>
      </c>
      <c r="L163" s="257">
        <v>275</v>
      </c>
      <c r="M163" s="257">
        <v>395</v>
      </c>
      <c r="N163" s="292">
        <v>0.12191358024691358</v>
      </c>
      <c r="O163" s="257">
        <v>105</v>
      </c>
      <c r="P163" s="257">
        <v>20</v>
      </c>
      <c r="Q163" s="257">
        <v>125</v>
      </c>
      <c r="R163" s="292">
        <v>3.8580246913580245E-2</v>
      </c>
      <c r="S163" s="257">
        <v>0</v>
      </c>
      <c r="T163" s="257">
        <v>10</v>
      </c>
      <c r="U163" s="257">
        <v>50</v>
      </c>
      <c r="V163" s="257" t="s">
        <v>6</v>
      </c>
    </row>
    <row r="164" spans="1:22" x14ac:dyDescent="0.2">
      <c r="A164" s="257" t="s">
        <v>194</v>
      </c>
      <c r="B164" s="257" t="s">
        <v>345</v>
      </c>
      <c r="C164" s="257" t="s">
        <v>290</v>
      </c>
      <c r="D164" s="257">
        <v>1.0669000244140625</v>
      </c>
      <c r="E164" s="257">
        <v>3063</v>
      </c>
      <c r="F164" s="257">
        <v>1038</v>
      </c>
      <c r="G164" s="257">
        <v>1016</v>
      </c>
      <c r="H164" s="257">
        <v>2870.934417385723</v>
      </c>
      <c r="I164" s="257">
        <v>972.91215319829587</v>
      </c>
      <c r="J164" s="257">
        <v>1715</v>
      </c>
      <c r="K164" s="257">
        <v>1240</v>
      </c>
      <c r="L164" s="257">
        <v>215</v>
      </c>
      <c r="M164" s="257">
        <v>155</v>
      </c>
      <c r="N164" s="292">
        <v>9.0379008746355682E-2</v>
      </c>
      <c r="O164" s="257">
        <v>70</v>
      </c>
      <c r="P164" s="257">
        <v>0</v>
      </c>
      <c r="Q164" s="257">
        <v>70</v>
      </c>
      <c r="R164" s="292">
        <v>4.0816326530612242E-2</v>
      </c>
      <c r="S164" s="257">
        <v>0</v>
      </c>
      <c r="T164" s="257">
        <v>0</v>
      </c>
      <c r="U164" s="257">
        <v>20</v>
      </c>
      <c r="V164" s="257" t="s">
        <v>6</v>
      </c>
    </row>
    <row r="165" spans="1:22" x14ac:dyDescent="0.2">
      <c r="A165" s="293" t="s">
        <v>195</v>
      </c>
      <c r="B165" s="293" t="s">
        <v>345</v>
      </c>
      <c r="C165" s="293" t="s">
        <v>290</v>
      </c>
      <c r="D165" s="293">
        <v>1.0247000122070313</v>
      </c>
      <c r="E165" s="293">
        <v>3307</v>
      </c>
      <c r="F165" s="293">
        <v>1133</v>
      </c>
      <c r="G165" s="293">
        <v>1097</v>
      </c>
      <c r="H165" s="293">
        <v>3227.285996491089</v>
      </c>
      <c r="I165" s="293">
        <v>1105.6894569169651</v>
      </c>
      <c r="J165" s="293">
        <v>1880</v>
      </c>
      <c r="K165" s="293">
        <v>1350</v>
      </c>
      <c r="L165" s="293">
        <v>215</v>
      </c>
      <c r="M165" s="293">
        <v>275</v>
      </c>
      <c r="N165" s="294">
        <v>0.14627659574468085</v>
      </c>
      <c r="O165" s="293">
        <v>15</v>
      </c>
      <c r="P165" s="293">
        <v>10</v>
      </c>
      <c r="Q165" s="293">
        <v>25</v>
      </c>
      <c r="R165" s="294">
        <v>1.3297872340425532E-2</v>
      </c>
      <c r="S165" s="293">
        <v>0</v>
      </c>
      <c r="T165" s="293">
        <v>0</v>
      </c>
      <c r="U165" s="293">
        <v>15</v>
      </c>
      <c r="V165" s="293" t="s">
        <v>5</v>
      </c>
    </row>
    <row r="166" spans="1:22" x14ac:dyDescent="0.2">
      <c r="A166" s="257" t="s">
        <v>196</v>
      </c>
      <c r="B166" s="257" t="s">
        <v>345</v>
      </c>
      <c r="C166" s="257" t="s">
        <v>290</v>
      </c>
      <c r="D166" s="257">
        <v>2.4263999938964842</v>
      </c>
      <c r="E166" s="257">
        <v>2986</v>
      </c>
      <c r="F166" s="257">
        <v>1038</v>
      </c>
      <c r="G166" s="257">
        <v>1018</v>
      </c>
      <c r="H166" s="257">
        <v>1230.6297426274184</v>
      </c>
      <c r="I166" s="257">
        <v>427.79426418193583</v>
      </c>
      <c r="J166" s="257">
        <v>1730</v>
      </c>
      <c r="K166" s="257">
        <v>1410</v>
      </c>
      <c r="L166" s="257">
        <v>130</v>
      </c>
      <c r="M166" s="257">
        <v>135</v>
      </c>
      <c r="N166" s="292">
        <v>7.8034682080924858E-2</v>
      </c>
      <c r="O166" s="257">
        <v>35</v>
      </c>
      <c r="P166" s="257">
        <v>0</v>
      </c>
      <c r="Q166" s="257">
        <v>35</v>
      </c>
      <c r="R166" s="292">
        <v>2.023121387283237E-2</v>
      </c>
      <c r="S166" s="257">
        <v>0</v>
      </c>
      <c r="T166" s="257">
        <v>0</v>
      </c>
      <c r="U166" s="257">
        <v>15</v>
      </c>
      <c r="V166" s="257" t="s">
        <v>6</v>
      </c>
    </row>
    <row r="167" spans="1:22" x14ac:dyDescent="0.2">
      <c r="A167" s="257" t="s">
        <v>197</v>
      </c>
      <c r="B167" s="257" t="s">
        <v>345</v>
      </c>
      <c r="C167" s="257" t="s">
        <v>290</v>
      </c>
      <c r="D167" s="257">
        <v>0.9997000122070312</v>
      </c>
      <c r="E167" s="257">
        <v>3637</v>
      </c>
      <c r="F167" s="257">
        <v>1231</v>
      </c>
      <c r="G167" s="257">
        <v>1180</v>
      </c>
      <c r="H167" s="257">
        <v>3638.0913830046065</v>
      </c>
      <c r="I167" s="257">
        <v>1231.3693957873716</v>
      </c>
      <c r="J167" s="257">
        <v>1875</v>
      </c>
      <c r="K167" s="257">
        <v>1435</v>
      </c>
      <c r="L167" s="257">
        <v>185</v>
      </c>
      <c r="M167" s="257">
        <v>145</v>
      </c>
      <c r="N167" s="292">
        <v>7.7333333333333337E-2</v>
      </c>
      <c r="O167" s="257">
        <v>65</v>
      </c>
      <c r="P167" s="257">
        <v>0</v>
      </c>
      <c r="Q167" s="257">
        <v>65</v>
      </c>
      <c r="R167" s="292">
        <v>3.4666666666666665E-2</v>
      </c>
      <c r="S167" s="257">
        <v>0</v>
      </c>
      <c r="T167" s="257">
        <v>25</v>
      </c>
      <c r="U167" s="257">
        <v>10</v>
      </c>
      <c r="V167" s="257" t="s">
        <v>6</v>
      </c>
    </row>
    <row r="168" spans="1:22" x14ac:dyDescent="0.2">
      <c r="A168" s="257" t="s">
        <v>198</v>
      </c>
      <c r="B168" s="257" t="s">
        <v>345</v>
      </c>
      <c r="C168" s="257" t="s">
        <v>290</v>
      </c>
      <c r="D168" s="257">
        <v>0.95069999694824214</v>
      </c>
      <c r="E168" s="257">
        <v>3998</v>
      </c>
      <c r="F168" s="257">
        <v>1417</v>
      </c>
      <c r="G168" s="257">
        <v>1386</v>
      </c>
      <c r="H168" s="257">
        <v>4205.322407524588</v>
      </c>
      <c r="I168" s="257">
        <v>1490.4807032171939</v>
      </c>
      <c r="J168" s="257">
        <v>2265</v>
      </c>
      <c r="K168" s="257">
        <v>1745</v>
      </c>
      <c r="L168" s="257">
        <v>200</v>
      </c>
      <c r="M168" s="257">
        <v>225</v>
      </c>
      <c r="N168" s="292">
        <v>9.9337748344370855E-2</v>
      </c>
      <c r="O168" s="257">
        <v>70</v>
      </c>
      <c r="P168" s="257">
        <v>20</v>
      </c>
      <c r="Q168" s="257">
        <v>90</v>
      </c>
      <c r="R168" s="292">
        <v>3.9735099337748346E-2</v>
      </c>
      <c r="S168" s="257">
        <v>10</v>
      </c>
      <c r="T168" s="257">
        <v>10</v>
      </c>
      <c r="U168" s="257">
        <v>10</v>
      </c>
      <c r="V168" s="257" t="s">
        <v>6</v>
      </c>
    </row>
    <row r="169" spans="1:22" x14ac:dyDescent="0.2">
      <c r="A169" s="257" t="s">
        <v>199</v>
      </c>
      <c r="B169" s="257" t="s">
        <v>345</v>
      </c>
      <c r="C169" s="257" t="s">
        <v>290</v>
      </c>
      <c r="D169" s="257">
        <v>1.8400999450683593</v>
      </c>
      <c r="E169" s="257">
        <v>7116</v>
      </c>
      <c r="F169" s="257">
        <v>2243</v>
      </c>
      <c r="G169" s="257">
        <v>2196</v>
      </c>
      <c r="H169" s="257">
        <v>3867.1812469053916</v>
      </c>
      <c r="I169" s="257">
        <v>1218.9555279382789</v>
      </c>
      <c r="J169" s="257">
        <v>4065</v>
      </c>
      <c r="K169" s="257">
        <v>3180</v>
      </c>
      <c r="L169" s="257">
        <v>350</v>
      </c>
      <c r="M169" s="257">
        <v>390</v>
      </c>
      <c r="N169" s="292">
        <v>9.5940959409594101E-2</v>
      </c>
      <c r="O169" s="257">
        <v>85</v>
      </c>
      <c r="P169" s="257">
        <v>15</v>
      </c>
      <c r="Q169" s="257">
        <v>100</v>
      </c>
      <c r="R169" s="292">
        <v>2.4600246002460024E-2</v>
      </c>
      <c r="S169" s="257">
        <v>0</v>
      </c>
      <c r="T169" s="257">
        <v>0</v>
      </c>
      <c r="U169" s="257">
        <v>35</v>
      </c>
      <c r="V169" s="257" t="s">
        <v>6</v>
      </c>
    </row>
    <row r="170" spans="1:22" x14ac:dyDescent="0.2">
      <c r="A170" s="257" t="s">
        <v>200</v>
      </c>
      <c r="B170" s="257" t="s">
        <v>345</v>
      </c>
      <c r="C170" s="257" t="s">
        <v>290</v>
      </c>
      <c r="D170" s="257">
        <v>1.1543000030517578</v>
      </c>
      <c r="E170" s="257">
        <v>4242</v>
      </c>
      <c r="F170" s="257">
        <v>1280</v>
      </c>
      <c r="G170" s="257">
        <v>1258</v>
      </c>
      <c r="H170" s="257">
        <v>3674.9545081737233</v>
      </c>
      <c r="I170" s="257">
        <v>1108.8971641825474</v>
      </c>
      <c r="J170" s="257">
        <v>2345</v>
      </c>
      <c r="K170" s="257">
        <v>1960</v>
      </c>
      <c r="L170" s="257">
        <v>185</v>
      </c>
      <c r="M170" s="257">
        <v>160</v>
      </c>
      <c r="N170" s="292">
        <v>6.8230277185501065E-2</v>
      </c>
      <c r="O170" s="257">
        <v>10</v>
      </c>
      <c r="P170" s="257">
        <v>0</v>
      </c>
      <c r="Q170" s="257">
        <v>10</v>
      </c>
      <c r="R170" s="292">
        <v>4.2643923240938165E-3</v>
      </c>
      <c r="S170" s="257">
        <v>0</v>
      </c>
      <c r="T170" s="257">
        <v>0</v>
      </c>
      <c r="U170" s="257">
        <v>20</v>
      </c>
      <c r="V170" s="257" t="s">
        <v>6</v>
      </c>
    </row>
    <row r="171" spans="1:22" x14ac:dyDescent="0.2">
      <c r="A171" s="257" t="s">
        <v>201</v>
      </c>
      <c r="B171" s="257" t="s">
        <v>345</v>
      </c>
      <c r="C171" s="257" t="s">
        <v>290</v>
      </c>
      <c r="D171" s="257">
        <v>1.8925999450683593</v>
      </c>
      <c r="E171" s="257">
        <v>3963</v>
      </c>
      <c r="F171" s="257">
        <v>1504</v>
      </c>
      <c r="G171" s="257">
        <v>1484</v>
      </c>
      <c r="H171" s="257">
        <v>2093.9448985648469</v>
      </c>
      <c r="I171" s="257">
        <v>794.67401651312878</v>
      </c>
      <c r="J171" s="257">
        <v>1955</v>
      </c>
      <c r="K171" s="257">
        <v>1515</v>
      </c>
      <c r="L171" s="257">
        <v>135</v>
      </c>
      <c r="M171" s="257">
        <v>95</v>
      </c>
      <c r="N171" s="292">
        <v>4.859335038363171E-2</v>
      </c>
      <c r="O171" s="257">
        <v>130</v>
      </c>
      <c r="P171" s="257">
        <v>45</v>
      </c>
      <c r="Q171" s="257">
        <v>175</v>
      </c>
      <c r="R171" s="292">
        <v>8.9514066496163683E-2</v>
      </c>
      <c r="S171" s="257">
        <v>0</v>
      </c>
      <c r="T171" s="257">
        <v>10</v>
      </c>
      <c r="U171" s="257">
        <v>15</v>
      </c>
      <c r="V171" s="257" t="s">
        <v>6</v>
      </c>
    </row>
    <row r="172" spans="1:22" x14ac:dyDescent="0.2">
      <c r="A172" s="257" t="s">
        <v>202</v>
      </c>
      <c r="B172" s="257" t="s">
        <v>345</v>
      </c>
      <c r="C172" s="257" t="s">
        <v>290</v>
      </c>
      <c r="D172" s="257">
        <v>3.2797000122070314</v>
      </c>
      <c r="E172" s="257">
        <v>5250</v>
      </c>
      <c r="F172" s="257">
        <v>1928</v>
      </c>
      <c r="G172" s="257">
        <v>1896</v>
      </c>
      <c r="H172" s="257">
        <v>1600.7561607645575</v>
      </c>
      <c r="I172" s="257">
        <v>587.85864341982222</v>
      </c>
      <c r="J172" s="257">
        <v>2850</v>
      </c>
      <c r="K172" s="257">
        <v>2440</v>
      </c>
      <c r="L172" s="257">
        <v>185</v>
      </c>
      <c r="M172" s="257">
        <v>70</v>
      </c>
      <c r="N172" s="292">
        <v>2.456140350877193E-2</v>
      </c>
      <c r="O172" s="257">
        <v>100</v>
      </c>
      <c r="P172" s="257">
        <v>20</v>
      </c>
      <c r="Q172" s="257">
        <v>120</v>
      </c>
      <c r="R172" s="292">
        <v>4.2105263157894736E-2</v>
      </c>
      <c r="S172" s="257">
        <v>0</v>
      </c>
      <c r="T172" s="257">
        <v>0</v>
      </c>
      <c r="U172" s="257">
        <v>25</v>
      </c>
      <c r="V172" s="257" t="s">
        <v>6</v>
      </c>
    </row>
    <row r="173" spans="1:22" x14ac:dyDescent="0.2">
      <c r="A173" s="257" t="s">
        <v>203</v>
      </c>
      <c r="B173" s="257" t="s">
        <v>345</v>
      </c>
      <c r="C173" s="257" t="s">
        <v>290</v>
      </c>
      <c r="D173" s="257">
        <v>5.1371002197265625</v>
      </c>
      <c r="E173" s="257">
        <v>6080</v>
      </c>
      <c r="F173" s="257">
        <v>2376</v>
      </c>
      <c r="G173" s="257">
        <v>2339</v>
      </c>
      <c r="H173" s="257">
        <v>1183.5470868667667</v>
      </c>
      <c r="I173" s="257">
        <v>462.51774315714437</v>
      </c>
      <c r="J173" s="257">
        <v>3345</v>
      </c>
      <c r="K173" s="257">
        <v>2715</v>
      </c>
      <c r="L173" s="257">
        <v>205</v>
      </c>
      <c r="M173" s="257">
        <v>205</v>
      </c>
      <c r="N173" s="292">
        <v>6.1285500747384154E-2</v>
      </c>
      <c r="O173" s="257">
        <v>120</v>
      </c>
      <c r="P173" s="257">
        <v>65</v>
      </c>
      <c r="Q173" s="257">
        <v>185</v>
      </c>
      <c r="R173" s="292">
        <v>5.5306427503736919E-2</v>
      </c>
      <c r="S173" s="257">
        <v>0</v>
      </c>
      <c r="T173" s="257">
        <v>10</v>
      </c>
      <c r="U173" s="257">
        <v>30</v>
      </c>
      <c r="V173" s="257" t="s">
        <v>6</v>
      </c>
    </row>
    <row r="174" spans="1:22" x14ac:dyDescent="0.2">
      <c r="A174" s="257" t="s">
        <v>204</v>
      </c>
      <c r="B174" s="257" t="s">
        <v>345</v>
      </c>
      <c r="C174" s="257" t="s">
        <v>290</v>
      </c>
      <c r="D174" s="257">
        <v>2.4377000427246092</v>
      </c>
      <c r="E174" s="257">
        <v>5240</v>
      </c>
      <c r="F174" s="257">
        <v>1898</v>
      </c>
      <c r="G174" s="257">
        <v>1876</v>
      </c>
      <c r="H174" s="257">
        <v>2149.5671773231252</v>
      </c>
      <c r="I174" s="257">
        <v>778.60276766398692</v>
      </c>
      <c r="J174" s="257">
        <v>2795</v>
      </c>
      <c r="K174" s="257">
        <v>2305</v>
      </c>
      <c r="L174" s="257">
        <v>235</v>
      </c>
      <c r="M174" s="257">
        <v>95</v>
      </c>
      <c r="N174" s="292">
        <v>3.3989266547406083E-2</v>
      </c>
      <c r="O174" s="257">
        <v>125</v>
      </c>
      <c r="P174" s="257">
        <v>15</v>
      </c>
      <c r="Q174" s="257">
        <v>140</v>
      </c>
      <c r="R174" s="292">
        <v>5.008944543828265E-2</v>
      </c>
      <c r="S174" s="257">
        <v>0</v>
      </c>
      <c r="T174" s="257">
        <v>0</v>
      </c>
      <c r="U174" s="257">
        <v>10</v>
      </c>
      <c r="V174" s="257" t="s">
        <v>6</v>
      </c>
    </row>
    <row r="175" spans="1:22" x14ac:dyDescent="0.2">
      <c r="A175" s="257" t="s">
        <v>205</v>
      </c>
      <c r="B175" s="257" t="s">
        <v>345</v>
      </c>
      <c r="C175" s="257" t="s">
        <v>290</v>
      </c>
      <c r="D175" s="257">
        <v>2.9780999755859376</v>
      </c>
      <c r="E175" s="257">
        <v>7348</v>
      </c>
      <c r="F175" s="257">
        <v>2524</v>
      </c>
      <c r="G175" s="257">
        <v>2501</v>
      </c>
      <c r="H175" s="257">
        <v>2467.3449717060926</v>
      </c>
      <c r="I175" s="257">
        <v>847.52023796763433</v>
      </c>
      <c r="J175" s="257">
        <v>3875</v>
      </c>
      <c r="K175" s="257">
        <v>3245</v>
      </c>
      <c r="L175" s="257">
        <v>275</v>
      </c>
      <c r="M175" s="257">
        <v>200</v>
      </c>
      <c r="N175" s="292">
        <v>5.1612903225806452E-2</v>
      </c>
      <c r="O175" s="257">
        <v>85</v>
      </c>
      <c r="P175" s="257">
        <v>35</v>
      </c>
      <c r="Q175" s="257">
        <v>120</v>
      </c>
      <c r="R175" s="292">
        <v>3.0967741935483871E-2</v>
      </c>
      <c r="S175" s="257">
        <v>0</v>
      </c>
      <c r="T175" s="257">
        <v>0</v>
      </c>
      <c r="U175" s="257">
        <v>35</v>
      </c>
      <c r="V175" s="257" t="s">
        <v>6</v>
      </c>
    </row>
    <row r="176" spans="1:22" x14ac:dyDescent="0.2">
      <c r="A176" s="4" t="s">
        <v>206</v>
      </c>
      <c r="B176" s="4" t="s">
        <v>345</v>
      </c>
      <c r="C176" s="4" t="s">
        <v>290</v>
      </c>
      <c r="D176" s="4">
        <v>103.75809570312499</v>
      </c>
      <c r="E176" s="4">
        <v>5347</v>
      </c>
      <c r="F176" s="4">
        <v>1763</v>
      </c>
      <c r="G176" s="4">
        <v>1717</v>
      </c>
      <c r="H176" s="4">
        <v>51.533328206976321</v>
      </c>
      <c r="I176" s="4">
        <v>16.991445227024361</v>
      </c>
      <c r="J176" s="4">
        <v>2620</v>
      </c>
      <c r="K176" s="4">
        <v>2250</v>
      </c>
      <c r="L176" s="4">
        <v>210</v>
      </c>
      <c r="M176" s="4">
        <v>55</v>
      </c>
      <c r="N176" s="281">
        <v>2.0992366412213741E-2</v>
      </c>
      <c r="O176" s="4">
        <v>45</v>
      </c>
      <c r="P176" s="4">
        <v>0</v>
      </c>
      <c r="Q176" s="4">
        <v>45</v>
      </c>
      <c r="R176" s="281">
        <v>1.717557251908397E-2</v>
      </c>
      <c r="S176" s="4">
        <v>0</v>
      </c>
      <c r="T176" s="4">
        <v>0</v>
      </c>
      <c r="U176" s="4">
        <v>65</v>
      </c>
      <c r="V176" s="4" t="s">
        <v>2</v>
      </c>
    </row>
    <row r="177" spans="1:22" x14ac:dyDescent="0.2">
      <c r="A177" s="257" t="s">
        <v>207</v>
      </c>
      <c r="B177" s="257" t="s">
        <v>345</v>
      </c>
      <c r="C177" s="257" t="s">
        <v>290</v>
      </c>
      <c r="D177" s="257">
        <v>36.701499023437499</v>
      </c>
      <c r="E177" s="257">
        <v>8160</v>
      </c>
      <c r="F177" s="257">
        <v>3336</v>
      </c>
      <c r="G177" s="257">
        <v>3229</v>
      </c>
      <c r="H177" s="257">
        <v>222.33424293620925</v>
      </c>
      <c r="I177" s="257">
        <v>90.895469906273789</v>
      </c>
      <c r="J177" s="257">
        <v>4360</v>
      </c>
      <c r="K177" s="257">
        <v>3645</v>
      </c>
      <c r="L177" s="257">
        <v>325</v>
      </c>
      <c r="M177" s="257">
        <v>160</v>
      </c>
      <c r="N177" s="292">
        <v>3.669724770642202E-2</v>
      </c>
      <c r="O177" s="257">
        <v>165</v>
      </c>
      <c r="P177" s="257">
        <v>10</v>
      </c>
      <c r="Q177" s="257">
        <v>175</v>
      </c>
      <c r="R177" s="292">
        <v>4.0137614678899085E-2</v>
      </c>
      <c r="S177" s="257">
        <v>10</v>
      </c>
      <c r="T177" s="257">
        <v>20</v>
      </c>
      <c r="U177" s="257">
        <v>25</v>
      </c>
      <c r="V177" s="257" t="s">
        <v>6</v>
      </c>
    </row>
    <row r="178" spans="1:22" x14ac:dyDescent="0.2">
      <c r="A178" s="257" t="s">
        <v>208</v>
      </c>
      <c r="B178" s="257" t="s">
        <v>345</v>
      </c>
      <c r="C178" s="257" t="s">
        <v>290</v>
      </c>
      <c r="D178" s="257">
        <v>47.678198242187499</v>
      </c>
      <c r="E178" s="257">
        <v>10798</v>
      </c>
      <c r="F178" s="257">
        <v>4524</v>
      </c>
      <c r="G178" s="257">
        <v>4130</v>
      </c>
      <c r="H178" s="257">
        <v>226.47667902948388</v>
      </c>
      <c r="I178" s="257">
        <v>94.886135944562426</v>
      </c>
      <c r="J178" s="257">
        <v>6310</v>
      </c>
      <c r="K178" s="257">
        <v>5435</v>
      </c>
      <c r="L178" s="257">
        <v>450</v>
      </c>
      <c r="M178" s="257">
        <v>335</v>
      </c>
      <c r="N178" s="292">
        <v>5.3090332805071312E-2</v>
      </c>
      <c r="O178" s="257">
        <v>40</v>
      </c>
      <c r="P178" s="257">
        <v>0</v>
      </c>
      <c r="Q178" s="257">
        <v>40</v>
      </c>
      <c r="R178" s="292">
        <v>6.3391442155309036E-3</v>
      </c>
      <c r="S178" s="257">
        <v>10</v>
      </c>
      <c r="T178" s="257">
        <v>0</v>
      </c>
      <c r="U178" s="257">
        <v>35</v>
      </c>
      <c r="V178" s="257" t="s">
        <v>6</v>
      </c>
    </row>
    <row r="179" spans="1:22" x14ac:dyDescent="0.2">
      <c r="A179" s="257" t="s">
        <v>209</v>
      </c>
      <c r="B179" s="257" t="s">
        <v>345</v>
      </c>
      <c r="C179" s="257" t="s">
        <v>290</v>
      </c>
      <c r="D179" s="257">
        <v>13.04739990234375</v>
      </c>
      <c r="E179" s="257">
        <v>12861</v>
      </c>
      <c r="F179" s="257">
        <v>4559</v>
      </c>
      <c r="G179" s="257">
        <v>4444</v>
      </c>
      <c r="H179" s="257">
        <v>985.71363614674931</v>
      </c>
      <c r="I179" s="257">
        <v>349.41827752064614</v>
      </c>
      <c r="J179" s="257">
        <v>6705</v>
      </c>
      <c r="K179" s="257">
        <v>5725</v>
      </c>
      <c r="L179" s="257">
        <v>470</v>
      </c>
      <c r="M179" s="257">
        <v>280</v>
      </c>
      <c r="N179" s="292">
        <v>4.1759880686055184E-2</v>
      </c>
      <c r="O179" s="257">
        <v>140</v>
      </c>
      <c r="P179" s="257">
        <v>20</v>
      </c>
      <c r="Q179" s="257">
        <v>160</v>
      </c>
      <c r="R179" s="292">
        <v>2.3862788963460103E-2</v>
      </c>
      <c r="S179" s="257">
        <v>15</v>
      </c>
      <c r="T179" s="257">
        <v>0</v>
      </c>
      <c r="U179" s="257">
        <v>55</v>
      </c>
      <c r="V179" s="257" t="s">
        <v>6</v>
      </c>
    </row>
    <row r="180" spans="1:22" x14ac:dyDescent="0.2">
      <c r="A180" s="4" t="s">
        <v>210</v>
      </c>
      <c r="B180" s="4" t="s">
        <v>345</v>
      </c>
      <c r="C180" s="4" t="s">
        <v>290</v>
      </c>
      <c r="D180" s="4">
        <v>11.512099609374999</v>
      </c>
      <c r="E180" s="4">
        <v>1625</v>
      </c>
      <c r="F180" s="4">
        <v>754</v>
      </c>
      <c r="G180" s="4">
        <v>722</v>
      </c>
      <c r="H180" s="4">
        <v>141.15583213653434</v>
      </c>
      <c r="I180" s="4">
        <v>65.496306111351942</v>
      </c>
      <c r="J180" s="4">
        <v>850</v>
      </c>
      <c r="K180" s="4">
        <v>670</v>
      </c>
      <c r="L180" s="4">
        <v>75</v>
      </c>
      <c r="M180" s="4">
        <v>50</v>
      </c>
      <c r="N180" s="281">
        <v>5.8823529411764705E-2</v>
      </c>
      <c r="O180" s="4">
        <v>0</v>
      </c>
      <c r="P180" s="4">
        <v>15</v>
      </c>
      <c r="Q180" s="4">
        <v>15</v>
      </c>
      <c r="R180" s="281">
        <v>1.7647058823529412E-2</v>
      </c>
      <c r="S180" s="4">
        <v>10</v>
      </c>
      <c r="T180" s="4">
        <v>0</v>
      </c>
      <c r="U180" s="4">
        <v>20</v>
      </c>
      <c r="V180" s="4" t="s">
        <v>2</v>
      </c>
    </row>
    <row r="181" spans="1:22" x14ac:dyDescent="0.2">
      <c r="A181" s="257" t="s">
        <v>211</v>
      </c>
      <c r="B181" s="257" t="s">
        <v>345</v>
      </c>
      <c r="C181" s="257" t="s">
        <v>290</v>
      </c>
      <c r="D181" s="257">
        <v>59.06</v>
      </c>
      <c r="E181" s="257">
        <v>21628</v>
      </c>
      <c r="F181" s="257">
        <v>7292</v>
      </c>
      <c r="G181" s="257">
        <v>6961</v>
      </c>
      <c r="H181" s="257">
        <v>366.20386048086692</v>
      </c>
      <c r="I181" s="257">
        <v>123.46766000677277</v>
      </c>
      <c r="J181" s="257">
        <v>12325</v>
      </c>
      <c r="K181" s="257">
        <v>10455</v>
      </c>
      <c r="L181" s="257">
        <v>990</v>
      </c>
      <c r="M181" s="257">
        <v>600</v>
      </c>
      <c r="N181" s="292">
        <v>4.8681541582150101E-2</v>
      </c>
      <c r="O181" s="257">
        <v>125</v>
      </c>
      <c r="P181" s="257">
        <v>20</v>
      </c>
      <c r="Q181" s="257">
        <v>145</v>
      </c>
      <c r="R181" s="292">
        <v>1.1764705882352941E-2</v>
      </c>
      <c r="S181" s="257">
        <v>15</v>
      </c>
      <c r="T181" s="257">
        <v>0</v>
      </c>
      <c r="U181" s="257">
        <v>120</v>
      </c>
      <c r="V181" s="257" t="s">
        <v>6</v>
      </c>
    </row>
    <row r="182" spans="1:22" x14ac:dyDescent="0.2">
      <c r="A182" s="257" t="s">
        <v>212</v>
      </c>
      <c r="B182" s="257" t="s">
        <v>345</v>
      </c>
      <c r="C182" s="257" t="s">
        <v>290</v>
      </c>
      <c r="D182" s="257">
        <v>2.9005999755859375</v>
      </c>
      <c r="E182" s="257">
        <v>6786</v>
      </c>
      <c r="F182" s="257">
        <v>2366</v>
      </c>
      <c r="G182" s="257">
        <v>2313</v>
      </c>
      <c r="H182" s="257">
        <v>2339.5159819061882</v>
      </c>
      <c r="I182" s="257">
        <v>815.69331169909242</v>
      </c>
      <c r="J182" s="257">
        <v>3570</v>
      </c>
      <c r="K182" s="257">
        <v>3050</v>
      </c>
      <c r="L182" s="257">
        <v>245</v>
      </c>
      <c r="M182" s="257">
        <v>220</v>
      </c>
      <c r="N182" s="292">
        <v>6.1624649859943981E-2</v>
      </c>
      <c r="O182" s="257">
        <v>40</v>
      </c>
      <c r="P182" s="257">
        <v>15</v>
      </c>
      <c r="Q182" s="257">
        <v>55</v>
      </c>
      <c r="R182" s="292">
        <v>1.5406162464985995E-2</v>
      </c>
      <c r="S182" s="257">
        <v>0</v>
      </c>
      <c r="T182" s="257">
        <v>0</v>
      </c>
      <c r="U182" s="257">
        <v>0</v>
      </c>
      <c r="V182" s="257" t="s">
        <v>6</v>
      </c>
    </row>
    <row r="183" spans="1:22" x14ac:dyDescent="0.2">
      <c r="A183" s="257" t="s">
        <v>213</v>
      </c>
      <c r="B183" s="257" t="s">
        <v>345</v>
      </c>
      <c r="C183" s="257" t="s">
        <v>290</v>
      </c>
      <c r="D183" s="257">
        <v>2.082100067138672</v>
      </c>
      <c r="E183" s="257">
        <v>5379</v>
      </c>
      <c r="F183" s="257">
        <v>1642</v>
      </c>
      <c r="G183" s="257">
        <v>1619</v>
      </c>
      <c r="H183" s="257">
        <v>2583.4493187410035</v>
      </c>
      <c r="I183" s="257">
        <v>788.62684167553971</v>
      </c>
      <c r="J183" s="257">
        <v>2850</v>
      </c>
      <c r="K183" s="257">
        <v>2470</v>
      </c>
      <c r="L183" s="257">
        <v>205</v>
      </c>
      <c r="M183" s="257">
        <v>70</v>
      </c>
      <c r="N183" s="292">
        <v>2.456140350877193E-2</v>
      </c>
      <c r="O183" s="257">
        <v>65</v>
      </c>
      <c r="P183" s="257">
        <v>20</v>
      </c>
      <c r="Q183" s="257">
        <v>85</v>
      </c>
      <c r="R183" s="292">
        <v>2.9824561403508771E-2</v>
      </c>
      <c r="S183" s="257">
        <v>0</v>
      </c>
      <c r="T183" s="257">
        <v>0</v>
      </c>
      <c r="U183" s="257">
        <v>20</v>
      </c>
      <c r="V183" s="257" t="s">
        <v>6</v>
      </c>
    </row>
    <row r="184" spans="1:22" x14ac:dyDescent="0.2">
      <c r="A184" s="257" t="s">
        <v>214</v>
      </c>
      <c r="B184" s="257" t="s">
        <v>345</v>
      </c>
      <c r="C184" s="257" t="s">
        <v>290</v>
      </c>
      <c r="D184" s="257">
        <v>2.6072000122070311</v>
      </c>
      <c r="E184" s="257">
        <v>7829</v>
      </c>
      <c r="F184" s="257">
        <v>2549</v>
      </c>
      <c r="G184" s="257">
        <v>2530</v>
      </c>
      <c r="H184" s="257">
        <v>3002.8382798957732</v>
      </c>
      <c r="I184" s="257">
        <v>977.67719701805152</v>
      </c>
      <c r="J184" s="257">
        <v>4130</v>
      </c>
      <c r="K184" s="257">
        <v>3595</v>
      </c>
      <c r="L184" s="257">
        <v>240</v>
      </c>
      <c r="M184" s="257">
        <v>160</v>
      </c>
      <c r="N184" s="292">
        <v>3.8740920096852302E-2</v>
      </c>
      <c r="O184" s="257">
        <v>70</v>
      </c>
      <c r="P184" s="257">
        <v>15</v>
      </c>
      <c r="Q184" s="257">
        <v>85</v>
      </c>
      <c r="R184" s="292">
        <v>2.0581113801452784E-2</v>
      </c>
      <c r="S184" s="257">
        <v>10</v>
      </c>
      <c r="T184" s="257">
        <v>0</v>
      </c>
      <c r="U184" s="257">
        <v>45</v>
      </c>
      <c r="V184" s="257" t="s">
        <v>6</v>
      </c>
    </row>
    <row r="185" spans="1:22" x14ac:dyDescent="0.2">
      <c r="A185" s="4" t="s">
        <v>215</v>
      </c>
      <c r="B185" s="4" t="s">
        <v>345</v>
      </c>
      <c r="C185" s="4" t="s">
        <v>290</v>
      </c>
      <c r="D185" s="4">
        <v>211.9041</v>
      </c>
      <c r="E185" s="4">
        <v>8358</v>
      </c>
      <c r="F185" s="4">
        <v>2819</v>
      </c>
      <c r="G185" s="4">
        <v>2753</v>
      </c>
      <c r="H185" s="4">
        <v>39.442370393022124</v>
      </c>
      <c r="I185" s="4">
        <v>13.303187621192794</v>
      </c>
      <c r="J185" s="4">
        <v>4050</v>
      </c>
      <c r="K185" s="4">
        <v>3660</v>
      </c>
      <c r="L185" s="4">
        <v>225</v>
      </c>
      <c r="M185" s="4">
        <v>35</v>
      </c>
      <c r="N185" s="281">
        <v>8.6419753086419745E-3</v>
      </c>
      <c r="O185" s="4">
        <v>85</v>
      </c>
      <c r="P185" s="4">
        <v>15</v>
      </c>
      <c r="Q185" s="4">
        <v>100</v>
      </c>
      <c r="R185" s="281">
        <v>2.4691358024691357E-2</v>
      </c>
      <c r="S185" s="4">
        <v>10</v>
      </c>
      <c r="T185" s="4">
        <v>0</v>
      </c>
      <c r="U185" s="4">
        <v>25</v>
      </c>
      <c r="V185" s="4" t="s">
        <v>2</v>
      </c>
    </row>
    <row r="186" spans="1:22" x14ac:dyDescent="0.2">
      <c r="A186" s="4" t="s">
        <v>216</v>
      </c>
      <c r="B186" s="4" t="s">
        <v>345</v>
      </c>
      <c r="C186" s="4" t="s">
        <v>290</v>
      </c>
      <c r="D186" s="4">
        <v>154.64509765624999</v>
      </c>
      <c r="E186" s="4">
        <v>4205</v>
      </c>
      <c r="F186" s="4">
        <v>1599</v>
      </c>
      <c r="G186" s="4">
        <v>1486</v>
      </c>
      <c r="H186" s="4">
        <v>27.191291956418866</v>
      </c>
      <c r="I186" s="4">
        <v>10.339804004355235</v>
      </c>
      <c r="J186" s="4">
        <v>2140</v>
      </c>
      <c r="K186" s="4">
        <v>1955</v>
      </c>
      <c r="L186" s="4">
        <v>115</v>
      </c>
      <c r="M186" s="4">
        <v>25</v>
      </c>
      <c r="N186" s="281">
        <v>1.1682242990654205E-2</v>
      </c>
      <c r="O186" s="4">
        <v>40</v>
      </c>
      <c r="P186" s="4">
        <v>0</v>
      </c>
      <c r="Q186" s="4">
        <v>40</v>
      </c>
      <c r="R186" s="281">
        <v>1.8691588785046728E-2</v>
      </c>
      <c r="S186" s="4">
        <v>0</v>
      </c>
      <c r="T186" s="4">
        <v>0</v>
      </c>
      <c r="U186" s="4">
        <v>0</v>
      </c>
      <c r="V186" s="4" t="s">
        <v>2</v>
      </c>
    </row>
    <row r="187" spans="1:22" x14ac:dyDescent="0.2">
      <c r="A187" s="4" t="s">
        <v>217</v>
      </c>
      <c r="B187" s="4" t="s">
        <v>345</v>
      </c>
      <c r="C187" s="4" t="s">
        <v>290</v>
      </c>
      <c r="D187" s="4">
        <v>90.988203124999998</v>
      </c>
      <c r="E187" s="4">
        <v>4193</v>
      </c>
      <c r="F187" s="4">
        <v>1401</v>
      </c>
      <c r="G187" s="4">
        <v>1386</v>
      </c>
      <c r="H187" s="4">
        <v>46.082897078862388</v>
      </c>
      <c r="I187" s="4">
        <v>15.397600478770858</v>
      </c>
      <c r="J187" s="4">
        <v>2120</v>
      </c>
      <c r="K187" s="4">
        <v>1940</v>
      </c>
      <c r="L187" s="4">
        <v>80</v>
      </c>
      <c r="M187" s="4">
        <v>40</v>
      </c>
      <c r="N187" s="281">
        <v>1.8867924528301886E-2</v>
      </c>
      <c r="O187" s="4">
        <v>30</v>
      </c>
      <c r="P187" s="4">
        <v>0</v>
      </c>
      <c r="Q187" s="4">
        <v>30</v>
      </c>
      <c r="R187" s="281">
        <v>1.4150943396226415E-2</v>
      </c>
      <c r="S187" s="4">
        <v>0</v>
      </c>
      <c r="T187" s="4">
        <v>0</v>
      </c>
      <c r="U187" s="4">
        <v>30</v>
      </c>
      <c r="V187" s="4" t="s">
        <v>2</v>
      </c>
    </row>
    <row r="188" spans="1:22" x14ac:dyDescent="0.2">
      <c r="A188" s="4" t="s">
        <v>218</v>
      </c>
      <c r="B188" s="4" t="s">
        <v>345</v>
      </c>
      <c r="C188" s="4" t="s">
        <v>290</v>
      </c>
      <c r="D188" s="4">
        <v>595.37829999999997</v>
      </c>
      <c r="E188" s="4">
        <v>8136</v>
      </c>
      <c r="F188" s="4">
        <v>2939</v>
      </c>
      <c r="G188" s="4">
        <v>2822</v>
      </c>
      <c r="H188" s="4">
        <v>13.665261229708911</v>
      </c>
      <c r="I188" s="4">
        <v>4.9363572706630396</v>
      </c>
      <c r="J188" s="4">
        <v>4270</v>
      </c>
      <c r="K188" s="4">
        <v>3820</v>
      </c>
      <c r="L188" s="4">
        <v>270</v>
      </c>
      <c r="M188" s="4">
        <v>30</v>
      </c>
      <c r="N188" s="281">
        <v>7.0257611241217799E-3</v>
      </c>
      <c r="O188" s="4">
        <v>70</v>
      </c>
      <c r="P188" s="4">
        <v>25</v>
      </c>
      <c r="Q188" s="4">
        <v>95</v>
      </c>
      <c r="R188" s="281">
        <v>2.224824355971897E-2</v>
      </c>
      <c r="S188" s="4">
        <v>10</v>
      </c>
      <c r="T188" s="4">
        <v>0</v>
      </c>
      <c r="U188" s="4">
        <v>55</v>
      </c>
      <c r="V188" s="4" t="s">
        <v>2</v>
      </c>
    </row>
    <row r="189" spans="1:22" x14ac:dyDescent="0.2">
      <c r="A189" s="257" t="s">
        <v>219</v>
      </c>
      <c r="B189" s="257" t="s">
        <v>345</v>
      </c>
      <c r="C189" s="257" t="s">
        <v>290</v>
      </c>
      <c r="D189" s="257">
        <v>1.6657000732421876</v>
      </c>
      <c r="E189" s="257">
        <v>4369</v>
      </c>
      <c r="F189" s="257">
        <v>1516</v>
      </c>
      <c r="G189" s="257">
        <v>1499</v>
      </c>
      <c r="H189" s="257">
        <v>2622.9211790187396</v>
      </c>
      <c r="I189" s="257">
        <v>910.12783414795365</v>
      </c>
      <c r="J189" s="257">
        <v>2460</v>
      </c>
      <c r="K189" s="257">
        <v>2155</v>
      </c>
      <c r="L189" s="257">
        <v>190</v>
      </c>
      <c r="M189" s="257">
        <v>35</v>
      </c>
      <c r="N189" s="292">
        <v>1.4227642276422764E-2</v>
      </c>
      <c r="O189" s="257">
        <v>50</v>
      </c>
      <c r="P189" s="257">
        <v>0</v>
      </c>
      <c r="Q189" s="257">
        <v>50</v>
      </c>
      <c r="R189" s="292">
        <v>2.032520325203252E-2</v>
      </c>
      <c r="S189" s="257">
        <v>0</v>
      </c>
      <c r="T189" s="257">
        <v>0</v>
      </c>
      <c r="U189" s="257">
        <v>25</v>
      </c>
      <c r="V189" s="257" t="s">
        <v>6</v>
      </c>
    </row>
    <row r="190" spans="1:22" x14ac:dyDescent="0.2">
      <c r="A190" s="257" t="s">
        <v>220</v>
      </c>
      <c r="B190" s="257" t="s">
        <v>345</v>
      </c>
      <c r="C190" s="257" t="s">
        <v>290</v>
      </c>
      <c r="D190" s="257">
        <v>3.3166000366210939</v>
      </c>
      <c r="E190" s="257">
        <v>4820</v>
      </c>
      <c r="F190" s="257">
        <v>2010</v>
      </c>
      <c r="G190" s="257">
        <v>1964</v>
      </c>
      <c r="H190" s="257">
        <v>1453.2955275820805</v>
      </c>
      <c r="I190" s="257">
        <v>606.0423258174236</v>
      </c>
      <c r="J190" s="257">
        <v>2500</v>
      </c>
      <c r="K190" s="257">
        <v>2100</v>
      </c>
      <c r="L190" s="257">
        <v>145</v>
      </c>
      <c r="M190" s="257">
        <v>40</v>
      </c>
      <c r="N190" s="292">
        <v>1.6E-2</v>
      </c>
      <c r="O190" s="257">
        <v>160</v>
      </c>
      <c r="P190" s="257">
        <v>15</v>
      </c>
      <c r="Q190" s="257">
        <v>175</v>
      </c>
      <c r="R190" s="292">
        <v>7.0000000000000007E-2</v>
      </c>
      <c r="S190" s="257">
        <v>10</v>
      </c>
      <c r="T190" s="257">
        <v>10</v>
      </c>
      <c r="U190" s="257">
        <v>25</v>
      </c>
      <c r="V190" s="257" t="s">
        <v>6</v>
      </c>
    </row>
    <row r="191" spans="1:22" x14ac:dyDescent="0.2">
      <c r="A191" s="290" t="s">
        <v>221</v>
      </c>
      <c r="B191" s="290" t="s">
        <v>345</v>
      </c>
      <c r="C191" s="290" t="s">
        <v>290</v>
      </c>
      <c r="D191" s="290">
        <v>5.8795001220703123</v>
      </c>
      <c r="E191" s="290">
        <v>2005</v>
      </c>
      <c r="F191" s="290">
        <v>948</v>
      </c>
      <c r="G191" s="290">
        <v>914</v>
      </c>
      <c r="H191" s="290">
        <v>341.01538538517656</v>
      </c>
      <c r="I191" s="290">
        <v>161.23819717962462</v>
      </c>
      <c r="J191" s="290">
        <v>965</v>
      </c>
      <c r="K191" s="290">
        <v>705</v>
      </c>
      <c r="L191" s="290">
        <v>80</v>
      </c>
      <c r="M191" s="290">
        <v>0</v>
      </c>
      <c r="N191" s="291">
        <v>0</v>
      </c>
      <c r="O191" s="290">
        <v>130</v>
      </c>
      <c r="P191" s="290">
        <v>30</v>
      </c>
      <c r="Q191" s="290">
        <v>160</v>
      </c>
      <c r="R191" s="291">
        <v>0.16580310880829016</v>
      </c>
      <c r="S191" s="290">
        <v>0</v>
      </c>
      <c r="T191" s="290">
        <v>0</v>
      </c>
      <c r="U191" s="290">
        <v>20</v>
      </c>
      <c r="V191" s="290" t="s">
        <v>4</v>
      </c>
    </row>
    <row r="192" spans="1:22" x14ac:dyDescent="0.2">
      <c r="A192" s="257" t="s">
        <v>222</v>
      </c>
      <c r="B192" s="257" t="s">
        <v>345</v>
      </c>
      <c r="C192" s="257" t="s">
        <v>290</v>
      </c>
      <c r="D192" s="257">
        <v>3.2089999389648436</v>
      </c>
      <c r="E192" s="257">
        <v>7709</v>
      </c>
      <c r="F192" s="257">
        <v>3078</v>
      </c>
      <c r="G192" s="257">
        <v>3045</v>
      </c>
      <c r="H192" s="257">
        <v>2402.3060600265271</v>
      </c>
      <c r="I192" s="257">
        <v>959.17733204846945</v>
      </c>
      <c r="J192" s="257">
        <v>4060</v>
      </c>
      <c r="K192" s="257">
        <v>3345</v>
      </c>
      <c r="L192" s="257">
        <v>250</v>
      </c>
      <c r="M192" s="257">
        <v>245</v>
      </c>
      <c r="N192" s="292">
        <v>6.0344827586206899E-2</v>
      </c>
      <c r="O192" s="257">
        <v>140</v>
      </c>
      <c r="P192" s="257">
        <v>15</v>
      </c>
      <c r="Q192" s="257">
        <v>155</v>
      </c>
      <c r="R192" s="292">
        <v>3.8177339901477834E-2</v>
      </c>
      <c r="S192" s="257">
        <v>15</v>
      </c>
      <c r="T192" s="257">
        <v>15</v>
      </c>
      <c r="U192" s="257">
        <v>25</v>
      </c>
      <c r="V192" s="257" t="s">
        <v>6</v>
      </c>
    </row>
    <row r="193" spans="1:22" x14ac:dyDescent="0.2">
      <c r="A193" s="257" t="s">
        <v>223</v>
      </c>
      <c r="B193" s="257" t="s">
        <v>345</v>
      </c>
      <c r="C193" s="257" t="s">
        <v>290</v>
      </c>
      <c r="D193" s="257">
        <v>5.4453997802734371</v>
      </c>
      <c r="E193" s="257">
        <v>4293</v>
      </c>
      <c r="F193" s="257">
        <v>1710</v>
      </c>
      <c r="G193" s="257">
        <v>1691</v>
      </c>
      <c r="H193" s="257">
        <v>788.37186859114865</v>
      </c>
      <c r="I193" s="257">
        <v>314.026530466076</v>
      </c>
      <c r="J193" s="257">
        <v>2425</v>
      </c>
      <c r="K193" s="257">
        <v>2000</v>
      </c>
      <c r="L193" s="257">
        <v>145</v>
      </c>
      <c r="M193" s="257">
        <v>170</v>
      </c>
      <c r="N193" s="292">
        <v>7.0103092783505155E-2</v>
      </c>
      <c r="O193" s="257">
        <v>75</v>
      </c>
      <c r="P193" s="257">
        <v>0</v>
      </c>
      <c r="Q193" s="257">
        <v>75</v>
      </c>
      <c r="R193" s="292">
        <v>3.0927835051546393E-2</v>
      </c>
      <c r="S193" s="257">
        <v>0</v>
      </c>
      <c r="T193" s="257">
        <v>25</v>
      </c>
      <c r="U193" s="257">
        <v>0</v>
      </c>
      <c r="V193" s="257" t="s">
        <v>6</v>
      </c>
    </row>
    <row r="194" spans="1:22" x14ac:dyDescent="0.2">
      <c r="A194" s="290" t="s">
        <v>224</v>
      </c>
      <c r="B194" s="290" t="s">
        <v>345</v>
      </c>
      <c r="C194" s="290" t="s">
        <v>290</v>
      </c>
      <c r="D194" s="290">
        <v>1.3191000366210937</v>
      </c>
      <c r="E194" s="290">
        <v>2461</v>
      </c>
      <c r="F194" s="290">
        <v>1069</v>
      </c>
      <c r="G194" s="290">
        <v>1042</v>
      </c>
      <c r="H194" s="290">
        <v>1865.6659325883354</v>
      </c>
      <c r="I194" s="290">
        <v>810.401008507489</v>
      </c>
      <c r="J194" s="290">
        <v>1070</v>
      </c>
      <c r="K194" s="290">
        <v>790</v>
      </c>
      <c r="L194" s="290">
        <v>90</v>
      </c>
      <c r="M194" s="290">
        <v>70</v>
      </c>
      <c r="N194" s="291">
        <v>6.5420560747663545E-2</v>
      </c>
      <c r="O194" s="290">
        <v>90</v>
      </c>
      <c r="P194" s="290">
        <v>25</v>
      </c>
      <c r="Q194" s="290">
        <v>115</v>
      </c>
      <c r="R194" s="291">
        <v>0.10747663551401869</v>
      </c>
      <c r="S194" s="290">
        <v>0</v>
      </c>
      <c r="T194" s="290">
        <v>0</v>
      </c>
      <c r="U194" s="290">
        <v>0</v>
      </c>
      <c r="V194" s="290" t="s">
        <v>4</v>
      </c>
    </row>
    <row r="195" spans="1:22" x14ac:dyDescent="0.2">
      <c r="A195" s="257" t="s">
        <v>225</v>
      </c>
      <c r="B195" s="257" t="s">
        <v>345</v>
      </c>
      <c r="C195" s="257" t="s">
        <v>290</v>
      </c>
      <c r="D195" s="257">
        <v>2.1708000183105467</v>
      </c>
      <c r="E195" s="257">
        <v>6728</v>
      </c>
      <c r="F195" s="257">
        <v>2063</v>
      </c>
      <c r="G195" s="257">
        <v>2047</v>
      </c>
      <c r="H195" s="257">
        <v>3099.3181975538</v>
      </c>
      <c r="I195" s="257">
        <v>950.34088013577434</v>
      </c>
      <c r="J195" s="257">
        <v>3835</v>
      </c>
      <c r="K195" s="257">
        <v>3245</v>
      </c>
      <c r="L195" s="257">
        <v>250</v>
      </c>
      <c r="M195" s="257">
        <v>185</v>
      </c>
      <c r="N195" s="292">
        <v>4.8239895697522815E-2</v>
      </c>
      <c r="O195" s="257">
        <v>75</v>
      </c>
      <c r="P195" s="257">
        <v>30</v>
      </c>
      <c r="Q195" s="257">
        <v>105</v>
      </c>
      <c r="R195" s="292">
        <v>2.7379400260756193E-2</v>
      </c>
      <c r="S195" s="257">
        <v>0</v>
      </c>
      <c r="T195" s="257">
        <v>0</v>
      </c>
      <c r="U195" s="257">
        <v>40</v>
      </c>
      <c r="V195" s="257" t="s">
        <v>6</v>
      </c>
    </row>
    <row r="196" spans="1:22" x14ac:dyDescent="0.2">
      <c r="A196" s="257" t="s">
        <v>226</v>
      </c>
      <c r="B196" s="257" t="s">
        <v>345</v>
      </c>
      <c r="C196" s="257" t="s">
        <v>290</v>
      </c>
      <c r="D196" s="257">
        <v>8.2678997802734369</v>
      </c>
      <c r="E196" s="257">
        <v>8349</v>
      </c>
      <c r="F196" s="257">
        <v>2934</v>
      </c>
      <c r="G196" s="257">
        <v>2834</v>
      </c>
      <c r="H196" s="257">
        <v>1009.809047264949</v>
      </c>
      <c r="I196" s="257">
        <v>354.86642049052102</v>
      </c>
      <c r="J196" s="257">
        <v>4625</v>
      </c>
      <c r="K196" s="257">
        <v>3890</v>
      </c>
      <c r="L196" s="257">
        <v>305</v>
      </c>
      <c r="M196" s="257">
        <v>205</v>
      </c>
      <c r="N196" s="292">
        <v>4.4324324324324323E-2</v>
      </c>
      <c r="O196" s="257">
        <v>140</v>
      </c>
      <c r="P196" s="257">
        <v>25</v>
      </c>
      <c r="Q196" s="257">
        <v>165</v>
      </c>
      <c r="R196" s="292">
        <v>3.5675675675675679E-2</v>
      </c>
      <c r="S196" s="257">
        <v>10</v>
      </c>
      <c r="T196" s="257">
        <v>0</v>
      </c>
      <c r="U196" s="257">
        <v>45</v>
      </c>
      <c r="V196" s="257" t="s">
        <v>6</v>
      </c>
    </row>
    <row r="197" spans="1:22" x14ac:dyDescent="0.2">
      <c r="A197" s="257" t="s">
        <v>227</v>
      </c>
      <c r="B197" s="257" t="s">
        <v>345</v>
      </c>
      <c r="C197" s="257" t="s">
        <v>290</v>
      </c>
      <c r="D197" s="257">
        <v>2.0625</v>
      </c>
      <c r="E197" s="257">
        <v>4528</v>
      </c>
      <c r="F197" s="257">
        <v>1675</v>
      </c>
      <c r="G197" s="257">
        <v>1664</v>
      </c>
      <c r="H197" s="257">
        <v>2195.3939393939395</v>
      </c>
      <c r="I197" s="257">
        <v>812.12121212121212</v>
      </c>
      <c r="J197" s="257">
        <v>2390</v>
      </c>
      <c r="K197" s="257">
        <v>1995</v>
      </c>
      <c r="L197" s="257">
        <v>150</v>
      </c>
      <c r="M197" s="257">
        <v>95</v>
      </c>
      <c r="N197" s="292">
        <v>3.9748953974895397E-2</v>
      </c>
      <c r="O197" s="257">
        <v>100</v>
      </c>
      <c r="P197" s="257">
        <v>10</v>
      </c>
      <c r="Q197" s="257">
        <v>110</v>
      </c>
      <c r="R197" s="292">
        <v>4.6025104602510462E-2</v>
      </c>
      <c r="S197" s="257">
        <v>10</v>
      </c>
      <c r="T197" s="257">
        <v>10</v>
      </c>
      <c r="U197" s="257">
        <v>15</v>
      </c>
      <c r="V197" s="257" t="s">
        <v>6</v>
      </c>
    </row>
    <row r="198" spans="1:22" x14ac:dyDescent="0.2">
      <c r="A198" s="257" t="s">
        <v>228</v>
      </c>
      <c r="B198" s="257" t="s">
        <v>345</v>
      </c>
      <c r="C198" s="257" t="s">
        <v>290</v>
      </c>
      <c r="D198" s="257">
        <v>0.96790000915527341</v>
      </c>
      <c r="E198" s="257">
        <v>2358</v>
      </c>
      <c r="F198" s="257">
        <v>903</v>
      </c>
      <c r="G198" s="257">
        <v>891</v>
      </c>
      <c r="H198" s="257">
        <v>2436.2020639486559</v>
      </c>
      <c r="I198" s="257">
        <v>932.9476097309738</v>
      </c>
      <c r="J198" s="257">
        <v>1300</v>
      </c>
      <c r="K198" s="257">
        <v>1055</v>
      </c>
      <c r="L198" s="257">
        <v>75</v>
      </c>
      <c r="M198" s="257">
        <v>60</v>
      </c>
      <c r="N198" s="292">
        <v>4.6153846153846156E-2</v>
      </c>
      <c r="O198" s="257">
        <v>70</v>
      </c>
      <c r="P198" s="257">
        <v>25</v>
      </c>
      <c r="Q198" s="257">
        <v>95</v>
      </c>
      <c r="R198" s="292">
        <v>7.3076923076923081E-2</v>
      </c>
      <c r="S198" s="257">
        <v>0</v>
      </c>
      <c r="T198" s="257">
        <v>0</v>
      </c>
      <c r="U198" s="257">
        <v>10</v>
      </c>
      <c r="V198" s="257" t="s">
        <v>6</v>
      </c>
    </row>
    <row r="199" spans="1:22" x14ac:dyDescent="0.2">
      <c r="A199" s="257" t="s">
        <v>229</v>
      </c>
      <c r="B199" s="257" t="s">
        <v>345</v>
      </c>
      <c r="C199" s="257" t="s">
        <v>290</v>
      </c>
      <c r="D199" s="257">
        <v>3.0235000610351563</v>
      </c>
      <c r="E199" s="257">
        <v>6070</v>
      </c>
      <c r="F199" s="257">
        <v>2050</v>
      </c>
      <c r="G199" s="257">
        <v>2021</v>
      </c>
      <c r="H199" s="257">
        <v>2007.6070373624577</v>
      </c>
      <c r="I199" s="257">
        <v>678.02214606145606</v>
      </c>
      <c r="J199" s="257">
        <v>3320</v>
      </c>
      <c r="K199" s="257">
        <v>2830</v>
      </c>
      <c r="L199" s="257">
        <v>270</v>
      </c>
      <c r="M199" s="257">
        <v>160</v>
      </c>
      <c r="N199" s="292">
        <v>4.8192771084337352E-2</v>
      </c>
      <c r="O199" s="257">
        <v>35</v>
      </c>
      <c r="P199" s="257">
        <v>10</v>
      </c>
      <c r="Q199" s="257">
        <v>45</v>
      </c>
      <c r="R199" s="292">
        <v>1.355421686746988E-2</v>
      </c>
      <c r="S199" s="257">
        <v>0</v>
      </c>
      <c r="T199" s="257">
        <v>0</v>
      </c>
      <c r="U199" s="257">
        <v>10</v>
      </c>
      <c r="V199" s="257" t="s">
        <v>6</v>
      </c>
    </row>
    <row r="200" spans="1:22" x14ac:dyDescent="0.2">
      <c r="A200" s="257" t="s">
        <v>230</v>
      </c>
      <c r="B200" s="257" t="s">
        <v>345</v>
      </c>
      <c r="C200" s="257" t="s">
        <v>290</v>
      </c>
      <c r="D200" s="257">
        <v>21.271899414062499</v>
      </c>
      <c r="E200" s="257">
        <v>17011</v>
      </c>
      <c r="F200" s="257">
        <v>5906</v>
      </c>
      <c r="G200" s="257">
        <v>5542</v>
      </c>
      <c r="H200" s="257">
        <v>799.69351438143372</v>
      </c>
      <c r="I200" s="257">
        <v>277.6432835187083</v>
      </c>
      <c r="J200" s="257">
        <v>9665</v>
      </c>
      <c r="K200" s="257">
        <v>8045</v>
      </c>
      <c r="L200" s="257">
        <v>820</v>
      </c>
      <c r="M200" s="257">
        <v>575</v>
      </c>
      <c r="N200" s="292">
        <v>5.9493016037247805E-2</v>
      </c>
      <c r="O200" s="257">
        <v>140</v>
      </c>
      <c r="P200" s="257">
        <v>15</v>
      </c>
      <c r="Q200" s="257">
        <v>155</v>
      </c>
      <c r="R200" s="292">
        <v>1.6037247801345061E-2</v>
      </c>
      <c r="S200" s="257">
        <v>0</v>
      </c>
      <c r="T200" s="257">
        <v>10</v>
      </c>
      <c r="U200" s="257">
        <v>55</v>
      </c>
      <c r="V200" s="257" t="s">
        <v>6</v>
      </c>
    </row>
    <row r="201" spans="1:22" x14ac:dyDescent="0.2">
      <c r="A201" s="257" t="s">
        <v>231</v>
      </c>
      <c r="B201" s="257" t="s">
        <v>345</v>
      </c>
      <c r="C201" s="257" t="s">
        <v>290</v>
      </c>
      <c r="D201" s="257">
        <v>3.5967999267578126</v>
      </c>
      <c r="E201" s="257">
        <v>6150</v>
      </c>
      <c r="F201" s="257">
        <v>2208</v>
      </c>
      <c r="G201" s="257">
        <v>2180</v>
      </c>
      <c r="H201" s="257">
        <v>1709.8532376649775</v>
      </c>
      <c r="I201" s="257">
        <v>613.87901605923093</v>
      </c>
      <c r="J201" s="257">
        <v>3635</v>
      </c>
      <c r="K201" s="257">
        <v>2890</v>
      </c>
      <c r="L201" s="257">
        <v>270</v>
      </c>
      <c r="M201" s="257">
        <v>250</v>
      </c>
      <c r="N201" s="292">
        <v>6.8775790921595595E-2</v>
      </c>
      <c r="O201" s="257">
        <v>125</v>
      </c>
      <c r="P201" s="257">
        <v>10</v>
      </c>
      <c r="Q201" s="257">
        <v>135</v>
      </c>
      <c r="R201" s="292">
        <v>3.7138927097661624E-2</v>
      </c>
      <c r="S201" s="257">
        <v>20</v>
      </c>
      <c r="T201" s="257">
        <v>10</v>
      </c>
      <c r="U201" s="257">
        <v>55</v>
      </c>
      <c r="V201" s="257" t="s">
        <v>6</v>
      </c>
    </row>
    <row r="202" spans="1:22" x14ac:dyDescent="0.2">
      <c r="A202" s="257" t="s">
        <v>232</v>
      </c>
      <c r="B202" s="257" t="s">
        <v>345</v>
      </c>
      <c r="C202" s="257" t="s">
        <v>290</v>
      </c>
      <c r="D202" s="257">
        <v>4.9727999877929685</v>
      </c>
      <c r="E202" s="257">
        <v>9073</v>
      </c>
      <c r="F202" s="257">
        <v>3248</v>
      </c>
      <c r="G202" s="257">
        <v>3153</v>
      </c>
      <c r="H202" s="257">
        <v>1824.5254227541907</v>
      </c>
      <c r="I202" s="257">
        <v>653.15315475648754</v>
      </c>
      <c r="J202" s="257">
        <v>4775</v>
      </c>
      <c r="K202" s="257">
        <v>3990</v>
      </c>
      <c r="L202" s="257">
        <v>340</v>
      </c>
      <c r="M202" s="257">
        <v>155</v>
      </c>
      <c r="N202" s="292">
        <v>3.2460732984293195E-2</v>
      </c>
      <c r="O202" s="257">
        <v>180</v>
      </c>
      <c r="P202" s="257">
        <v>45</v>
      </c>
      <c r="Q202" s="257">
        <v>225</v>
      </c>
      <c r="R202" s="292">
        <v>4.712041884816754E-2</v>
      </c>
      <c r="S202" s="257">
        <v>10</v>
      </c>
      <c r="T202" s="257">
        <v>0</v>
      </c>
      <c r="U202" s="257">
        <v>50</v>
      </c>
      <c r="V202" s="257" t="s">
        <v>6</v>
      </c>
    </row>
    <row r="203" spans="1:22" x14ac:dyDescent="0.2">
      <c r="A203" s="295" t="s">
        <v>233</v>
      </c>
      <c r="B203" s="295" t="s">
        <v>345</v>
      </c>
      <c r="C203" s="295" t="s">
        <v>290</v>
      </c>
      <c r="D203" s="295">
        <v>93.257197265624995</v>
      </c>
      <c r="E203" s="295">
        <v>4829</v>
      </c>
      <c r="F203" s="295">
        <v>1373</v>
      </c>
      <c r="G203" s="295">
        <v>1315</v>
      </c>
      <c r="H203" s="295">
        <v>51.781526161949003</v>
      </c>
      <c r="I203" s="295">
        <v>14.722724253542346</v>
      </c>
      <c r="J203" s="295">
        <v>0</v>
      </c>
      <c r="K203" s="295">
        <v>0</v>
      </c>
      <c r="L203" s="295">
        <v>0</v>
      </c>
      <c r="M203" s="295">
        <v>0</v>
      </c>
      <c r="N203" s="296" t="e">
        <v>#DIV/0!</v>
      </c>
      <c r="O203" s="295">
        <v>0</v>
      </c>
      <c r="P203" s="295">
        <v>0</v>
      </c>
      <c r="Q203" s="295">
        <v>0</v>
      </c>
      <c r="R203" s="296" t="e">
        <v>#DIV/0!</v>
      </c>
      <c r="S203" s="295">
        <v>0</v>
      </c>
      <c r="T203" s="295">
        <v>0</v>
      </c>
      <c r="U203" s="295">
        <v>0</v>
      </c>
      <c r="V203" s="295" t="s">
        <v>28</v>
      </c>
    </row>
    <row r="204" spans="1:22" x14ac:dyDescent="0.2">
      <c r="A204" s="257" t="s">
        <v>234</v>
      </c>
      <c r="B204" s="257" t="s">
        <v>345</v>
      </c>
      <c r="C204" s="257" t="s">
        <v>290</v>
      </c>
      <c r="D204" s="257">
        <v>2.3342999267578124</v>
      </c>
      <c r="E204" s="257">
        <v>6002</v>
      </c>
      <c r="F204" s="257">
        <v>2045</v>
      </c>
      <c r="G204" s="257">
        <v>1863</v>
      </c>
      <c r="H204" s="257">
        <v>2571.2205750425478</v>
      </c>
      <c r="I204" s="257">
        <v>876.06565744118802</v>
      </c>
      <c r="J204" s="257">
        <v>3340</v>
      </c>
      <c r="K204" s="257">
        <v>2760</v>
      </c>
      <c r="L204" s="257">
        <v>215</v>
      </c>
      <c r="M204" s="257">
        <v>320</v>
      </c>
      <c r="N204" s="292">
        <v>9.580838323353294E-2</v>
      </c>
      <c r="O204" s="257">
        <v>20</v>
      </c>
      <c r="P204" s="257">
        <v>10</v>
      </c>
      <c r="Q204" s="257">
        <v>30</v>
      </c>
      <c r="R204" s="292">
        <v>8.9820359281437123E-3</v>
      </c>
      <c r="S204" s="257">
        <v>0</v>
      </c>
      <c r="T204" s="257">
        <v>0</v>
      </c>
      <c r="U204" s="257">
        <v>10</v>
      </c>
      <c r="V204" s="257" t="s">
        <v>6</v>
      </c>
    </row>
    <row r="205" spans="1:22" x14ac:dyDescent="0.2">
      <c r="A205" s="4" t="s">
        <v>235</v>
      </c>
      <c r="B205" s="4" t="s">
        <v>345</v>
      </c>
      <c r="C205" s="4" t="s">
        <v>290</v>
      </c>
      <c r="D205" s="4">
        <v>120.595</v>
      </c>
      <c r="E205" s="4">
        <v>5048</v>
      </c>
      <c r="F205" s="4">
        <v>1832</v>
      </c>
      <c r="G205" s="4">
        <v>1695</v>
      </c>
      <c r="H205" s="4">
        <v>41.859115220365688</v>
      </c>
      <c r="I205" s="4">
        <v>15.191342924665202</v>
      </c>
      <c r="J205" s="4">
        <v>2440</v>
      </c>
      <c r="K205" s="4">
        <v>2025</v>
      </c>
      <c r="L205" s="4">
        <v>175</v>
      </c>
      <c r="M205" s="4">
        <v>175</v>
      </c>
      <c r="N205" s="281">
        <v>7.1721311475409832E-2</v>
      </c>
      <c r="O205" s="4">
        <v>20</v>
      </c>
      <c r="P205" s="4">
        <v>20</v>
      </c>
      <c r="Q205" s="4">
        <v>40</v>
      </c>
      <c r="R205" s="281">
        <v>1.6393442622950821E-2</v>
      </c>
      <c r="S205" s="4">
        <v>0</v>
      </c>
      <c r="T205" s="4">
        <v>0</v>
      </c>
      <c r="U205" s="4">
        <v>25</v>
      </c>
      <c r="V205" s="4" t="s">
        <v>2</v>
      </c>
    </row>
    <row r="206" spans="1:22" x14ac:dyDescent="0.2">
      <c r="A206" s="4" t="s">
        <v>236</v>
      </c>
      <c r="B206" s="4" t="s">
        <v>345</v>
      </c>
      <c r="C206" s="4" t="s">
        <v>290</v>
      </c>
      <c r="D206" s="4">
        <v>864.11509999999998</v>
      </c>
      <c r="E206" s="4">
        <v>6296</v>
      </c>
      <c r="F206" s="4">
        <v>2076</v>
      </c>
      <c r="G206" s="4">
        <v>2005</v>
      </c>
      <c r="H206" s="4">
        <v>7.2860664048111188</v>
      </c>
      <c r="I206" s="4">
        <v>2.4024577281429291</v>
      </c>
      <c r="J206" s="4">
        <v>2840</v>
      </c>
      <c r="K206" s="4">
        <v>2395</v>
      </c>
      <c r="L206" s="4">
        <v>220</v>
      </c>
      <c r="M206" s="4">
        <v>20</v>
      </c>
      <c r="N206" s="281">
        <v>7.0422535211267607E-3</v>
      </c>
      <c r="O206" s="4">
        <v>170</v>
      </c>
      <c r="P206" s="4">
        <v>0</v>
      </c>
      <c r="Q206" s="4">
        <v>170</v>
      </c>
      <c r="R206" s="281">
        <v>5.9859154929577461E-2</v>
      </c>
      <c r="S206" s="4">
        <v>0</v>
      </c>
      <c r="T206" s="4">
        <v>0</v>
      </c>
      <c r="U206" s="4">
        <v>30</v>
      </c>
      <c r="V206" s="4" t="s">
        <v>2</v>
      </c>
    </row>
    <row r="207" spans="1:22" x14ac:dyDescent="0.2">
      <c r="A207" s="4" t="s">
        <v>237</v>
      </c>
      <c r="B207" s="4" t="s">
        <v>345</v>
      </c>
      <c r="C207" s="4" t="s">
        <v>290</v>
      </c>
      <c r="D207" s="4">
        <v>581.43539999999996</v>
      </c>
      <c r="E207" s="4">
        <v>6728</v>
      </c>
      <c r="F207" s="4">
        <v>2403</v>
      </c>
      <c r="G207" s="4">
        <v>2322</v>
      </c>
      <c r="H207" s="4">
        <v>11.571362871954477</v>
      </c>
      <c r="I207" s="4">
        <v>4.1328752944867135</v>
      </c>
      <c r="J207" s="4">
        <v>3245</v>
      </c>
      <c r="K207" s="4">
        <v>2840</v>
      </c>
      <c r="L207" s="4">
        <v>270</v>
      </c>
      <c r="M207" s="4">
        <v>10</v>
      </c>
      <c r="N207" s="281">
        <v>3.0816640986132513E-3</v>
      </c>
      <c r="O207" s="4">
        <v>105</v>
      </c>
      <c r="P207" s="4">
        <v>0</v>
      </c>
      <c r="Q207" s="4">
        <v>105</v>
      </c>
      <c r="R207" s="281">
        <v>3.2357473035439135E-2</v>
      </c>
      <c r="S207" s="4">
        <v>0</v>
      </c>
      <c r="T207" s="4">
        <v>0</v>
      </c>
      <c r="U207" s="4">
        <v>30</v>
      </c>
      <c r="V207" s="4" t="s">
        <v>2</v>
      </c>
    </row>
    <row r="208" spans="1:22" x14ac:dyDescent="0.2">
      <c r="A208" s="4" t="s">
        <v>238</v>
      </c>
      <c r="B208" s="4" t="s">
        <v>345</v>
      </c>
      <c r="C208" s="4" t="s">
        <v>290</v>
      </c>
      <c r="D208" s="4">
        <v>406.44099999999997</v>
      </c>
      <c r="E208" s="4">
        <v>3943</v>
      </c>
      <c r="F208" s="4">
        <v>1581</v>
      </c>
      <c r="G208" s="4">
        <v>1495</v>
      </c>
      <c r="H208" s="4">
        <v>9.7012850573637994</v>
      </c>
      <c r="I208" s="4">
        <v>3.8898634734192665</v>
      </c>
      <c r="J208" s="4">
        <v>1875</v>
      </c>
      <c r="K208" s="4">
        <v>1575</v>
      </c>
      <c r="L208" s="4">
        <v>100</v>
      </c>
      <c r="M208" s="4">
        <v>25</v>
      </c>
      <c r="N208" s="281">
        <v>1.3333333333333334E-2</v>
      </c>
      <c r="O208" s="4">
        <v>145</v>
      </c>
      <c r="P208" s="4">
        <v>20</v>
      </c>
      <c r="Q208" s="4">
        <v>165</v>
      </c>
      <c r="R208" s="281">
        <v>8.7999999999999995E-2</v>
      </c>
      <c r="S208" s="4">
        <v>0</v>
      </c>
      <c r="T208" s="4">
        <v>0</v>
      </c>
      <c r="U208" s="4">
        <v>10</v>
      </c>
      <c r="V208" s="4" t="s">
        <v>2</v>
      </c>
    </row>
    <row r="209" spans="1:22" x14ac:dyDescent="0.2">
      <c r="A209" s="257" t="s">
        <v>239</v>
      </c>
      <c r="B209" s="257" t="s">
        <v>345</v>
      </c>
      <c r="C209" s="257" t="s">
        <v>290</v>
      </c>
      <c r="D209" s="257">
        <v>11.341199951171875</v>
      </c>
      <c r="E209" s="257">
        <v>6775</v>
      </c>
      <c r="F209" s="257">
        <v>2401</v>
      </c>
      <c r="G209" s="257">
        <v>2288</v>
      </c>
      <c r="H209" s="257">
        <v>597.37946858964835</v>
      </c>
      <c r="I209" s="257">
        <v>211.70599322269308</v>
      </c>
      <c r="J209" s="257">
        <v>3715</v>
      </c>
      <c r="K209" s="257">
        <v>3140</v>
      </c>
      <c r="L209" s="257">
        <v>275</v>
      </c>
      <c r="M209" s="257">
        <v>55</v>
      </c>
      <c r="N209" s="292">
        <v>1.4804845222072678E-2</v>
      </c>
      <c r="O209" s="257">
        <v>170</v>
      </c>
      <c r="P209" s="257">
        <v>25</v>
      </c>
      <c r="Q209" s="257">
        <v>195</v>
      </c>
      <c r="R209" s="292">
        <v>5.2489905787348586E-2</v>
      </c>
      <c r="S209" s="257">
        <v>10</v>
      </c>
      <c r="T209" s="257">
        <v>0</v>
      </c>
      <c r="U209" s="257">
        <v>45</v>
      </c>
      <c r="V209" s="257" t="s">
        <v>6</v>
      </c>
    </row>
    <row r="210" spans="1:22" x14ac:dyDescent="0.2">
      <c r="A210" s="4" t="s">
        <v>240</v>
      </c>
      <c r="B210" s="4" t="s">
        <v>345</v>
      </c>
      <c r="C210" s="4" t="s">
        <v>290</v>
      </c>
      <c r="D210" s="4">
        <v>251.43680000000001</v>
      </c>
      <c r="E210" s="4">
        <v>5347</v>
      </c>
      <c r="F210" s="4">
        <v>1970</v>
      </c>
      <c r="G210" s="4">
        <v>1898</v>
      </c>
      <c r="H210" s="4">
        <v>21.265781301702852</v>
      </c>
      <c r="I210" s="4">
        <v>7.8349708554992743</v>
      </c>
      <c r="J210" s="4">
        <v>2840</v>
      </c>
      <c r="K210" s="4">
        <v>2530</v>
      </c>
      <c r="L210" s="4">
        <v>170</v>
      </c>
      <c r="M210" s="4">
        <v>20</v>
      </c>
      <c r="N210" s="281">
        <v>7.0422535211267607E-3</v>
      </c>
      <c r="O210" s="4">
        <v>70</v>
      </c>
      <c r="P210" s="4">
        <v>10</v>
      </c>
      <c r="Q210" s="4">
        <v>80</v>
      </c>
      <c r="R210" s="281">
        <v>2.8169014084507043E-2</v>
      </c>
      <c r="S210" s="4">
        <v>10</v>
      </c>
      <c r="T210" s="4">
        <v>0</v>
      </c>
      <c r="U210" s="4">
        <v>30</v>
      </c>
      <c r="V210" s="4" t="s">
        <v>2</v>
      </c>
    </row>
    <row r="211" spans="1:22" x14ac:dyDescent="0.2">
      <c r="A211" s="4" t="s">
        <v>241</v>
      </c>
      <c r="B211" s="4" t="s">
        <v>345</v>
      </c>
      <c r="C211" s="4" t="s">
        <v>290</v>
      </c>
      <c r="D211" s="4">
        <v>822.51779999999997</v>
      </c>
      <c r="E211" s="4">
        <v>7326</v>
      </c>
      <c r="F211" s="4">
        <v>2659</v>
      </c>
      <c r="G211" s="4">
        <v>2560</v>
      </c>
      <c r="H211" s="4">
        <v>8.9067981264356835</v>
      </c>
      <c r="I211" s="4">
        <v>3.2327567865400604</v>
      </c>
      <c r="J211" s="4">
        <v>3675</v>
      </c>
      <c r="K211" s="4">
        <v>3135</v>
      </c>
      <c r="L211" s="4">
        <v>315</v>
      </c>
      <c r="M211" s="4">
        <v>10</v>
      </c>
      <c r="N211" s="281">
        <v>2.7210884353741495E-3</v>
      </c>
      <c r="O211" s="4">
        <v>140</v>
      </c>
      <c r="P211" s="4">
        <v>0</v>
      </c>
      <c r="Q211" s="4">
        <v>140</v>
      </c>
      <c r="R211" s="281">
        <v>3.8095238095238099E-2</v>
      </c>
      <c r="S211" s="4">
        <v>0</v>
      </c>
      <c r="T211" s="4">
        <v>0</v>
      </c>
      <c r="U211" s="4">
        <v>70</v>
      </c>
      <c r="V211" s="4" t="s">
        <v>2</v>
      </c>
    </row>
    <row r="212" spans="1:22" x14ac:dyDescent="0.2">
      <c r="A212" s="257" t="s">
        <v>242</v>
      </c>
      <c r="B212" s="257" t="s">
        <v>345</v>
      </c>
      <c r="C212" s="257" t="s">
        <v>290</v>
      </c>
      <c r="D212" s="257">
        <v>10.502900390624999</v>
      </c>
      <c r="E212" s="257">
        <v>8961</v>
      </c>
      <c r="F212" s="257">
        <v>2858</v>
      </c>
      <c r="G212" s="257">
        <v>2793</v>
      </c>
      <c r="H212" s="257">
        <v>853.19289593555357</v>
      </c>
      <c r="I212" s="257">
        <v>272.11531040997789</v>
      </c>
      <c r="J212" s="257">
        <v>4840</v>
      </c>
      <c r="K212" s="257">
        <v>4165</v>
      </c>
      <c r="L212" s="257">
        <v>395</v>
      </c>
      <c r="M212" s="257">
        <v>15</v>
      </c>
      <c r="N212" s="292">
        <v>3.0991735537190084E-3</v>
      </c>
      <c r="O212" s="257">
        <v>170</v>
      </c>
      <c r="P212" s="257">
        <v>35</v>
      </c>
      <c r="Q212" s="257">
        <v>205</v>
      </c>
      <c r="R212" s="292">
        <v>4.2355371900826444E-2</v>
      </c>
      <c r="S212" s="257">
        <v>0</v>
      </c>
      <c r="T212" s="257">
        <v>0</v>
      </c>
      <c r="U212" s="257">
        <v>45</v>
      </c>
      <c r="V212" s="257" t="s">
        <v>6</v>
      </c>
    </row>
    <row r="213" spans="1:22" x14ac:dyDescent="0.2">
      <c r="A213" s="257" t="s">
        <v>243</v>
      </c>
      <c r="B213" s="257" t="s">
        <v>345</v>
      </c>
      <c r="C213" s="257" t="s">
        <v>290</v>
      </c>
      <c r="D213" s="257">
        <v>21.659499511718749</v>
      </c>
      <c r="E213" s="257">
        <v>6772</v>
      </c>
      <c r="F213" s="257">
        <v>2383</v>
      </c>
      <c r="G213" s="257">
        <v>2319</v>
      </c>
      <c r="H213" s="257">
        <v>312.65727060480083</v>
      </c>
      <c r="I213" s="257">
        <v>110.02100942871239</v>
      </c>
      <c r="J213" s="257">
        <v>3630</v>
      </c>
      <c r="K213" s="257">
        <v>3225</v>
      </c>
      <c r="L213" s="257">
        <v>210</v>
      </c>
      <c r="M213" s="257">
        <v>20</v>
      </c>
      <c r="N213" s="292">
        <v>5.5096418732782371E-3</v>
      </c>
      <c r="O213" s="257">
        <v>55</v>
      </c>
      <c r="P213" s="257">
        <v>35</v>
      </c>
      <c r="Q213" s="257">
        <v>90</v>
      </c>
      <c r="R213" s="292">
        <v>2.4793388429752067E-2</v>
      </c>
      <c r="S213" s="257">
        <v>15</v>
      </c>
      <c r="T213" s="257">
        <v>25</v>
      </c>
      <c r="U213" s="257">
        <v>45</v>
      </c>
      <c r="V213" s="257" t="s">
        <v>6</v>
      </c>
    </row>
    <row r="214" spans="1:22" x14ac:dyDescent="0.2">
      <c r="A214" s="257" t="s">
        <v>244</v>
      </c>
      <c r="B214" s="257" t="s">
        <v>345</v>
      </c>
      <c r="C214" s="257" t="s">
        <v>290</v>
      </c>
      <c r="D214" s="257">
        <v>9.7696997070312506</v>
      </c>
      <c r="E214" s="257">
        <v>6941</v>
      </c>
      <c r="F214" s="257">
        <v>3157</v>
      </c>
      <c r="G214" s="257">
        <v>3048</v>
      </c>
      <c r="H214" s="257">
        <v>710.4619597472954</v>
      </c>
      <c r="I214" s="257">
        <v>323.1419690134291</v>
      </c>
      <c r="J214" s="257">
        <v>3750</v>
      </c>
      <c r="K214" s="257">
        <v>3020</v>
      </c>
      <c r="L214" s="257">
        <v>325</v>
      </c>
      <c r="M214" s="257">
        <v>10</v>
      </c>
      <c r="N214" s="292">
        <v>2.6666666666666666E-3</v>
      </c>
      <c r="O214" s="257">
        <v>295</v>
      </c>
      <c r="P214" s="257">
        <v>50</v>
      </c>
      <c r="Q214" s="257">
        <v>345</v>
      </c>
      <c r="R214" s="292">
        <v>9.1999999999999998E-2</v>
      </c>
      <c r="S214" s="257">
        <v>10</v>
      </c>
      <c r="T214" s="257">
        <v>10</v>
      </c>
      <c r="U214" s="257">
        <v>30</v>
      </c>
      <c r="V214" s="257" t="s">
        <v>6</v>
      </c>
    </row>
    <row r="215" spans="1:22" x14ac:dyDescent="0.2">
      <c r="A215" s="257" t="s">
        <v>245</v>
      </c>
      <c r="B215" s="257" t="s">
        <v>345</v>
      </c>
      <c r="C215" s="257" t="s">
        <v>290</v>
      </c>
      <c r="D215" s="257">
        <v>5.54010009765625</v>
      </c>
      <c r="E215" s="257">
        <v>3254</v>
      </c>
      <c r="F215" s="257">
        <v>1178</v>
      </c>
      <c r="G215" s="257">
        <v>1164</v>
      </c>
      <c r="H215" s="257">
        <v>587.35400852714031</v>
      </c>
      <c r="I215" s="257">
        <v>212.63153719882339</v>
      </c>
      <c r="J215" s="257">
        <v>1765</v>
      </c>
      <c r="K215" s="257">
        <v>1485</v>
      </c>
      <c r="L215" s="257">
        <v>145</v>
      </c>
      <c r="M215" s="257">
        <v>0</v>
      </c>
      <c r="N215" s="292">
        <v>0</v>
      </c>
      <c r="O215" s="257">
        <v>80</v>
      </c>
      <c r="P215" s="257">
        <v>15</v>
      </c>
      <c r="Q215" s="257">
        <v>95</v>
      </c>
      <c r="R215" s="292">
        <v>5.3824362606232294E-2</v>
      </c>
      <c r="S215" s="257">
        <v>10</v>
      </c>
      <c r="T215" s="257">
        <v>15</v>
      </c>
      <c r="U215" s="257">
        <v>20</v>
      </c>
      <c r="V215" s="257" t="s">
        <v>6</v>
      </c>
    </row>
    <row r="216" spans="1:22" x14ac:dyDescent="0.2">
      <c r="A216" s="4" t="s">
        <v>246</v>
      </c>
      <c r="B216" s="4" t="s">
        <v>345</v>
      </c>
      <c r="C216" s="4" t="s">
        <v>290</v>
      </c>
      <c r="D216" s="4">
        <v>785.35479999999995</v>
      </c>
      <c r="E216" s="4">
        <v>5135</v>
      </c>
      <c r="F216" s="4">
        <v>2005</v>
      </c>
      <c r="G216" s="4">
        <v>1915</v>
      </c>
      <c r="H216" s="4">
        <v>6.5384460628495562</v>
      </c>
      <c r="I216" s="4">
        <v>2.5529862426510923</v>
      </c>
      <c r="J216" s="4">
        <v>2400</v>
      </c>
      <c r="K216" s="4">
        <v>2120</v>
      </c>
      <c r="L216" s="4">
        <v>180</v>
      </c>
      <c r="M216" s="4">
        <v>0</v>
      </c>
      <c r="N216" s="281">
        <v>0</v>
      </c>
      <c r="O216" s="4">
        <v>60</v>
      </c>
      <c r="P216" s="4">
        <v>0</v>
      </c>
      <c r="Q216" s="4">
        <v>60</v>
      </c>
      <c r="R216" s="281">
        <v>2.5000000000000001E-2</v>
      </c>
      <c r="S216" s="4">
        <v>0</v>
      </c>
      <c r="T216" s="4">
        <v>0</v>
      </c>
      <c r="U216" s="4">
        <v>35</v>
      </c>
      <c r="V216" s="4" t="s">
        <v>2</v>
      </c>
    </row>
    <row r="217" spans="1:22" x14ac:dyDescent="0.2">
      <c r="A217" s="257" t="s">
        <v>247</v>
      </c>
      <c r="B217" s="257" t="s">
        <v>345</v>
      </c>
      <c r="C217" s="257" t="s">
        <v>290</v>
      </c>
      <c r="D217" s="257">
        <v>8.6266998291015629</v>
      </c>
      <c r="E217" s="257">
        <v>6256</v>
      </c>
      <c r="F217" s="257">
        <v>2342</v>
      </c>
      <c r="G217" s="257">
        <v>2300</v>
      </c>
      <c r="H217" s="257">
        <v>725.1904116213509</v>
      </c>
      <c r="I217" s="257">
        <v>271.48272762423335</v>
      </c>
      <c r="J217" s="257">
        <v>3305</v>
      </c>
      <c r="K217" s="257">
        <v>2770</v>
      </c>
      <c r="L217" s="257">
        <v>305</v>
      </c>
      <c r="M217" s="257">
        <v>10</v>
      </c>
      <c r="N217" s="292">
        <v>3.0257186081694403E-3</v>
      </c>
      <c r="O217" s="257">
        <v>160</v>
      </c>
      <c r="P217" s="257">
        <v>20</v>
      </c>
      <c r="Q217" s="257">
        <v>180</v>
      </c>
      <c r="R217" s="292">
        <v>5.4462934947049922E-2</v>
      </c>
      <c r="S217" s="257">
        <v>0</v>
      </c>
      <c r="T217" s="257">
        <v>0</v>
      </c>
      <c r="U217" s="257">
        <v>45</v>
      </c>
      <c r="V217" s="257" t="s">
        <v>6</v>
      </c>
    </row>
    <row r="218" spans="1:22" x14ac:dyDescent="0.2">
      <c r="A218" s="4" t="s">
        <v>248</v>
      </c>
      <c r="B218" s="4" t="s">
        <v>345</v>
      </c>
      <c r="C218" s="4" t="s">
        <v>290</v>
      </c>
      <c r="D218" s="4">
        <v>1016.9703</v>
      </c>
      <c r="E218" s="4">
        <v>4548</v>
      </c>
      <c r="F218" s="4">
        <v>2289</v>
      </c>
      <c r="G218" s="4">
        <v>1779</v>
      </c>
      <c r="H218" s="4">
        <v>4.4721070025348828</v>
      </c>
      <c r="I218" s="4">
        <v>2.2508031945475695</v>
      </c>
      <c r="J218" s="4">
        <v>1870</v>
      </c>
      <c r="K218" s="4">
        <v>1600</v>
      </c>
      <c r="L218" s="4">
        <v>115</v>
      </c>
      <c r="M218" s="4">
        <v>10</v>
      </c>
      <c r="N218" s="281">
        <v>5.3475935828877002E-3</v>
      </c>
      <c r="O218" s="4">
        <v>100</v>
      </c>
      <c r="P218" s="4">
        <v>10</v>
      </c>
      <c r="Q218" s="4">
        <v>110</v>
      </c>
      <c r="R218" s="281">
        <v>5.8823529411764705E-2</v>
      </c>
      <c r="S218" s="4">
        <v>0</v>
      </c>
      <c r="T218" s="4">
        <v>0</v>
      </c>
      <c r="U218" s="4">
        <v>45</v>
      </c>
      <c r="V218" s="4" t="s">
        <v>2</v>
      </c>
    </row>
    <row r="219" spans="1:22" x14ac:dyDescent="0.2">
      <c r="A219" s="4" t="s">
        <v>249</v>
      </c>
      <c r="B219" s="4" t="s">
        <v>345</v>
      </c>
      <c r="C219" s="4" t="s">
        <v>290</v>
      </c>
      <c r="D219" s="4">
        <v>229.49889999999999</v>
      </c>
      <c r="E219" s="4">
        <v>5594</v>
      </c>
      <c r="F219" s="4">
        <v>1920</v>
      </c>
      <c r="G219" s="4">
        <v>1884</v>
      </c>
      <c r="H219" s="4">
        <v>24.374844498165352</v>
      </c>
      <c r="I219" s="4">
        <v>8.3660531706252197</v>
      </c>
      <c r="J219" s="4">
        <v>2750</v>
      </c>
      <c r="K219" s="4">
        <v>2435</v>
      </c>
      <c r="L219" s="4">
        <v>195</v>
      </c>
      <c r="M219" s="4">
        <v>10</v>
      </c>
      <c r="N219" s="281">
        <v>3.6363636363636364E-3</v>
      </c>
      <c r="O219" s="4">
        <v>15</v>
      </c>
      <c r="P219" s="4">
        <v>15</v>
      </c>
      <c r="Q219" s="4">
        <v>30</v>
      </c>
      <c r="R219" s="281">
        <v>1.090909090909091E-2</v>
      </c>
      <c r="S219" s="4">
        <v>15</v>
      </c>
      <c r="T219" s="4">
        <v>10</v>
      </c>
      <c r="U219" s="4">
        <v>65</v>
      </c>
      <c r="V219" s="4" t="s">
        <v>2</v>
      </c>
    </row>
    <row r="220" spans="1:22" x14ac:dyDescent="0.2">
      <c r="A220" s="4" t="s">
        <v>250</v>
      </c>
      <c r="B220" s="4" t="s">
        <v>345</v>
      </c>
      <c r="C220" s="4" t="s">
        <v>290</v>
      </c>
      <c r="D220" s="4">
        <v>209.5188</v>
      </c>
      <c r="E220" s="4">
        <v>4065</v>
      </c>
      <c r="F220" s="4">
        <v>1318</v>
      </c>
      <c r="G220" s="4">
        <v>1263</v>
      </c>
      <c r="H220" s="4">
        <v>19.401600238260244</v>
      </c>
      <c r="I220" s="4">
        <v>6.2906049481001229</v>
      </c>
      <c r="J220" s="4">
        <v>1840</v>
      </c>
      <c r="K220" s="4">
        <v>1565</v>
      </c>
      <c r="L220" s="4">
        <v>130</v>
      </c>
      <c r="M220" s="4">
        <v>0</v>
      </c>
      <c r="N220" s="281">
        <v>0</v>
      </c>
      <c r="O220" s="4">
        <v>120</v>
      </c>
      <c r="P220" s="4">
        <v>0</v>
      </c>
      <c r="Q220" s="4">
        <v>120</v>
      </c>
      <c r="R220" s="281">
        <v>6.5217391304347824E-2</v>
      </c>
      <c r="S220" s="4">
        <v>0</v>
      </c>
      <c r="T220" s="4">
        <v>0</v>
      </c>
      <c r="U220" s="4">
        <v>20</v>
      </c>
      <c r="V220" s="4" t="s">
        <v>2</v>
      </c>
    </row>
    <row r="221" spans="1:22" x14ac:dyDescent="0.2">
      <c r="A221" s="257" t="s">
        <v>251</v>
      </c>
      <c r="B221" s="257" t="s">
        <v>345</v>
      </c>
      <c r="C221" s="257" t="s">
        <v>290</v>
      </c>
      <c r="D221" s="257">
        <v>10.26489990234375</v>
      </c>
      <c r="E221" s="257">
        <v>9585</v>
      </c>
      <c r="F221" s="257">
        <v>3478</v>
      </c>
      <c r="G221" s="257">
        <v>3393</v>
      </c>
      <c r="H221" s="257">
        <v>933.76458525537976</v>
      </c>
      <c r="I221" s="257">
        <v>338.82454121212425</v>
      </c>
      <c r="J221" s="257">
        <v>5225</v>
      </c>
      <c r="K221" s="257">
        <v>4555</v>
      </c>
      <c r="L221" s="257">
        <v>425</v>
      </c>
      <c r="M221" s="257">
        <v>45</v>
      </c>
      <c r="N221" s="292">
        <v>8.6124401913875593E-3</v>
      </c>
      <c r="O221" s="257">
        <v>90</v>
      </c>
      <c r="P221" s="257">
        <v>35</v>
      </c>
      <c r="Q221" s="257">
        <v>125</v>
      </c>
      <c r="R221" s="292">
        <v>2.3923444976076555E-2</v>
      </c>
      <c r="S221" s="257">
        <v>0</v>
      </c>
      <c r="T221" s="257">
        <v>0</v>
      </c>
      <c r="U221" s="257">
        <v>70</v>
      </c>
      <c r="V221" s="257" t="s">
        <v>6</v>
      </c>
    </row>
    <row r="222" spans="1:22" x14ac:dyDescent="0.2">
      <c r="A222" s="257" t="s">
        <v>252</v>
      </c>
      <c r="B222" s="257" t="s">
        <v>345</v>
      </c>
      <c r="C222" s="257" t="s">
        <v>290</v>
      </c>
      <c r="D222" s="257">
        <v>1.2008000183105469</v>
      </c>
      <c r="E222" s="257">
        <v>2415</v>
      </c>
      <c r="F222" s="257">
        <v>998</v>
      </c>
      <c r="G222" s="257">
        <v>964</v>
      </c>
      <c r="H222" s="257">
        <v>2011.1591965144696</v>
      </c>
      <c r="I222" s="257">
        <v>831.11257893227355</v>
      </c>
      <c r="J222" s="257">
        <v>1265</v>
      </c>
      <c r="K222" s="257">
        <v>1035</v>
      </c>
      <c r="L222" s="257">
        <v>130</v>
      </c>
      <c r="M222" s="257">
        <v>10</v>
      </c>
      <c r="N222" s="292">
        <v>7.9051383399209481E-3</v>
      </c>
      <c r="O222" s="257">
        <v>65</v>
      </c>
      <c r="P222" s="257">
        <v>0</v>
      </c>
      <c r="Q222" s="257">
        <v>65</v>
      </c>
      <c r="R222" s="292">
        <v>5.1383399209486168E-2</v>
      </c>
      <c r="S222" s="257">
        <v>0</v>
      </c>
      <c r="T222" s="257">
        <v>0</v>
      </c>
      <c r="U222" s="257">
        <v>25</v>
      </c>
      <c r="V222" s="257" t="s">
        <v>6</v>
      </c>
    </row>
    <row r="223" spans="1:22" x14ac:dyDescent="0.2">
      <c r="A223" s="257" t="s">
        <v>253</v>
      </c>
      <c r="B223" s="257" t="s">
        <v>345</v>
      </c>
      <c r="C223" s="257" t="s">
        <v>290</v>
      </c>
      <c r="D223" s="257">
        <v>14.9381005859375</v>
      </c>
      <c r="E223" s="257">
        <v>7496</v>
      </c>
      <c r="F223" s="257">
        <v>2817</v>
      </c>
      <c r="G223" s="257">
        <v>2714</v>
      </c>
      <c r="H223" s="257">
        <v>501.80409195106239</v>
      </c>
      <c r="I223" s="257">
        <v>188.57819197253772</v>
      </c>
      <c r="J223" s="257">
        <v>4050</v>
      </c>
      <c r="K223" s="257">
        <v>3360</v>
      </c>
      <c r="L223" s="257">
        <v>385</v>
      </c>
      <c r="M223" s="257">
        <v>20</v>
      </c>
      <c r="N223" s="292">
        <v>4.9382716049382715E-3</v>
      </c>
      <c r="O223" s="257">
        <v>215</v>
      </c>
      <c r="P223" s="257">
        <v>25</v>
      </c>
      <c r="Q223" s="257">
        <v>240</v>
      </c>
      <c r="R223" s="292">
        <v>5.9259259259259262E-2</v>
      </c>
      <c r="S223" s="257">
        <v>0</v>
      </c>
      <c r="T223" s="257">
        <v>0</v>
      </c>
      <c r="U223" s="257">
        <v>40</v>
      </c>
      <c r="V223" s="257" t="s">
        <v>6</v>
      </c>
    </row>
    <row r="224" spans="1:22" x14ac:dyDescent="0.2">
      <c r="A224" s="257" t="s">
        <v>254</v>
      </c>
      <c r="B224" s="257" t="s">
        <v>345</v>
      </c>
      <c r="C224" s="257" t="s">
        <v>290</v>
      </c>
      <c r="D224" s="257">
        <v>15.4031005859375</v>
      </c>
      <c r="E224" s="257">
        <v>2894</v>
      </c>
      <c r="F224" s="257">
        <v>1131</v>
      </c>
      <c r="G224" s="257">
        <v>1095</v>
      </c>
      <c r="H224" s="257">
        <v>187.88424991797575</v>
      </c>
      <c r="I224" s="257">
        <v>73.426774933389979</v>
      </c>
      <c r="J224" s="257">
        <v>1295</v>
      </c>
      <c r="K224" s="257">
        <v>1125</v>
      </c>
      <c r="L224" s="257">
        <v>100</v>
      </c>
      <c r="M224" s="257">
        <v>0</v>
      </c>
      <c r="N224" s="292">
        <v>0</v>
      </c>
      <c r="O224" s="257">
        <v>50</v>
      </c>
      <c r="P224" s="257">
        <v>10</v>
      </c>
      <c r="Q224" s="257">
        <v>60</v>
      </c>
      <c r="R224" s="292">
        <v>4.633204633204633E-2</v>
      </c>
      <c r="S224" s="257">
        <v>0</v>
      </c>
      <c r="T224" s="257">
        <v>0</v>
      </c>
      <c r="U224" s="257">
        <v>0</v>
      </c>
      <c r="V224" s="257" t="s">
        <v>6</v>
      </c>
    </row>
    <row r="225" spans="1:22" x14ac:dyDescent="0.2">
      <c r="A225" s="257" t="s">
        <v>255</v>
      </c>
      <c r="B225" s="257" t="s">
        <v>345</v>
      </c>
      <c r="C225" s="257" t="s">
        <v>290</v>
      </c>
      <c r="D225" s="257">
        <v>20.203599853515627</v>
      </c>
      <c r="E225" s="257">
        <v>9469</v>
      </c>
      <c r="F225" s="257">
        <v>3677</v>
      </c>
      <c r="G225" s="257">
        <v>3520</v>
      </c>
      <c r="H225" s="257">
        <v>468.67885271209724</v>
      </c>
      <c r="I225" s="257">
        <v>181.99726913321169</v>
      </c>
      <c r="J225" s="257">
        <v>4775</v>
      </c>
      <c r="K225" s="257">
        <v>4120</v>
      </c>
      <c r="L225" s="257">
        <v>370</v>
      </c>
      <c r="M225" s="257">
        <v>40</v>
      </c>
      <c r="N225" s="292">
        <v>8.3769633507853412E-3</v>
      </c>
      <c r="O225" s="257">
        <v>165</v>
      </c>
      <c r="P225" s="257">
        <v>30</v>
      </c>
      <c r="Q225" s="257">
        <v>195</v>
      </c>
      <c r="R225" s="292">
        <v>4.0837696335078534E-2</v>
      </c>
      <c r="S225" s="257">
        <v>10</v>
      </c>
      <c r="T225" s="257">
        <v>10</v>
      </c>
      <c r="U225" s="257">
        <v>25</v>
      </c>
      <c r="V225" s="257" t="s">
        <v>6</v>
      </c>
    </row>
    <row r="226" spans="1:22" x14ac:dyDescent="0.2">
      <c r="A226" s="4" t="s">
        <v>256</v>
      </c>
      <c r="B226" s="4" t="s">
        <v>345</v>
      </c>
      <c r="C226" s="4" t="s">
        <v>290</v>
      </c>
      <c r="D226" s="4">
        <v>242.58150000000001</v>
      </c>
      <c r="E226" s="4">
        <v>9412</v>
      </c>
      <c r="F226" s="4">
        <v>3285</v>
      </c>
      <c r="G226" s="4">
        <v>3183</v>
      </c>
      <c r="H226" s="4">
        <v>38.799331358739224</v>
      </c>
      <c r="I226" s="4">
        <v>13.541840577290518</v>
      </c>
      <c r="J226" s="4">
        <v>4910</v>
      </c>
      <c r="K226" s="4">
        <v>4395</v>
      </c>
      <c r="L226" s="4">
        <v>365</v>
      </c>
      <c r="M226" s="4">
        <v>25</v>
      </c>
      <c r="N226" s="281">
        <v>5.0916496945010185E-3</v>
      </c>
      <c r="O226" s="4">
        <v>70</v>
      </c>
      <c r="P226" s="4">
        <v>0</v>
      </c>
      <c r="Q226" s="4">
        <v>70</v>
      </c>
      <c r="R226" s="281">
        <v>1.4256619144602852E-2</v>
      </c>
      <c r="S226" s="4">
        <v>0</v>
      </c>
      <c r="T226" s="4">
        <v>0</v>
      </c>
      <c r="U226" s="4">
        <v>60</v>
      </c>
      <c r="V226" s="4" t="s">
        <v>2</v>
      </c>
    </row>
    <row r="227" spans="1:22" x14ac:dyDescent="0.2">
      <c r="A227" s="4" t="s">
        <v>257</v>
      </c>
      <c r="B227" s="4" t="s">
        <v>345</v>
      </c>
      <c r="C227" s="4" t="s">
        <v>290</v>
      </c>
      <c r="D227" s="4">
        <v>169.64240000000001</v>
      </c>
      <c r="E227" s="4">
        <v>2567</v>
      </c>
      <c r="F227" s="4">
        <v>920</v>
      </c>
      <c r="G227" s="4">
        <v>885</v>
      </c>
      <c r="H227" s="4">
        <v>15.131830249984672</v>
      </c>
      <c r="I227" s="4">
        <v>5.4231725087596026</v>
      </c>
      <c r="J227" s="4">
        <v>1235</v>
      </c>
      <c r="K227" s="4">
        <v>1090</v>
      </c>
      <c r="L227" s="4">
        <v>90</v>
      </c>
      <c r="M227" s="4">
        <v>10</v>
      </c>
      <c r="N227" s="281">
        <v>8.0971659919028341E-3</v>
      </c>
      <c r="O227" s="4">
        <v>35</v>
      </c>
      <c r="P227" s="4">
        <v>0</v>
      </c>
      <c r="Q227" s="4">
        <v>35</v>
      </c>
      <c r="R227" s="281">
        <v>2.8340080971659919E-2</v>
      </c>
      <c r="S227" s="4">
        <v>0</v>
      </c>
      <c r="T227" s="4">
        <v>0</v>
      </c>
      <c r="U227" s="4">
        <v>10</v>
      </c>
      <c r="V227" s="4" t="s">
        <v>2</v>
      </c>
    </row>
    <row r="228" spans="1:22" x14ac:dyDescent="0.2">
      <c r="A228" s="4" t="s">
        <v>258</v>
      </c>
      <c r="B228" s="4" t="s">
        <v>345</v>
      </c>
      <c r="C228" s="4" t="s">
        <v>290</v>
      </c>
      <c r="D228" s="4">
        <v>416.2903</v>
      </c>
      <c r="E228" s="4">
        <v>6695</v>
      </c>
      <c r="F228" s="4">
        <v>2317</v>
      </c>
      <c r="G228" s="4">
        <v>2164</v>
      </c>
      <c r="H228" s="4">
        <v>16.082527025011153</v>
      </c>
      <c r="I228" s="4">
        <v>5.5658275006648008</v>
      </c>
      <c r="J228" s="4">
        <v>3000</v>
      </c>
      <c r="K228" s="4">
        <v>2570</v>
      </c>
      <c r="L228" s="4">
        <v>275</v>
      </c>
      <c r="M228" s="4">
        <v>25</v>
      </c>
      <c r="N228" s="281">
        <v>8.3333333333333332E-3</v>
      </c>
      <c r="O228" s="4">
        <v>40</v>
      </c>
      <c r="P228" s="4">
        <v>10</v>
      </c>
      <c r="Q228" s="4">
        <v>50</v>
      </c>
      <c r="R228" s="281">
        <v>1.6666666666666666E-2</v>
      </c>
      <c r="S228" s="4">
        <v>10</v>
      </c>
      <c r="T228" s="4">
        <v>0</v>
      </c>
      <c r="U228" s="4">
        <v>70</v>
      </c>
      <c r="V228" s="4" t="s">
        <v>2</v>
      </c>
    </row>
    <row r="229" spans="1:22" x14ac:dyDescent="0.2">
      <c r="A229" s="4" t="s">
        <v>259</v>
      </c>
      <c r="B229" s="4" t="s">
        <v>345</v>
      </c>
      <c r="C229" s="4" t="s">
        <v>290</v>
      </c>
      <c r="D229" s="4">
        <v>1248.1799000000001</v>
      </c>
      <c r="E229" s="4">
        <v>4868</v>
      </c>
      <c r="F229" s="4">
        <v>2695</v>
      </c>
      <c r="G229" s="4">
        <v>1977</v>
      </c>
      <c r="H229" s="4">
        <v>3.9000788267780946</v>
      </c>
      <c r="I229" s="4">
        <v>2.1591438862298613</v>
      </c>
      <c r="J229" s="4">
        <v>2120</v>
      </c>
      <c r="K229" s="4">
        <v>1805</v>
      </c>
      <c r="L229" s="4">
        <v>105</v>
      </c>
      <c r="M229" s="4">
        <v>25</v>
      </c>
      <c r="N229" s="281">
        <v>1.179245283018868E-2</v>
      </c>
      <c r="O229" s="4">
        <v>125</v>
      </c>
      <c r="P229" s="4">
        <v>10</v>
      </c>
      <c r="Q229" s="4">
        <v>135</v>
      </c>
      <c r="R229" s="281">
        <v>6.3679245283018868E-2</v>
      </c>
      <c r="S229" s="4">
        <v>0</v>
      </c>
      <c r="T229" s="4">
        <v>0</v>
      </c>
      <c r="U229" s="4">
        <v>50</v>
      </c>
      <c r="V229" s="4" t="s">
        <v>2</v>
      </c>
    </row>
    <row r="230" spans="1:22" x14ac:dyDescent="0.2">
      <c r="A230" s="257" t="s">
        <v>260</v>
      </c>
      <c r="B230" s="257" t="s">
        <v>345</v>
      </c>
      <c r="C230" s="257" t="s">
        <v>290</v>
      </c>
      <c r="D230" s="257">
        <v>4.2277999877929684</v>
      </c>
      <c r="E230" s="257">
        <v>1215</v>
      </c>
      <c r="F230" s="257">
        <v>483</v>
      </c>
      <c r="G230" s="257">
        <v>452</v>
      </c>
      <c r="H230" s="257">
        <v>287.38350998346647</v>
      </c>
      <c r="I230" s="257">
        <v>114.24381507984717</v>
      </c>
      <c r="J230" s="257">
        <v>645</v>
      </c>
      <c r="K230" s="257">
        <v>540</v>
      </c>
      <c r="L230" s="257">
        <v>55</v>
      </c>
      <c r="M230" s="257">
        <v>0</v>
      </c>
      <c r="N230" s="292">
        <v>0</v>
      </c>
      <c r="O230" s="257">
        <v>40</v>
      </c>
      <c r="P230" s="257">
        <v>0</v>
      </c>
      <c r="Q230" s="257">
        <v>40</v>
      </c>
      <c r="R230" s="292">
        <v>6.2015503875968991E-2</v>
      </c>
      <c r="S230" s="257">
        <v>0</v>
      </c>
      <c r="T230" s="257">
        <v>0</v>
      </c>
      <c r="U230" s="257">
        <v>0</v>
      </c>
      <c r="V230" s="257" t="s">
        <v>6</v>
      </c>
    </row>
  </sheetData>
  <sortState ref="A2:V231">
    <sortCondition ref="A2:A23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4"/>
  <sheetViews>
    <sheetView topLeftCell="A246" workbookViewId="0">
      <selection activeCell="A263" sqref="A263:XFD263"/>
    </sheetView>
  </sheetViews>
  <sheetFormatPr defaultRowHeight="15" x14ac:dyDescent="0.25"/>
  <cols>
    <col min="1" max="1" width="11" bestFit="1" customWidth="1"/>
  </cols>
  <sheetData>
    <row r="1" spans="1:14" ht="45.75" thickBot="1" x14ac:dyDescent="0.3">
      <c r="A1" t="s">
        <v>22</v>
      </c>
      <c r="B1" t="s">
        <v>23</v>
      </c>
      <c r="C1" t="s">
        <v>24</v>
      </c>
      <c r="D1" t="s">
        <v>18</v>
      </c>
      <c r="E1" t="s">
        <v>19</v>
      </c>
      <c r="F1" t="s">
        <v>20</v>
      </c>
      <c r="G1" t="s">
        <v>21</v>
      </c>
      <c r="H1" s="2" t="s">
        <v>13</v>
      </c>
      <c r="I1" s="3" t="s">
        <v>9</v>
      </c>
      <c r="J1" s="2" t="s">
        <v>10</v>
      </c>
      <c r="K1" s="3" t="s">
        <v>15</v>
      </c>
      <c r="L1" s="3" t="s">
        <v>11</v>
      </c>
      <c r="M1" s="2" t="s">
        <v>12</v>
      </c>
      <c r="N1" s="3" t="s">
        <v>14</v>
      </c>
    </row>
    <row r="2" spans="1:14" ht="15.75" thickTop="1" x14ac:dyDescent="0.25">
      <c r="A2">
        <v>8350000</v>
      </c>
      <c r="B2">
        <v>1321426</v>
      </c>
      <c r="C2">
        <v>1159869</v>
      </c>
      <c r="D2">
        <v>537634</v>
      </c>
      <c r="E2">
        <v>502143</v>
      </c>
      <c r="F2">
        <v>140</v>
      </c>
      <c r="G2">
        <v>9438.86</v>
      </c>
      <c r="H2">
        <v>653745</v>
      </c>
      <c r="I2">
        <v>506530</v>
      </c>
      <c r="J2">
        <v>33305</v>
      </c>
      <c r="K2">
        <v>73660</v>
      </c>
      <c r="L2">
        <v>24170</v>
      </c>
      <c r="M2">
        <v>6435</v>
      </c>
      <c r="N2">
        <v>9640</v>
      </c>
    </row>
    <row r="3" spans="1:14" x14ac:dyDescent="0.25">
      <c r="A3">
        <v>8350001.0099999998</v>
      </c>
      <c r="B3">
        <v>20</v>
      </c>
      <c r="C3">
        <v>63</v>
      </c>
      <c r="D3">
        <v>4</v>
      </c>
      <c r="E3">
        <v>3</v>
      </c>
      <c r="F3">
        <v>3</v>
      </c>
      <c r="G3">
        <v>6.63</v>
      </c>
    </row>
    <row r="4" spans="1:14" x14ac:dyDescent="0.25">
      <c r="A4">
        <v>8350001.0199999996</v>
      </c>
      <c r="B4">
        <v>2731</v>
      </c>
      <c r="C4">
        <v>2697</v>
      </c>
      <c r="D4">
        <v>1086</v>
      </c>
      <c r="E4">
        <v>1041</v>
      </c>
      <c r="F4">
        <v>2310.3000000000002</v>
      </c>
      <c r="G4">
        <v>1.18</v>
      </c>
      <c r="H4">
        <v>1325</v>
      </c>
      <c r="I4">
        <v>915</v>
      </c>
      <c r="J4">
        <v>70</v>
      </c>
      <c r="K4">
        <v>240</v>
      </c>
      <c r="L4">
        <v>65</v>
      </c>
      <c r="M4">
        <v>25</v>
      </c>
      <c r="N4">
        <v>20</v>
      </c>
    </row>
    <row r="5" spans="1:14" x14ac:dyDescent="0.25">
      <c r="A5">
        <v>8350001.0300000003</v>
      </c>
      <c r="B5">
        <v>4987</v>
      </c>
      <c r="C5">
        <v>5190</v>
      </c>
      <c r="D5">
        <v>2093</v>
      </c>
      <c r="E5">
        <v>1922</v>
      </c>
      <c r="F5">
        <v>2630.7</v>
      </c>
      <c r="G5">
        <v>1.9</v>
      </c>
      <c r="H5">
        <v>2255</v>
      </c>
      <c r="I5">
        <v>1570</v>
      </c>
      <c r="J5">
        <v>115</v>
      </c>
      <c r="K5">
        <v>360</v>
      </c>
      <c r="L5">
        <v>120</v>
      </c>
      <c r="M5">
        <v>50</v>
      </c>
      <c r="N5">
        <v>40</v>
      </c>
    </row>
    <row r="6" spans="1:14" x14ac:dyDescent="0.25">
      <c r="A6">
        <v>8350001.04</v>
      </c>
      <c r="B6">
        <v>1631</v>
      </c>
      <c r="C6">
        <v>1615</v>
      </c>
      <c r="D6">
        <v>670</v>
      </c>
      <c r="E6">
        <v>646</v>
      </c>
      <c r="F6">
        <v>2897.5</v>
      </c>
      <c r="G6">
        <v>0.56000000000000005</v>
      </c>
      <c r="H6">
        <v>665</v>
      </c>
      <c r="I6">
        <v>440</v>
      </c>
      <c r="J6">
        <v>30</v>
      </c>
      <c r="K6">
        <v>140</v>
      </c>
      <c r="L6">
        <v>25</v>
      </c>
      <c r="M6">
        <v>15</v>
      </c>
      <c r="N6">
        <v>15</v>
      </c>
    </row>
    <row r="7" spans="1:14" x14ac:dyDescent="0.25">
      <c r="A7">
        <v>8350001.0499999998</v>
      </c>
      <c r="B7">
        <v>5137</v>
      </c>
      <c r="C7">
        <v>5217</v>
      </c>
      <c r="D7">
        <v>2481</v>
      </c>
      <c r="E7">
        <v>2217</v>
      </c>
      <c r="F7">
        <v>3971.1</v>
      </c>
      <c r="G7">
        <v>1.29</v>
      </c>
      <c r="H7">
        <v>2840</v>
      </c>
      <c r="I7">
        <v>1435</v>
      </c>
      <c r="J7">
        <v>190</v>
      </c>
      <c r="K7">
        <v>890</v>
      </c>
      <c r="L7">
        <v>265</v>
      </c>
      <c r="M7">
        <v>30</v>
      </c>
      <c r="N7">
        <v>25</v>
      </c>
    </row>
    <row r="8" spans="1:14" x14ac:dyDescent="0.25">
      <c r="A8">
        <v>8350001.0599999996</v>
      </c>
      <c r="B8">
        <v>4757</v>
      </c>
      <c r="C8">
        <v>4548</v>
      </c>
      <c r="D8">
        <v>2334</v>
      </c>
      <c r="E8">
        <v>2110</v>
      </c>
      <c r="F8">
        <v>4045.4</v>
      </c>
      <c r="G8">
        <v>1.18</v>
      </c>
      <c r="H8">
        <v>2155</v>
      </c>
      <c r="I8">
        <v>1385</v>
      </c>
      <c r="J8">
        <v>115</v>
      </c>
      <c r="K8">
        <v>515</v>
      </c>
      <c r="L8">
        <v>90</v>
      </c>
      <c r="M8">
        <v>35</v>
      </c>
      <c r="N8">
        <v>20</v>
      </c>
    </row>
    <row r="9" spans="1:14" x14ac:dyDescent="0.25">
      <c r="A9">
        <v>8350001.0700000003</v>
      </c>
      <c r="B9">
        <v>5057</v>
      </c>
      <c r="C9">
        <v>5064</v>
      </c>
      <c r="D9">
        <v>2055</v>
      </c>
      <c r="E9">
        <v>2015</v>
      </c>
      <c r="F9">
        <v>1544.9</v>
      </c>
      <c r="G9">
        <v>3.27</v>
      </c>
      <c r="H9">
        <v>2280</v>
      </c>
      <c r="I9">
        <v>1715</v>
      </c>
      <c r="J9">
        <v>130</v>
      </c>
      <c r="K9">
        <v>360</v>
      </c>
      <c r="L9">
        <v>55</v>
      </c>
      <c r="M9">
        <v>10</v>
      </c>
      <c r="N9">
        <v>15</v>
      </c>
    </row>
    <row r="10" spans="1:14" x14ac:dyDescent="0.25">
      <c r="A10">
        <v>8350002.0099999998</v>
      </c>
      <c r="B10">
        <v>3854</v>
      </c>
      <c r="C10">
        <v>3794</v>
      </c>
      <c r="D10">
        <v>1472</v>
      </c>
      <c r="E10">
        <v>1442</v>
      </c>
      <c r="F10">
        <v>2478.5</v>
      </c>
      <c r="G10">
        <v>1.56</v>
      </c>
      <c r="H10">
        <v>1885</v>
      </c>
      <c r="I10">
        <v>1395</v>
      </c>
      <c r="J10">
        <v>70</v>
      </c>
      <c r="K10">
        <v>280</v>
      </c>
      <c r="L10">
        <v>75</v>
      </c>
      <c r="M10">
        <v>45</v>
      </c>
      <c r="N10">
        <v>25</v>
      </c>
    </row>
    <row r="11" spans="1:14" x14ac:dyDescent="0.25">
      <c r="A11">
        <v>8350002.0199999996</v>
      </c>
      <c r="B11">
        <v>3592</v>
      </c>
      <c r="C11">
        <v>3498</v>
      </c>
      <c r="D11">
        <v>1466</v>
      </c>
      <c r="E11">
        <v>1387</v>
      </c>
      <c r="F11">
        <v>2926.3</v>
      </c>
      <c r="G11">
        <v>1.23</v>
      </c>
      <c r="H11">
        <v>1730</v>
      </c>
      <c r="I11">
        <v>1155</v>
      </c>
      <c r="J11">
        <v>80</v>
      </c>
      <c r="K11">
        <v>375</v>
      </c>
      <c r="L11">
        <v>65</v>
      </c>
      <c r="M11">
        <v>30</v>
      </c>
      <c r="N11">
        <v>25</v>
      </c>
    </row>
    <row r="12" spans="1:14" x14ac:dyDescent="0.25">
      <c r="A12">
        <v>8350002.0300000003</v>
      </c>
      <c r="B12">
        <v>3028</v>
      </c>
      <c r="C12">
        <v>2942</v>
      </c>
      <c r="D12">
        <v>1173</v>
      </c>
      <c r="E12">
        <v>1115</v>
      </c>
      <c r="F12">
        <v>2968.3</v>
      </c>
      <c r="G12">
        <v>1.02</v>
      </c>
      <c r="H12">
        <v>1455</v>
      </c>
      <c r="I12">
        <v>980</v>
      </c>
      <c r="J12">
        <v>80</v>
      </c>
      <c r="K12">
        <v>345</v>
      </c>
      <c r="L12">
        <v>25</v>
      </c>
      <c r="M12">
        <v>10</v>
      </c>
      <c r="N12">
        <v>10</v>
      </c>
    </row>
    <row r="13" spans="1:14" x14ac:dyDescent="0.25">
      <c r="A13">
        <v>8350002.04</v>
      </c>
      <c r="B13">
        <v>4624</v>
      </c>
      <c r="C13">
        <v>4383</v>
      </c>
      <c r="D13">
        <v>1903</v>
      </c>
      <c r="E13">
        <v>1804</v>
      </c>
      <c r="F13">
        <v>4811.2</v>
      </c>
      <c r="G13">
        <v>0.96</v>
      </c>
      <c r="H13">
        <v>2200</v>
      </c>
      <c r="I13">
        <v>1430</v>
      </c>
      <c r="J13">
        <v>115</v>
      </c>
      <c r="K13">
        <v>570</v>
      </c>
      <c r="L13">
        <v>50</v>
      </c>
      <c r="M13">
        <v>25</v>
      </c>
      <c r="N13">
        <v>10</v>
      </c>
    </row>
    <row r="14" spans="1:14" x14ac:dyDescent="0.25">
      <c r="A14">
        <v>8350002.0499999998</v>
      </c>
      <c r="B14">
        <v>2206</v>
      </c>
      <c r="C14">
        <v>2066</v>
      </c>
      <c r="D14">
        <v>1151</v>
      </c>
      <c r="E14">
        <v>1105</v>
      </c>
      <c r="F14">
        <v>2126.3000000000002</v>
      </c>
      <c r="G14">
        <v>1.04</v>
      </c>
      <c r="H14">
        <v>1195</v>
      </c>
      <c r="I14">
        <v>840</v>
      </c>
      <c r="J14">
        <v>65</v>
      </c>
      <c r="K14">
        <v>230</v>
      </c>
      <c r="L14">
        <v>30</v>
      </c>
      <c r="M14">
        <v>15</v>
      </c>
      <c r="N14">
        <v>15</v>
      </c>
    </row>
    <row r="15" spans="1:14" x14ac:dyDescent="0.25">
      <c r="A15">
        <v>8350003</v>
      </c>
      <c r="B15">
        <v>5086</v>
      </c>
      <c r="C15">
        <v>5266</v>
      </c>
      <c r="D15">
        <v>2070</v>
      </c>
      <c r="E15">
        <v>1952</v>
      </c>
      <c r="F15">
        <v>1965.7</v>
      </c>
      <c r="G15">
        <v>2.59</v>
      </c>
      <c r="H15">
        <v>2245</v>
      </c>
      <c r="I15">
        <v>1295</v>
      </c>
      <c r="J15">
        <v>55</v>
      </c>
      <c r="K15">
        <v>705</v>
      </c>
      <c r="L15">
        <v>75</v>
      </c>
      <c r="M15">
        <v>105</v>
      </c>
      <c r="N15">
        <v>10</v>
      </c>
    </row>
    <row r="16" spans="1:14" x14ac:dyDescent="0.25">
      <c r="A16">
        <v>8350004.0099999998</v>
      </c>
      <c r="B16">
        <v>1274</v>
      </c>
      <c r="C16">
        <v>1260</v>
      </c>
      <c r="D16">
        <v>544</v>
      </c>
      <c r="E16">
        <v>534</v>
      </c>
      <c r="F16">
        <v>658.1</v>
      </c>
      <c r="G16">
        <v>1.94</v>
      </c>
      <c r="H16">
        <v>645</v>
      </c>
      <c r="I16">
        <v>455</v>
      </c>
      <c r="J16">
        <v>25</v>
      </c>
      <c r="K16">
        <v>115</v>
      </c>
      <c r="L16">
        <v>10</v>
      </c>
      <c r="M16">
        <v>25</v>
      </c>
      <c r="N16">
        <v>15</v>
      </c>
    </row>
    <row r="17" spans="1:14" x14ac:dyDescent="0.25">
      <c r="A17">
        <v>8350004.0199999996</v>
      </c>
      <c r="B17">
        <v>4344</v>
      </c>
      <c r="C17">
        <v>4392</v>
      </c>
      <c r="D17">
        <v>1709</v>
      </c>
      <c r="E17">
        <v>1652</v>
      </c>
      <c r="F17">
        <v>1297.9000000000001</v>
      </c>
      <c r="G17">
        <v>3.35</v>
      </c>
      <c r="H17">
        <v>1995</v>
      </c>
      <c r="I17">
        <v>1510</v>
      </c>
      <c r="J17">
        <v>100</v>
      </c>
      <c r="K17">
        <v>290</v>
      </c>
      <c r="L17">
        <v>50</v>
      </c>
      <c r="M17">
        <v>20</v>
      </c>
      <c r="N17">
        <v>30</v>
      </c>
    </row>
    <row r="18" spans="1:14" x14ac:dyDescent="0.25">
      <c r="A18">
        <v>8350005.0099999998</v>
      </c>
      <c r="B18">
        <v>2044</v>
      </c>
      <c r="C18">
        <v>1957</v>
      </c>
      <c r="D18">
        <v>727</v>
      </c>
      <c r="E18">
        <v>714</v>
      </c>
      <c r="F18">
        <v>1027.4000000000001</v>
      </c>
      <c r="G18">
        <v>1.99</v>
      </c>
      <c r="H18">
        <v>860</v>
      </c>
      <c r="I18">
        <v>655</v>
      </c>
      <c r="J18">
        <v>65</v>
      </c>
      <c r="K18">
        <v>90</v>
      </c>
      <c r="L18">
        <v>0</v>
      </c>
      <c r="M18">
        <v>10</v>
      </c>
      <c r="N18">
        <v>40</v>
      </c>
    </row>
    <row r="19" spans="1:14" x14ac:dyDescent="0.25">
      <c r="A19">
        <v>8350005.0199999996</v>
      </c>
      <c r="B19">
        <v>4294</v>
      </c>
      <c r="C19">
        <v>4191</v>
      </c>
      <c r="D19">
        <v>1893</v>
      </c>
      <c r="E19">
        <v>1848</v>
      </c>
      <c r="F19">
        <v>1723.1</v>
      </c>
      <c r="G19">
        <v>2.4900000000000002</v>
      </c>
      <c r="H19">
        <v>1970</v>
      </c>
      <c r="I19">
        <v>1560</v>
      </c>
      <c r="J19">
        <v>75</v>
      </c>
      <c r="K19">
        <v>305</v>
      </c>
      <c r="L19">
        <v>10</v>
      </c>
      <c r="M19">
        <v>10</v>
      </c>
      <c r="N19">
        <v>10</v>
      </c>
    </row>
    <row r="20" spans="1:14" x14ac:dyDescent="0.25">
      <c r="A20">
        <v>8350005.0499999998</v>
      </c>
      <c r="B20">
        <v>6401</v>
      </c>
      <c r="C20">
        <v>6576</v>
      </c>
      <c r="D20">
        <v>2191</v>
      </c>
      <c r="E20">
        <v>2151</v>
      </c>
      <c r="F20">
        <v>2084.4</v>
      </c>
      <c r="G20">
        <v>3.07</v>
      </c>
      <c r="H20">
        <v>2870</v>
      </c>
      <c r="I20">
        <v>2355</v>
      </c>
      <c r="J20">
        <v>170</v>
      </c>
      <c r="K20">
        <v>265</v>
      </c>
      <c r="L20">
        <v>35</v>
      </c>
      <c r="M20">
        <v>0</v>
      </c>
      <c r="N20">
        <v>35</v>
      </c>
    </row>
    <row r="21" spans="1:14" x14ac:dyDescent="0.25">
      <c r="A21">
        <v>8350005.0700000003</v>
      </c>
      <c r="B21">
        <v>4189</v>
      </c>
      <c r="C21">
        <v>4169</v>
      </c>
      <c r="D21">
        <v>1431</v>
      </c>
      <c r="E21">
        <v>1423</v>
      </c>
      <c r="F21">
        <v>1076.4000000000001</v>
      </c>
      <c r="G21">
        <v>3.89</v>
      </c>
      <c r="H21">
        <v>1955</v>
      </c>
      <c r="I21">
        <v>1615</v>
      </c>
      <c r="J21">
        <v>65</v>
      </c>
      <c r="K21">
        <v>190</v>
      </c>
      <c r="L21">
        <v>30</v>
      </c>
      <c r="M21">
        <v>35</v>
      </c>
      <c r="N21">
        <v>20</v>
      </c>
    </row>
    <row r="22" spans="1:14" x14ac:dyDescent="0.25">
      <c r="A22">
        <v>8350005.0800000001</v>
      </c>
      <c r="B22">
        <v>2762</v>
      </c>
      <c r="C22">
        <v>2860</v>
      </c>
      <c r="D22">
        <v>977</v>
      </c>
      <c r="E22">
        <v>959</v>
      </c>
      <c r="F22">
        <v>2418.6</v>
      </c>
      <c r="G22">
        <v>1.1399999999999999</v>
      </c>
      <c r="H22">
        <v>1185</v>
      </c>
      <c r="I22">
        <v>935</v>
      </c>
      <c r="J22">
        <v>50</v>
      </c>
      <c r="K22">
        <v>140</v>
      </c>
      <c r="L22">
        <v>25</v>
      </c>
      <c r="M22">
        <v>10</v>
      </c>
      <c r="N22">
        <v>15</v>
      </c>
    </row>
    <row r="23" spans="1:14" x14ac:dyDescent="0.25">
      <c r="A23">
        <v>8350005.0899999999</v>
      </c>
      <c r="B23">
        <v>3269</v>
      </c>
      <c r="C23">
        <v>3418</v>
      </c>
      <c r="D23">
        <v>1079</v>
      </c>
      <c r="E23">
        <v>1072</v>
      </c>
      <c r="F23">
        <v>1954.4</v>
      </c>
      <c r="G23">
        <v>1.67</v>
      </c>
      <c r="H23">
        <v>1600</v>
      </c>
      <c r="I23">
        <v>1295</v>
      </c>
      <c r="J23">
        <v>50</v>
      </c>
      <c r="K23">
        <v>175</v>
      </c>
      <c r="L23">
        <v>25</v>
      </c>
      <c r="M23">
        <v>0</v>
      </c>
      <c r="N23">
        <v>40</v>
      </c>
    </row>
    <row r="24" spans="1:14" x14ac:dyDescent="0.25">
      <c r="A24">
        <v>8350005.0999999996</v>
      </c>
      <c r="B24">
        <v>4258</v>
      </c>
      <c r="C24">
        <v>4300</v>
      </c>
      <c r="D24">
        <v>1479</v>
      </c>
      <c r="E24">
        <v>1422</v>
      </c>
      <c r="F24">
        <v>2608.3000000000002</v>
      </c>
      <c r="G24">
        <v>1.63</v>
      </c>
      <c r="H24">
        <v>1960</v>
      </c>
      <c r="I24">
        <v>1630</v>
      </c>
      <c r="J24">
        <v>85</v>
      </c>
      <c r="K24">
        <v>185</v>
      </c>
      <c r="L24">
        <v>20</v>
      </c>
      <c r="M24">
        <v>15</v>
      </c>
      <c r="N24">
        <v>25</v>
      </c>
    </row>
    <row r="25" spans="1:14" x14ac:dyDescent="0.25">
      <c r="A25">
        <v>8350005.1100000003</v>
      </c>
      <c r="B25">
        <v>4031</v>
      </c>
      <c r="C25">
        <v>3972</v>
      </c>
      <c r="D25">
        <v>1466</v>
      </c>
      <c r="E25">
        <v>1437</v>
      </c>
      <c r="F25">
        <v>2019.6</v>
      </c>
      <c r="G25">
        <v>2</v>
      </c>
      <c r="H25">
        <v>1865</v>
      </c>
      <c r="I25">
        <v>1470</v>
      </c>
      <c r="J25">
        <v>110</v>
      </c>
      <c r="K25">
        <v>235</v>
      </c>
      <c r="L25">
        <v>10</v>
      </c>
      <c r="M25">
        <v>20</v>
      </c>
      <c r="N25">
        <v>25</v>
      </c>
    </row>
    <row r="26" spans="1:14" x14ac:dyDescent="0.25">
      <c r="A26">
        <v>8350006.0099999998</v>
      </c>
      <c r="B26">
        <v>164</v>
      </c>
      <c r="C26">
        <v>83</v>
      </c>
      <c r="D26">
        <v>8</v>
      </c>
      <c r="E26">
        <v>7</v>
      </c>
      <c r="F26">
        <v>15.8</v>
      </c>
      <c r="G26">
        <v>10.35</v>
      </c>
    </row>
    <row r="27" spans="1:14" x14ac:dyDescent="0.25">
      <c r="A27">
        <v>8350006.0300000003</v>
      </c>
      <c r="B27">
        <v>3769</v>
      </c>
      <c r="C27">
        <v>3688</v>
      </c>
      <c r="D27">
        <v>1362</v>
      </c>
      <c r="E27">
        <v>1280</v>
      </c>
      <c r="F27">
        <v>4220.6000000000004</v>
      </c>
      <c r="G27">
        <v>0.89</v>
      </c>
      <c r="H27">
        <v>1820</v>
      </c>
      <c r="I27">
        <v>1055</v>
      </c>
      <c r="J27">
        <v>90</v>
      </c>
      <c r="K27">
        <v>460</v>
      </c>
      <c r="L27">
        <v>170</v>
      </c>
      <c r="M27">
        <v>15</v>
      </c>
      <c r="N27">
        <v>30</v>
      </c>
    </row>
    <row r="28" spans="1:14" x14ac:dyDescent="0.25">
      <c r="A28">
        <v>8350006.04</v>
      </c>
      <c r="B28">
        <v>2474</v>
      </c>
      <c r="C28">
        <v>2412</v>
      </c>
      <c r="D28">
        <v>1172</v>
      </c>
      <c r="E28">
        <v>1089</v>
      </c>
      <c r="F28">
        <v>2737</v>
      </c>
      <c r="G28">
        <v>0.9</v>
      </c>
      <c r="H28">
        <v>1345</v>
      </c>
      <c r="I28">
        <v>950</v>
      </c>
      <c r="J28">
        <v>80</v>
      </c>
      <c r="K28">
        <v>255</v>
      </c>
      <c r="L28">
        <v>35</v>
      </c>
      <c r="M28">
        <v>10</v>
      </c>
      <c r="N28">
        <v>25</v>
      </c>
    </row>
    <row r="29" spans="1:14" x14ac:dyDescent="0.25">
      <c r="A29">
        <v>8350006.0499999998</v>
      </c>
      <c r="B29">
        <v>5503</v>
      </c>
      <c r="C29">
        <v>5348</v>
      </c>
      <c r="D29">
        <v>1998</v>
      </c>
      <c r="E29">
        <v>1924</v>
      </c>
      <c r="F29">
        <v>2688.1</v>
      </c>
      <c r="G29">
        <v>2.0499999999999998</v>
      </c>
      <c r="H29">
        <v>2870</v>
      </c>
      <c r="I29">
        <v>1965</v>
      </c>
      <c r="J29">
        <v>200</v>
      </c>
      <c r="K29">
        <v>520</v>
      </c>
      <c r="L29">
        <v>100</v>
      </c>
      <c r="M29">
        <v>20</v>
      </c>
      <c r="N29">
        <v>70</v>
      </c>
    </row>
    <row r="30" spans="1:14" x14ac:dyDescent="0.25">
      <c r="A30">
        <v>8350006.0599999996</v>
      </c>
      <c r="B30">
        <v>5998</v>
      </c>
      <c r="C30">
        <v>5475</v>
      </c>
      <c r="D30">
        <v>2985</v>
      </c>
      <c r="E30">
        <v>2807</v>
      </c>
      <c r="F30">
        <v>7749.4</v>
      </c>
      <c r="G30">
        <v>0.77</v>
      </c>
      <c r="H30">
        <v>2980</v>
      </c>
      <c r="I30">
        <v>1995</v>
      </c>
      <c r="J30">
        <v>195</v>
      </c>
      <c r="K30">
        <v>585</v>
      </c>
      <c r="L30">
        <v>150</v>
      </c>
      <c r="M30">
        <v>30</v>
      </c>
      <c r="N30">
        <v>35</v>
      </c>
    </row>
    <row r="31" spans="1:14" x14ac:dyDescent="0.25">
      <c r="A31">
        <v>8350006.0800000001</v>
      </c>
      <c r="B31">
        <v>6044</v>
      </c>
      <c r="C31">
        <v>6106</v>
      </c>
      <c r="D31">
        <v>2200</v>
      </c>
      <c r="E31">
        <v>2161</v>
      </c>
      <c r="F31">
        <v>3123.8</v>
      </c>
      <c r="G31">
        <v>1.93</v>
      </c>
      <c r="H31">
        <v>3260</v>
      </c>
      <c r="I31">
        <v>2420</v>
      </c>
      <c r="J31">
        <v>285</v>
      </c>
      <c r="K31">
        <v>460</v>
      </c>
      <c r="L31">
        <v>40</v>
      </c>
      <c r="M31">
        <v>20</v>
      </c>
      <c r="N31">
        <v>40</v>
      </c>
    </row>
    <row r="32" spans="1:14" x14ac:dyDescent="0.25">
      <c r="A32">
        <v>8350006.0899999999</v>
      </c>
      <c r="B32">
        <v>5390</v>
      </c>
      <c r="C32">
        <v>5407</v>
      </c>
      <c r="D32">
        <v>1943</v>
      </c>
      <c r="E32">
        <v>1878</v>
      </c>
      <c r="F32">
        <v>3322.9</v>
      </c>
      <c r="G32">
        <v>1.62</v>
      </c>
      <c r="H32">
        <v>2825</v>
      </c>
      <c r="I32">
        <v>2195</v>
      </c>
      <c r="J32">
        <v>145</v>
      </c>
      <c r="K32">
        <v>385</v>
      </c>
      <c r="L32">
        <v>70</v>
      </c>
      <c r="M32">
        <v>20</v>
      </c>
      <c r="N32">
        <v>10</v>
      </c>
    </row>
    <row r="33" spans="1:14" x14ac:dyDescent="0.25">
      <c r="A33">
        <v>8350006.1100000003</v>
      </c>
      <c r="B33">
        <v>3687</v>
      </c>
      <c r="C33">
        <v>2725</v>
      </c>
      <c r="D33">
        <v>1263</v>
      </c>
      <c r="E33">
        <v>1178</v>
      </c>
      <c r="F33">
        <v>255</v>
      </c>
      <c r="G33">
        <v>14.46</v>
      </c>
      <c r="H33">
        <v>1755</v>
      </c>
      <c r="I33">
        <v>1585</v>
      </c>
      <c r="J33">
        <v>90</v>
      </c>
      <c r="K33">
        <v>55</v>
      </c>
      <c r="L33">
        <v>15</v>
      </c>
      <c r="M33">
        <v>10</v>
      </c>
      <c r="N33">
        <v>0</v>
      </c>
    </row>
    <row r="34" spans="1:14" x14ac:dyDescent="0.25">
      <c r="A34">
        <v>8350006.1299999999</v>
      </c>
      <c r="B34">
        <v>5286</v>
      </c>
      <c r="C34">
        <v>5122</v>
      </c>
      <c r="D34">
        <v>2023</v>
      </c>
      <c r="E34">
        <v>1968</v>
      </c>
      <c r="F34">
        <v>1943.5</v>
      </c>
      <c r="G34">
        <v>2.72</v>
      </c>
      <c r="H34">
        <v>2600</v>
      </c>
      <c r="I34">
        <v>1940</v>
      </c>
      <c r="J34">
        <v>220</v>
      </c>
      <c r="K34">
        <v>310</v>
      </c>
      <c r="L34">
        <v>70</v>
      </c>
      <c r="M34">
        <v>20</v>
      </c>
      <c r="N34">
        <v>45</v>
      </c>
    </row>
    <row r="35" spans="1:14" x14ac:dyDescent="0.25">
      <c r="A35">
        <v>8350006.1399999997</v>
      </c>
      <c r="B35">
        <v>2185</v>
      </c>
      <c r="C35">
        <v>2190</v>
      </c>
      <c r="D35">
        <v>1171</v>
      </c>
      <c r="E35">
        <v>1122</v>
      </c>
      <c r="F35">
        <v>2041.3</v>
      </c>
      <c r="G35">
        <v>1.07</v>
      </c>
      <c r="H35">
        <v>905</v>
      </c>
      <c r="I35">
        <v>655</v>
      </c>
      <c r="J35">
        <v>50</v>
      </c>
      <c r="K35">
        <v>115</v>
      </c>
      <c r="L35">
        <v>65</v>
      </c>
      <c r="M35">
        <v>10</v>
      </c>
      <c r="N35">
        <v>10</v>
      </c>
    </row>
    <row r="36" spans="1:14" x14ac:dyDescent="0.25">
      <c r="A36">
        <v>8350006.1500000004</v>
      </c>
      <c r="B36">
        <v>4786</v>
      </c>
      <c r="C36">
        <v>4789</v>
      </c>
      <c r="D36">
        <v>1701</v>
      </c>
      <c r="E36">
        <v>1664</v>
      </c>
      <c r="F36">
        <v>3022.2</v>
      </c>
      <c r="G36">
        <v>1.58</v>
      </c>
      <c r="H36">
        <v>2360</v>
      </c>
      <c r="I36">
        <v>1645</v>
      </c>
      <c r="J36">
        <v>155</v>
      </c>
      <c r="K36">
        <v>430</v>
      </c>
      <c r="L36">
        <v>95</v>
      </c>
      <c r="M36">
        <v>10</v>
      </c>
      <c r="N36">
        <v>25</v>
      </c>
    </row>
    <row r="37" spans="1:14" x14ac:dyDescent="0.25">
      <c r="A37">
        <v>8350006.1600000001</v>
      </c>
      <c r="B37">
        <v>2081</v>
      </c>
      <c r="C37">
        <v>2126</v>
      </c>
      <c r="D37">
        <v>865</v>
      </c>
      <c r="E37">
        <v>846</v>
      </c>
      <c r="F37">
        <v>1876.8</v>
      </c>
      <c r="G37">
        <v>1.1100000000000001</v>
      </c>
      <c r="H37">
        <v>1050</v>
      </c>
      <c r="I37">
        <v>765</v>
      </c>
      <c r="J37">
        <v>70</v>
      </c>
      <c r="K37">
        <v>95</v>
      </c>
      <c r="L37">
        <v>95</v>
      </c>
      <c r="M37">
        <v>0</v>
      </c>
      <c r="N37">
        <v>15</v>
      </c>
    </row>
    <row r="38" spans="1:14" x14ac:dyDescent="0.25">
      <c r="A38">
        <v>8350006.1699999999</v>
      </c>
      <c r="B38">
        <v>6269</v>
      </c>
      <c r="C38">
        <v>5902</v>
      </c>
      <c r="D38">
        <v>2426</v>
      </c>
      <c r="E38">
        <v>2173</v>
      </c>
      <c r="F38">
        <v>2385.4</v>
      </c>
      <c r="G38">
        <v>2.63</v>
      </c>
      <c r="H38">
        <v>3425</v>
      </c>
      <c r="I38">
        <v>2715</v>
      </c>
      <c r="J38">
        <v>175</v>
      </c>
      <c r="K38">
        <v>340</v>
      </c>
      <c r="L38">
        <v>85</v>
      </c>
      <c r="M38">
        <v>25</v>
      </c>
      <c r="N38">
        <v>90</v>
      </c>
    </row>
    <row r="39" spans="1:14" x14ac:dyDescent="0.25">
      <c r="A39">
        <v>8350006.1799999997</v>
      </c>
      <c r="B39">
        <v>3274</v>
      </c>
      <c r="C39">
        <v>3276</v>
      </c>
      <c r="D39">
        <v>1109</v>
      </c>
      <c r="E39">
        <v>1095</v>
      </c>
      <c r="F39">
        <v>2321.3000000000002</v>
      </c>
      <c r="G39">
        <v>1.41</v>
      </c>
      <c r="H39">
        <v>1510</v>
      </c>
      <c r="I39">
        <v>1250</v>
      </c>
      <c r="J39">
        <v>85</v>
      </c>
      <c r="K39">
        <v>115</v>
      </c>
      <c r="L39">
        <v>25</v>
      </c>
      <c r="M39">
        <v>10</v>
      </c>
      <c r="N39">
        <v>35</v>
      </c>
    </row>
    <row r="40" spans="1:14" x14ac:dyDescent="0.25">
      <c r="A40">
        <v>8350007.0099999998</v>
      </c>
      <c r="B40">
        <v>3603</v>
      </c>
      <c r="C40">
        <v>3464</v>
      </c>
      <c r="D40">
        <v>1344</v>
      </c>
      <c r="E40">
        <v>1312</v>
      </c>
      <c r="F40">
        <v>2643.8</v>
      </c>
      <c r="G40">
        <v>1.36</v>
      </c>
      <c r="H40">
        <v>1870</v>
      </c>
      <c r="I40">
        <v>1285</v>
      </c>
      <c r="J40">
        <v>75</v>
      </c>
      <c r="K40">
        <v>340</v>
      </c>
      <c r="L40">
        <v>115</v>
      </c>
      <c r="M40">
        <v>10</v>
      </c>
      <c r="N40">
        <v>45</v>
      </c>
    </row>
    <row r="41" spans="1:14" x14ac:dyDescent="0.25">
      <c r="A41">
        <v>8350007.0199999996</v>
      </c>
      <c r="B41">
        <v>6287</v>
      </c>
      <c r="C41">
        <v>6462</v>
      </c>
      <c r="D41">
        <v>2323</v>
      </c>
      <c r="E41">
        <v>2263</v>
      </c>
      <c r="F41">
        <v>1261.4000000000001</v>
      </c>
      <c r="G41">
        <v>4.9800000000000004</v>
      </c>
      <c r="H41">
        <v>3005</v>
      </c>
      <c r="I41">
        <v>2485</v>
      </c>
      <c r="J41">
        <v>135</v>
      </c>
      <c r="K41">
        <v>255</v>
      </c>
      <c r="L41">
        <v>45</v>
      </c>
      <c r="M41">
        <v>45</v>
      </c>
      <c r="N41">
        <v>45</v>
      </c>
    </row>
    <row r="42" spans="1:14" x14ac:dyDescent="0.25">
      <c r="A42">
        <v>8350008.0099999998</v>
      </c>
      <c r="B42">
        <v>1689</v>
      </c>
      <c r="C42">
        <v>1731</v>
      </c>
      <c r="D42">
        <v>632</v>
      </c>
      <c r="E42">
        <v>627</v>
      </c>
      <c r="F42">
        <v>1536.6</v>
      </c>
      <c r="G42">
        <v>1.1000000000000001</v>
      </c>
      <c r="H42">
        <v>740</v>
      </c>
      <c r="I42">
        <v>605</v>
      </c>
      <c r="J42">
        <v>25</v>
      </c>
      <c r="K42">
        <v>60</v>
      </c>
      <c r="L42">
        <v>0</v>
      </c>
      <c r="M42">
        <v>25</v>
      </c>
      <c r="N42">
        <v>25</v>
      </c>
    </row>
    <row r="43" spans="1:14" x14ac:dyDescent="0.25">
      <c r="A43">
        <v>8350008.0199999996</v>
      </c>
      <c r="B43">
        <v>2739</v>
      </c>
      <c r="C43">
        <v>2575</v>
      </c>
      <c r="D43">
        <v>1094</v>
      </c>
      <c r="E43">
        <v>1068</v>
      </c>
      <c r="F43">
        <v>4283</v>
      </c>
      <c r="G43">
        <v>0.64</v>
      </c>
      <c r="H43">
        <v>1435</v>
      </c>
      <c r="I43">
        <v>855</v>
      </c>
      <c r="J43">
        <v>90</v>
      </c>
      <c r="K43">
        <v>430</v>
      </c>
      <c r="L43">
        <v>60</v>
      </c>
      <c r="M43">
        <v>0</v>
      </c>
      <c r="N43">
        <v>0</v>
      </c>
    </row>
    <row r="44" spans="1:14" x14ac:dyDescent="0.25">
      <c r="A44">
        <v>8350009</v>
      </c>
      <c r="B44">
        <v>4945</v>
      </c>
      <c r="C44">
        <v>4931</v>
      </c>
      <c r="D44">
        <v>1854</v>
      </c>
      <c r="E44">
        <v>1816</v>
      </c>
      <c r="F44">
        <v>1312.8</v>
      </c>
      <c r="G44">
        <v>3.77</v>
      </c>
      <c r="H44">
        <v>2145</v>
      </c>
      <c r="I44">
        <v>1805</v>
      </c>
      <c r="J44">
        <v>95</v>
      </c>
      <c r="K44">
        <v>125</v>
      </c>
      <c r="L44">
        <v>25</v>
      </c>
      <c r="M44">
        <v>70</v>
      </c>
      <c r="N44">
        <v>35</v>
      </c>
    </row>
    <row r="45" spans="1:14" x14ac:dyDescent="0.25">
      <c r="A45">
        <v>8350010</v>
      </c>
      <c r="B45">
        <v>3985</v>
      </c>
      <c r="C45">
        <v>3806</v>
      </c>
      <c r="D45">
        <v>1615</v>
      </c>
      <c r="E45">
        <v>1483</v>
      </c>
      <c r="F45">
        <v>1009.2</v>
      </c>
      <c r="G45">
        <v>3.95</v>
      </c>
      <c r="H45">
        <v>1770</v>
      </c>
      <c r="I45">
        <v>1020</v>
      </c>
      <c r="J45">
        <v>90</v>
      </c>
      <c r="K45">
        <v>375</v>
      </c>
      <c r="L45">
        <v>160</v>
      </c>
      <c r="M45">
        <v>120</v>
      </c>
      <c r="N45">
        <v>10</v>
      </c>
    </row>
    <row r="46" spans="1:14" x14ac:dyDescent="0.25">
      <c r="A46">
        <v>8350011</v>
      </c>
      <c r="B46">
        <v>5787</v>
      </c>
      <c r="C46">
        <v>5555</v>
      </c>
      <c r="D46">
        <v>3029</v>
      </c>
      <c r="E46">
        <v>2530</v>
      </c>
      <c r="F46">
        <v>3337.6</v>
      </c>
      <c r="G46">
        <v>1.73</v>
      </c>
      <c r="H46">
        <v>3455</v>
      </c>
      <c r="I46">
        <v>1710</v>
      </c>
      <c r="J46">
        <v>105</v>
      </c>
      <c r="K46">
        <v>785</v>
      </c>
      <c r="L46">
        <v>510</v>
      </c>
      <c r="M46">
        <v>300</v>
      </c>
      <c r="N46">
        <v>50</v>
      </c>
    </row>
    <row r="47" spans="1:14" x14ac:dyDescent="0.25">
      <c r="A47">
        <v>8350012.0099999998</v>
      </c>
      <c r="B47">
        <v>4894</v>
      </c>
      <c r="C47">
        <v>4453</v>
      </c>
      <c r="D47">
        <v>2313</v>
      </c>
      <c r="E47">
        <v>2112</v>
      </c>
      <c r="F47">
        <v>3335.4</v>
      </c>
      <c r="G47">
        <v>1.47</v>
      </c>
      <c r="H47">
        <v>2505</v>
      </c>
      <c r="I47">
        <v>1595</v>
      </c>
      <c r="J47">
        <v>105</v>
      </c>
      <c r="K47">
        <v>525</v>
      </c>
      <c r="L47">
        <v>145</v>
      </c>
      <c r="M47">
        <v>95</v>
      </c>
      <c r="N47">
        <v>30</v>
      </c>
    </row>
    <row r="48" spans="1:14" x14ac:dyDescent="0.25">
      <c r="A48">
        <v>8350012.0199999996</v>
      </c>
      <c r="B48">
        <v>2888</v>
      </c>
      <c r="C48">
        <v>2530</v>
      </c>
      <c r="D48">
        <v>1371</v>
      </c>
      <c r="E48">
        <v>1265</v>
      </c>
      <c r="F48">
        <v>1484</v>
      </c>
      <c r="G48">
        <v>1.95</v>
      </c>
      <c r="H48">
        <v>1630</v>
      </c>
      <c r="I48">
        <v>1160</v>
      </c>
      <c r="J48">
        <v>100</v>
      </c>
      <c r="K48">
        <v>260</v>
      </c>
      <c r="L48">
        <v>75</v>
      </c>
      <c r="M48">
        <v>25</v>
      </c>
      <c r="N48">
        <v>10</v>
      </c>
    </row>
    <row r="49" spans="1:14" x14ac:dyDescent="0.25">
      <c r="A49">
        <v>8350013</v>
      </c>
      <c r="B49">
        <v>4247</v>
      </c>
      <c r="C49">
        <v>4088</v>
      </c>
      <c r="D49">
        <v>2826</v>
      </c>
      <c r="E49">
        <v>2422</v>
      </c>
      <c r="F49">
        <v>3229.9</v>
      </c>
      <c r="G49">
        <v>1.31</v>
      </c>
      <c r="H49">
        <v>2550</v>
      </c>
      <c r="I49">
        <v>1300</v>
      </c>
      <c r="J49">
        <v>95</v>
      </c>
      <c r="K49">
        <v>620</v>
      </c>
      <c r="L49">
        <v>395</v>
      </c>
      <c r="M49">
        <v>115</v>
      </c>
      <c r="N49">
        <v>30</v>
      </c>
    </row>
    <row r="50" spans="1:14" x14ac:dyDescent="0.25">
      <c r="A50">
        <v>8350014</v>
      </c>
      <c r="B50">
        <v>4343</v>
      </c>
      <c r="C50">
        <v>4085</v>
      </c>
      <c r="D50">
        <v>2550</v>
      </c>
      <c r="E50">
        <v>2226</v>
      </c>
      <c r="F50">
        <v>2618.3000000000002</v>
      </c>
      <c r="G50">
        <v>1.66</v>
      </c>
      <c r="H50">
        <v>2595</v>
      </c>
      <c r="I50">
        <v>1830</v>
      </c>
      <c r="J50">
        <v>90</v>
      </c>
      <c r="K50">
        <v>360</v>
      </c>
      <c r="L50">
        <v>150</v>
      </c>
      <c r="M50">
        <v>105</v>
      </c>
      <c r="N50">
        <v>50</v>
      </c>
    </row>
    <row r="51" spans="1:14" x14ac:dyDescent="0.25">
      <c r="A51">
        <v>8350015.0099999998</v>
      </c>
      <c r="B51">
        <v>10</v>
      </c>
      <c r="C51">
        <v>5</v>
      </c>
      <c r="D51">
        <v>4</v>
      </c>
      <c r="E51">
        <v>4</v>
      </c>
      <c r="F51">
        <v>4.9000000000000004</v>
      </c>
      <c r="G51">
        <v>2.0499999999999998</v>
      </c>
    </row>
    <row r="52" spans="1:14" x14ac:dyDescent="0.25">
      <c r="A52">
        <v>8350015.0199999996</v>
      </c>
      <c r="B52">
        <v>3361</v>
      </c>
      <c r="C52">
        <v>3191</v>
      </c>
      <c r="D52">
        <v>1472</v>
      </c>
      <c r="E52">
        <v>1360</v>
      </c>
      <c r="F52">
        <v>2066.3000000000002</v>
      </c>
      <c r="G52">
        <v>1.63</v>
      </c>
      <c r="H52">
        <v>1695</v>
      </c>
      <c r="I52">
        <v>1195</v>
      </c>
      <c r="J52">
        <v>115</v>
      </c>
      <c r="K52">
        <v>170</v>
      </c>
      <c r="L52">
        <v>105</v>
      </c>
      <c r="M52">
        <v>90</v>
      </c>
      <c r="N52">
        <v>20</v>
      </c>
    </row>
    <row r="53" spans="1:14" x14ac:dyDescent="0.25">
      <c r="A53">
        <v>8350016.0099999998</v>
      </c>
      <c r="B53">
        <v>0</v>
      </c>
      <c r="C53">
        <v>10</v>
      </c>
      <c r="D53">
        <v>1</v>
      </c>
      <c r="E53">
        <v>0</v>
      </c>
      <c r="F53">
        <v>0</v>
      </c>
      <c r="G53">
        <v>3.3</v>
      </c>
    </row>
    <row r="54" spans="1:14" x14ac:dyDescent="0.25">
      <c r="A54">
        <v>8350016.0199999996</v>
      </c>
      <c r="B54">
        <v>2996</v>
      </c>
      <c r="C54">
        <v>2938</v>
      </c>
      <c r="D54">
        <v>1346</v>
      </c>
      <c r="E54">
        <v>1297</v>
      </c>
      <c r="F54">
        <v>1867.8</v>
      </c>
      <c r="G54">
        <v>1.6</v>
      </c>
      <c r="H54">
        <v>1615</v>
      </c>
      <c r="I54">
        <v>1230</v>
      </c>
      <c r="J54">
        <v>80</v>
      </c>
      <c r="K54">
        <v>155</v>
      </c>
      <c r="L54">
        <v>70</v>
      </c>
      <c r="M54">
        <v>60</v>
      </c>
      <c r="N54">
        <v>10</v>
      </c>
    </row>
    <row r="55" spans="1:14" x14ac:dyDescent="0.25">
      <c r="A55">
        <v>8350017</v>
      </c>
      <c r="B55">
        <v>3493</v>
      </c>
      <c r="C55">
        <v>3381</v>
      </c>
      <c r="D55">
        <v>1753</v>
      </c>
      <c r="E55">
        <v>1568</v>
      </c>
      <c r="F55">
        <v>2635.8</v>
      </c>
      <c r="G55">
        <v>1.33</v>
      </c>
      <c r="H55">
        <v>2035</v>
      </c>
      <c r="I55">
        <v>1515</v>
      </c>
      <c r="J55">
        <v>85</v>
      </c>
      <c r="K55">
        <v>270</v>
      </c>
      <c r="L55">
        <v>75</v>
      </c>
      <c r="M55">
        <v>45</v>
      </c>
      <c r="N55">
        <v>45</v>
      </c>
    </row>
    <row r="56" spans="1:14" x14ac:dyDescent="0.25">
      <c r="A56">
        <v>8350018</v>
      </c>
      <c r="B56">
        <v>90</v>
      </c>
      <c r="C56">
        <v>106</v>
      </c>
      <c r="D56">
        <v>56</v>
      </c>
      <c r="E56">
        <v>48</v>
      </c>
      <c r="F56">
        <v>6.3</v>
      </c>
      <c r="G56">
        <v>14.28</v>
      </c>
      <c r="H56">
        <v>20</v>
      </c>
      <c r="I56">
        <v>20</v>
      </c>
      <c r="J56">
        <v>0</v>
      </c>
      <c r="K56">
        <v>0</v>
      </c>
      <c r="L56">
        <v>0</v>
      </c>
      <c r="M56">
        <v>0</v>
      </c>
      <c r="N56">
        <v>0</v>
      </c>
    </row>
    <row r="57" spans="1:14" x14ac:dyDescent="0.25">
      <c r="A57">
        <v>8350019.0099999998</v>
      </c>
      <c r="B57">
        <v>392</v>
      </c>
      <c r="C57">
        <v>160</v>
      </c>
      <c r="D57">
        <v>237</v>
      </c>
      <c r="E57">
        <v>227</v>
      </c>
      <c r="F57">
        <v>479</v>
      </c>
      <c r="G57">
        <v>0.82</v>
      </c>
      <c r="H57">
        <v>255</v>
      </c>
      <c r="I57">
        <v>200</v>
      </c>
      <c r="J57">
        <v>20</v>
      </c>
      <c r="K57">
        <v>30</v>
      </c>
      <c r="L57">
        <v>0</v>
      </c>
      <c r="M57">
        <v>0</v>
      </c>
      <c r="N57">
        <v>0</v>
      </c>
    </row>
    <row r="58" spans="1:14" x14ac:dyDescent="0.25">
      <c r="A58">
        <v>8350019.0199999996</v>
      </c>
      <c r="B58">
        <v>3487</v>
      </c>
      <c r="C58">
        <v>3468</v>
      </c>
      <c r="D58">
        <v>1672</v>
      </c>
      <c r="E58">
        <v>1535</v>
      </c>
      <c r="F58">
        <v>2459.6</v>
      </c>
      <c r="G58">
        <v>1.42</v>
      </c>
      <c r="H58">
        <v>1775</v>
      </c>
      <c r="I58">
        <v>1370</v>
      </c>
      <c r="J58">
        <v>115</v>
      </c>
      <c r="K58">
        <v>205</v>
      </c>
      <c r="L58">
        <v>45</v>
      </c>
      <c r="M58">
        <v>10</v>
      </c>
      <c r="N58">
        <v>25</v>
      </c>
    </row>
    <row r="59" spans="1:14" x14ac:dyDescent="0.25">
      <c r="A59">
        <v>8350020</v>
      </c>
      <c r="B59">
        <v>6784</v>
      </c>
      <c r="C59">
        <v>6541</v>
      </c>
      <c r="D59">
        <v>3406</v>
      </c>
      <c r="E59">
        <v>3156</v>
      </c>
      <c r="F59">
        <v>2306.9</v>
      </c>
      <c r="G59">
        <v>2.94</v>
      </c>
      <c r="H59">
        <v>3270</v>
      </c>
      <c r="I59">
        <v>2270</v>
      </c>
      <c r="J59">
        <v>170</v>
      </c>
      <c r="K59">
        <v>520</v>
      </c>
      <c r="L59">
        <v>190</v>
      </c>
      <c r="M59">
        <v>85</v>
      </c>
      <c r="N59">
        <v>40</v>
      </c>
    </row>
    <row r="60" spans="1:14" x14ac:dyDescent="0.25">
      <c r="A60">
        <v>8350021</v>
      </c>
      <c r="B60">
        <v>6080</v>
      </c>
      <c r="C60">
        <v>6138</v>
      </c>
      <c r="D60">
        <v>3921</v>
      </c>
      <c r="E60">
        <v>3393</v>
      </c>
      <c r="F60">
        <v>4717.2</v>
      </c>
      <c r="G60">
        <v>1.29</v>
      </c>
      <c r="H60">
        <v>3830</v>
      </c>
      <c r="I60">
        <v>2185</v>
      </c>
      <c r="J60">
        <v>155</v>
      </c>
      <c r="K60">
        <v>765</v>
      </c>
      <c r="L60">
        <v>390</v>
      </c>
      <c r="M60">
        <v>280</v>
      </c>
      <c r="N60">
        <v>55</v>
      </c>
    </row>
    <row r="61" spans="1:14" x14ac:dyDescent="0.25">
      <c r="A61">
        <v>8350022</v>
      </c>
      <c r="B61">
        <v>4432</v>
      </c>
      <c r="C61">
        <v>4556</v>
      </c>
      <c r="D61">
        <v>3188</v>
      </c>
      <c r="E61">
        <v>2739</v>
      </c>
      <c r="F61">
        <v>3506.1</v>
      </c>
      <c r="G61">
        <v>1.26</v>
      </c>
      <c r="H61">
        <v>2920</v>
      </c>
      <c r="I61">
        <v>1490</v>
      </c>
      <c r="J61">
        <v>80</v>
      </c>
      <c r="K61">
        <v>540</v>
      </c>
      <c r="L61">
        <v>645</v>
      </c>
      <c r="M61">
        <v>130</v>
      </c>
      <c r="N61">
        <v>30</v>
      </c>
    </row>
    <row r="62" spans="1:14" x14ac:dyDescent="0.25">
      <c r="A62">
        <v>8350023</v>
      </c>
      <c r="B62">
        <v>6046</v>
      </c>
      <c r="C62">
        <v>5465</v>
      </c>
      <c r="D62">
        <v>3297</v>
      </c>
      <c r="E62">
        <v>2592</v>
      </c>
      <c r="F62">
        <v>1411.8</v>
      </c>
      <c r="G62">
        <v>4.28</v>
      </c>
      <c r="H62">
        <v>2185</v>
      </c>
      <c r="I62">
        <v>855</v>
      </c>
      <c r="J62">
        <v>85</v>
      </c>
      <c r="K62">
        <v>410</v>
      </c>
      <c r="L62">
        <v>745</v>
      </c>
      <c r="M62">
        <v>90</v>
      </c>
      <c r="N62">
        <v>10</v>
      </c>
    </row>
    <row r="63" spans="1:14" x14ac:dyDescent="0.25">
      <c r="A63">
        <v>8350024.0099999998</v>
      </c>
      <c r="B63">
        <v>1296</v>
      </c>
      <c r="C63">
        <v>1283</v>
      </c>
      <c r="D63">
        <v>506</v>
      </c>
      <c r="E63">
        <v>493</v>
      </c>
      <c r="F63">
        <v>1773.9</v>
      </c>
      <c r="G63">
        <v>0.73</v>
      </c>
      <c r="H63">
        <v>680</v>
      </c>
      <c r="I63">
        <v>535</v>
      </c>
      <c r="J63">
        <v>45</v>
      </c>
      <c r="K63">
        <v>55</v>
      </c>
      <c r="L63">
        <v>20</v>
      </c>
      <c r="M63">
        <v>20</v>
      </c>
      <c r="N63">
        <v>0</v>
      </c>
    </row>
    <row r="64" spans="1:14" x14ac:dyDescent="0.25">
      <c r="A64">
        <v>8350024.0199999996</v>
      </c>
      <c r="B64">
        <v>2363</v>
      </c>
      <c r="C64">
        <v>2340</v>
      </c>
      <c r="D64">
        <v>936</v>
      </c>
      <c r="E64">
        <v>903</v>
      </c>
      <c r="F64">
        <v>1642.3</v>
      </c>
      <c r="G64">
        <v>1.44</v>
      </c>
      <c r="H64">
        <v>1165</v>
      </c>
      <c r="I64">
        <v>935</v>
      </c>
      <c r="J64">
        <v>70</v>
      </c>
      <c r="K64">
        <v>75</v>
      </c>
      <c r="L64">
        <v>20</v>
      </c>
      <c r="M64">
        <v>45</v>
      </c>
      <c r="N64">
        <v>15</v>
      </c>
    </row>
    <row r="65" spans="1:14" x14ac:dyDescent="0.25">
      <c r="A65">
        <v>8350025</v>
      </c>
      <c r="B65">
        <v>3293</v>
      </c>
      <c r="C65">
        <v>3216</v>
      </c>
      <c r="D65">
        <v>1537</v>
      </c>
      <c r="E65">
        <v>1427</v>
      </c>
      <c r="F65">
        <v>2985.2</v>
      </c>
      <c r="G65">
        <v>1.1000000000000001</v>
      </c>
      <c r="H65">
        <v>1765</v>
      </c>
      <c r="I65">
        <v>1250</v>
      </c>
      <c r="J65">
        <v>105</v>
      </c>
      <c r="K65">
        <v>300</v>
      </c>
      <c r="L65">
        <v>70</v>
      </c>
      <c r="M65">
        <v>25</v>
      </c>
      <c r="N65">
        <v>10</v>
      </c>
    </row>
    <row r="66" spans="1:14" x14ac:dyDescent="0.25">
      <c r="A66">
        <v>8350026.0099999998</v>
      </c>
      <c r="B66">
        <v>3736</v>
      </c>
      <c r="C66">
        <v>3640</v>
      </c>
      <c r="D66">
        <v>1311</v>
      </c>
      <c r="E66">
        <v>1246</v>
      </c>
      <c r="F66">
        <v>3381.9</v>
      </c>
      <c r="G66">
        <v>1.1000000000000001</v>
      </c>
      <c r="H66">
        <v>1625</v>
      </c>
      <c r="I66">
        <v>1140</v>
      </c>
      <c r="J66">
        <v>75</v>
      </c>
      <c r="K66">
        <v>215</v>
      </c>
      <c r="L66">
        <v>160</v>
      </c>
      <c r="M66">
        <v>10</v>
      </c>
      <c r="N66">
        <v>20</v>
      </c>
    </row>
    <row r="67" spans="1:14" x14ac:dyDescent="0.25">
      <c r="A67">
        <v>8350026.0199999996</v>
      </c>
      <c r="B67">
        <v>2803</v>
      </c>
      <c r="C67">
        <v>2780</v>
      </c>
      <c r="D67">
        <v>1225</v>
      </c>
      <c r="E67">
        <v>1200</v>
      </c>
      <c r="F67">
        <v>2525</v>
      </c>
      <c r="G67">
        <v>1.1100000000000001</v>
      </c>
      <c r="H67">
        <v>1305</v>
      </c>
      <c r="I67">
        <v>995</v>
      </c>
      <c r="J67">
        <v>55</v>
      </c>
      <c r="K67">
        <v>175</v>
      </c>
      <c r="L67">
        <v>50</v>
      </c>
      <c r="M67">
        <v>15</v>
      </c>
      <c r="N67">
        <v>30</v>
      </c>
    </row>
    <row r="68" spans="1:14" x14ac:dyDescent="0.25">
      <c r="A68">
        <v>8350027</v>
      </c>
      <c r="B68">
        <v>7152</v>
      </c>
      <c r="C68">
        <v>6708</v>
      </c>
      <c r="D68">
        <v>3220</v>
      </c>
      <c r="E68">
        <v>2994</v>
      </c>
      <c r="F68">
        <v>3398.8</v>
      </c>
      <c r="G68">
        <v>2.1</v>
      </c>
      <c r="H68">
        <v>3445</v>
      </c>
      <c r="I68">
        <v>2350</v>
      </c>
      <c r="J68">
        <v>280</v>
      </c>
      <c r="K68">
        <v>600</v>
      </c>
      <c r="L68">
        <v>150</v>
      </c>
      <c r="M68">
        <v>25</v>
      </c>
      <c r="N68">
        <v>45</v>
      </c>
    </row>
    <row r="69" spans="1:14" x14ac:dyDescent="0.25">
      <c r="A69">
        <v>8350028</v>
      </c>
      <c r="B69">
        <v>7255</v>
      </c>
      <c r="C69">
        <v>6735</v>
      </c>
      <c r="D69">
        <v>3779</v>
      </c>
      <c r="E69">
        <v>3336</v>
      </c>
      <c r="F69">
        <v>2713.5</v>
      </c>
      <c r="G69">
        <v>2.67</v>
      </c>
      <c r="H69">
        <v>3645</v>
      </c>
      <c r="I69">
        <v>2405</v>
      </c>
      <c r="J69">
        <v>195</v>
      </c>
      <c r="K69">
        <v>650</v>
      </c>
      <c r="L69">
        <v>255</v>
      </c>
      <c r="M69">
        <v>60</v>
      </c>
      <c r="N69">
        <v>90</v>
      </c>
    </row>
    <row r="70" spans="1:14" x14ac:dyDescent="0.25">
      <c r="A70">
        <v>8350029</v>
      </c>
      <c r="B70">
        <v>6023</v>
      </c>
      <c r="C70">
        <v>6001</v>
      </c>
      <c r="D70">
        <v>2620</v>
      </c>
      <c r="E70">
        <v>2446</v>
      </c>
      <c r="F70">
        <v>1936.5</v>
      </c>
      <c r="G70">
        <v>3.11</v>
      </c>
      <c r="H70">
        <v>2890</v>
      </c>
      <c r="I70">
        <v>2245</v>
      </c>
      <c r="J70">
        <v>150</v>
      </c>
      <c r="K70">
        <v>285</v>
      </c>
      <c r="L70">
        <v>75</v>
      </c>
      <c r="M70">
        <v>120</v>
      </c>
      <c r="N70">
        <v>15</v>
      </c>
    </row>
    <row r="71" spans="1:14" x14ac:dyDescent="0.25">
      <c r="A71">
        <v>8350030</v>
      </c>
      <c r="B71">
        <v>5657</v>
      </c>
      <c r="C71">
        <v>5265</v>
      </c>
      <c r="D71">
        <v>4410</v>
      </c>
      <c r="E71">
        <v>3818</v>
      </c>
      <c r="F71">
        <v>5147.8999999999996</v>
      </c>
      <c r="G71">
        <v>1.1000000000000001</v>
      </c>
      <c r="H71">
        <v>3385</v>
      </c>
      <c r="I71">
        <v>1725</v>
      </c>
      <c r="J71">
        <v>120</v>
      </c>
      <c r="K71">
        <v>830</v>
      </c>
      <c r="L71">
        <v>570</v>
      </c>
      <c r="M71">
        <v>85</v>
      </c>
      <c r="N71">
        <v>55</v>
      </c>
    </row>
    <row r="72" spans="1:14" x14ac:dyDescent="0.25">
      <c r="A72">
        <v>8350031</v>
      </c>
      <c r="B72">
        <v>5543</v>
      </c>
      <c r="C72">
        <v>5266</v>
      </c>
      <c r="D72">
        <v>3467</v>
      </c>
      <c r="E72">
        <v>3153</v>
      </c>
      <c r="F72">
        <v>4727.5</v>
      </c>
      <c r="G72">
        <v>1.17</v>
      </c>
      <c r="H72">
        <v>3375</v>
      </c>
      <c r="I72">
        <v>1915</v>
      </c>
      <c r="J72">
        <v>125</v>
      </c>
      <c r="K72">
        <v>725</v>
      </c>
      <c r="L72">
        <v>400</v>
      </c>
      <c r="M72">
        <v>155</v>
      </c>
      <c r="N72">
        <v>55</v>
      </c>
    </row>
    <row r="73" spans="1:14" x14ac:dyDescent="0.25">
      <c r="A73">
        <v>8350032.0099999998</v>
      </c>
      <c r="B73">
        <v>5362</v>
      </c>
      <c r="C73">
        <v>5177</v>
      </c>
      <c r="D73">
        <v>3686</v>
      </c>
      <c r="E73">
        <v>3290</v>
      </c>
      <c r="F73">
        <v>11905</v>
      </c>
      <c r="G73">
        <v>0.45</v>
      </c>
      <c r="H73">
        <v>3450</v>
      </c>
      <c r="I73">
        <v>1835</v>
      </c>
      <c r="J73">
        <v>60</v>
      </c>
      <c r="K73">
        <v>610</v>
      </c>
      <c r="L73">
        <v>870</v>
      </c>
      <c r="M73">
        <v>55</v>
      </c>
      <c r="N73">
        <v>20</v>
      </c>
    </row>
    <row r="74" spans="1:14" x14ac:dyDescent="0.25">
      <c r="A74">
        <v>8350032.0199999996</v>
      </c>
      <c r="B74">
        <v>5454</v>
      </c>
      <c r="C74">
        <v>5371</v>
      </c>
      <c r="D74">
        <v>3559</v>
      </c>
      <c r="E74">
        <v>3228</v>
      </c>
      <c r="F74">
        <v>6774.3</v>
      </c>
      <c r="G74">
        <v>0.81</v>
      </c>
      <c r="H74">
        <v>2960</v>
      </c>
      <c r="I74">
        <v>1255</v>
      </c>
      <c r="J74">
        <v>65</v>
      </c>
      <c r="K74">
        <v>845</v>
      </c>
      <c r="L74">
        <v>700</v>
      </c>
      <c r="M74">
        <v>80</v>
      </c>
      <c r="N74">
        <v>25</v>
      </c>
    </row>
    <row r="75" spans="1:14" x14ac:dyDescent="0.25">
      <c r="A75">
        <v>8350033.0099999998</v>
      </c>
      <c r="B75">
        <v>5373</v>
      </c>
      <c r="C75">
        <v>4250</v>
      </c>
      <c r="D75">
        <v>4046</v>
      </c>
      <c r="E75">
        <v>3457</v>
      </c>
      <c r="F75">
        <v>4454.1000000000004</v>
      </c>
      <c r="G75">
        <v>1.21</v>
      </c>
      <c r="H75">
        <v>3555</v>
      </c>
      <c r="I75">
        <v>1455</v>
      </c>
      <c r="J75">
        <v>60</v>
      </c>
      <c r="K75">
        <v>705</v>
      </c>
      <c r="L75">
        <v>1220</v>
      </c>
      <c r="M75">
        <v>85</v>
      </c>
      <c r="N75">
        <v>30</v>
      </c>
    </row>
    <row r="76" spans="1:14" x14ac:dyDescent="0.25">
      <c r="A76">
        <v>8350033.0199999996</v>
      </c>
      <c r="B76">
        <v>4135</v>
      </c>
      <c r="C76">
        <v>4315</v>
      </c>
      <c r="D76">
        <v>3205</v>
      </c>
      <c r="E76">
        <v>2798</v>
      </c>
      <c r="F76">
        <v>4677.6000000000004</v>
      </c>
      <c r="G76">
        <v>0.88</v>
      </c>
      <c r="H76">
        <v>2830</v>
      </c>
      <c r="I76">
        <v>1205</v>
      </c>
      <c r="J76">
        <v>150</v>
      </c>
      <c r="K76">
        <v>575</v>
      </c>
      <c r="L76">
        <v>805</v>
      </c>
      <c r="M76">
        <v>80</v>
      </c>
      <c r="N76">
        <v>20</v>
      </c>
    </row>
    <row r="77" spans="1:14" x14ac:dyDescent="0.25">
      <c r="A77">
        <v>8350034</v>
      </c>
      <c r="B77">
        <v>7589</v>
      </c>
      <c r="C77">
        <v>7708</v>
      </c>
      <c r="D77">
        <v>4208</v>
      </c>
      <c r="E77">
        <v>3684</v>
      </c>
      <c r="F77">
        <v>3206.3</v>
      </c>
      <c r="G77">
        <v>2.37</v>
      </c>
      <c r="H77">
        <v>3320</v>
      </c>
      <c r="I77">
        <v>1680</v>
      </c>
      <c r="J77">
        <v>185</v>
      </c>
      <c r="K77">
        <v>670</v>
      </c>
      <c r="L77">
        <v>630</v>
      </c>
      <c r="M77">
        <v>100</v>
      </c>
      <c r="N77">
        <v>60</v>
      </c>
    </row>
    <row r="78" spans="1:14" x14ac:dyDescent="0.25">
      <c r="A78">
        <v>8350035</v>
      </c>
      <c r="B78">
        <v>3602</v>
      </c>
      <c r="C78">
        <v>3509</v>
      </c>
      <c r="D78">
        <v>1731</v>
      </c>
      <c r="E78">
        <v>1616</v>
      </c>
      <c r="F78">
        <v>2118.8000000000002</v>
      </c>
      <c r="G78">
        <v>1.7</v>
      </c>
      <c r="H78">
        <v>1930</v>
      </c>
      <c r="I78">
        <v>1465</v>
      </c>
      <c r="J78">
        <v>95</v>
      </c>
      <c r="K78">
        <v>220</v>
      </c>
      <c r="L78">
        <v>75</v>
      </c>
      <c r="M78">
        <v>50</v>
      </c>
      <c r="N78">
        <v>20</v>
      </c>
    </row>
    <row r="79" spans="1:14" x14ac:dyDescent="0.25">
      <c r="A79">
        <v>8350036</v>
      </c>
      <c r="B79">
        <v>3493</v>
      </c>
      <c r="C79">
        <v>3408</v>
      </c>
      <c r="D79">
        <v>1560</v>
      </c>
      <c r="E79">
        <v>1484</v>
      </c>
      <c r="F79">
        <v>2706.9</v>
      </c>
      <c r="G79">
        <v>1.29</v>
      </c>
      <c r="H79">
        <v>1725</v>
      </c>
      <c r="I79">
        <v>1320</v>
      </c>
      <c r="J79">
        <v>70</v>
      </c>
      <c r="K79">
        <v>225</v>
      </c>
      <c r="L79">
        <v>30</v>
      </c>
      <c r="M79">
        <v>75</v>
      </c>
      <c r="N79">
        <v>10</v>
      </c>
    </row>
    <row r="80" spans="1:14" x14ac:dyDescent="0.25">
      <c r="A80">
        <v>8350037</v>
      </c>
      <c r="B80">
        <v>4128</v>
      </c>
      <c r="C80">
        <v>4022</v>
      </c>
      <c r="D80">
        <v>1695</v>
      </c>
      <c r="E80">
        <v>1614</v>
      </c>
      <c r="F80">
        <v>2590.6999999999998</v>
      </c>
      <c r="G80">
        <v>1.59</v>
      </c>
      <c r="H80">
        <v>1905</v>
      </c>
      <c r="I80">
        <v>1440</v>
      </c>
      <c r="J80">
        <v>105</v>
      </c>
      <c r="K80">
        <v>225</v>
      </c>
      <c r="L80">
        <v>65</v>
      </c>
      <c r="M80">
        <v>40</v>
      </c>
      <c r="N80">
        <v>30</v>
      </c>
    </row>
    <row r="81" spans="1:14" x14ac:dyDescent="0.25">
      <c r="A81">
        <v>8350038</v>
      </c>
      <c r="B81">
        <v>3139</v>
      </c>
      <c r="C81">
        <v>3080</v>
      </c>
      <c r="D81">
        <v>1518</v>
      </c>
      <c r="E81">
        <v>1409</v>
      </c>
      <c r="F81">
        <v>2203</v>
      </c>
      <c r="G81">
        <v>1.42</v>
      </c>
      <c r="H81">
        <v>1485</v>
      </c>
      <c r="I81">
        <v>1025</v>
      </c>
      <c r="J81">
        <v>60</v>
      </c>
      <c r="K81">
        <v>195</v>
      </c>
      <c r="L81">
        <v>160</v>
      </c>
      <c r="M81">
        <v>30</v>
      </c>
      <c r="N81">
        <v>15</v>
      </c>
    </row>
    <row r="82" spans="1:14" x14ac:dyDescent="0.25">
      <c r="A82">
        <v>8350039</v>
      </c>
      <c r="B82">
        <v>5183</v>
      </c>
      <c r="C82">
        <v>5124</v>
      </c>
      <c r="D82">
        <v>2537</v>
      </c>
      <c r="E82">
        <v>2228</v>
      </c>
      <c r="F82">
        <v>1589</v>
      </c>
      <c r="G82">
        <v>3.26</v>
      </c>
      <c r="H82">
        <v>2515</v>
      </c>
      <c r="I82">
        <v>1860</v>
      </c>
      <c r="J82">
        <v>135</v>
      </c>
      <c r="K82">
        <v>360</v>
      </c>
      <c r="L82">
        <v>75</v>
      </c>
      <c r="M82">
        <v>60</v>
      </c>
      <c r="N82">
        <v>30</v>
      </c>
    </row>
    <row r="83" spans="1:14" x14ac:dyDescent="0.25">
      <c r="A83">
        <v>8350040</v>
      </c>
      <c r="B83">
        <v>4321</v>
      </c>
      <c r="C83">
        <v>4361</v>
      </c>
      <c r="D83">
        <v>1810</v>
      </c>
      <c r="E83">
        <v>1748</v>
      </c>
      <c r="F83">
        <v>1848.1</v>
      </c>
      <c r="G83">
        <v>2.34</v>
      </c>
      <c r="H83">
        <v>2135</v>
      </c>
      <c r="I83">
        <v>1690</v>
      </c>
      <c r="J83">
        <v>110</v>
      </c>
      <c r="K83">
        <v>205</v>
      </c>
      <c r="L83">
        <v>65</v>
      </c>
      <c r="M83">
        <v>40</v>
      </c>
      <c r="N83">
        <v>30</v>
      </c>
    </row>
    <row r="84" spans="1:14" x14ac:dyDescent="0.25">
      <c r="A84">
        <v>8350041</v>
      </c>
      <c r="B84">
        <v>3555</v>
      </c>
      <c r="C84">
        <v>3571</v>
      </c>
      <c r="D84">
        <v>1465</v>
      </c>
      <c r="E84">
        <v>1412</v>
      </c>
      <c r="F84">
        <v>1451.3</v>
      </c>
      <c r="G84">
        <v>2.4500000000000002</v>
      </c>
      <c r="H84">
        <v>1755</v>
      </c>
      <c r="I84">
        <v>1365</v>
      </c>
      <c r="J84">
        <v>85</v>
      </c>
      <c r="K84">
        <v>175</v>
      </c>
      <c r="L84">
        <v>70</v>
      </c>
      <c r="M84">
        <v>30</v>
      </c>
      <c r="N84">
        <v>35</v>
      </c>
    </row>
    <row r="85" spans="1:14" x14ac:dyDescent="0.25">
      <c r="A85">
        <v>8350042.0099999998</v>
      </c>
      <c r="B85">
        <v>3498</v>
      </c>
      <c r="C85">
        <v>3485</v>
      </c>
      <c r="D85">
        <v>1422</v>
      </c>
      <c r="E85">
        <v>1318</v>
      </c>
      <c r="F85">
        <v>1635.4</v>
      </c>
      <c r="G85">
        <v>2.14</v>
      </c>
      <c r="H85">
        <v>1320</v>
      </c>
      <c r="I85">
        <v>985</v>
      </c>
      <c r="J85">
        <v>85</v>
      </c>
      <c r="K85">
        <v>195</v>
      </c>
      <c r="L85">
        <v>35</v>
      </c>
      <c r="M85">
        <v>0</v>
      </c>
      <c r="N85">
        <v>20</v>
      </c>
    </row>
    <row r="86" spans="1:14" x14ac:dyDescent="0.25">
      <c r="A86">
        <v>8350042.0199999996</v>
      </c>
      <c r="B86">
        <v>3609</v>
      </c>
      <c r="C86">
        <v>3498</v>
      </c>
      <c r="D86">
        <v>1634</v>
      </c>
      <c r="E86">
        <v>1578</v>
      </c>
      <c r="F86">
        <v>2348.4</v>
      </c>
      <c r="G86">
        <v>1.54</v>
      </c>
      <c r="H86">
        <v>1530</v>
      </c>
      <c r="I86">
        <v>1185</v>
      </c>
      <c r="J86">
        <v>90</v>
      </c>
      <c r="K86">
        <v>195</v>
      </c>
      <c r="L86">
        <v>25</v>
      </c>
      <c r="M86">
        <v>25</v>
      </c>
      <c r="N86">
        <v>15</v>
      </c>
    </row>
    <row r="87" spans="1:14" x14ac:dyDescent="0.25">
      <c r="A87">
        <v>8350043</v>
      </c>
      <c r="B87">
        <v>3035</v>
      </c>
      <c r="C87">
        <v>3067</v>
      </c>
      <c r="D87">
        <v>1489</v>
      </c>
      <c r="E87">
        <v>1401</v>
      </c>
      <c r="F87">
        <v>1248.5</v>
      </c>
      <c r="G87">
        <v>2.4300000000000002</v>
      </c>
      <c r="H87">
        <v>1520</v>
      </c>
      <c r="I87">
        <v>1155</v>
      </c>
      <c r="J87">
        <v>45</v>
      </c>
      <c r="K87">
        <v>220</v>
      </c>
      <c r="L87">
        <v>25</v>
      </c>
      <c r="M87">
        <v>35</v>
      </c>
      <c r="N87">
        <v>35</v>
      </c>
    </row>
    <row r="88" spans="1:14" x14ac:dyDescent="0.25">
      <c r="A88">
        <v>8350044</v>
      </c>
      <c r="B88">
        <v>6434</v>
      </c>
      <c r="C88">
        <v>6193</v>
      </c>
      <c r="D88">
        <v>3901</v>
      </c>
      <c r="E88">
        <v>3188</v>
      </c>
      <c r="F88">
        <v>4341.3999999999996</v>
      </c>
      <c r="G88">
        <v>1.48</v>
      </c>
      <c r="H88">
        <v>2820</v>
      </c>
      <c r="I88">
        <v>1690</v>
      </c>
      <c r="J88">
        <v>135</v>
      </c>
      <c r="K88">
        <v>660</v>
      </c>
      <c r="L88">
        <v>225</v>
      </c>
      <c r="M88">
        <v>50</v>
      </c>
      <c r="N88">
        <v>55</v>
      </c>
    </row>
    <row r="89" spans="1:14" x14ac:dyDescent="0.25">
      <c r="A89">
        <v>8350045</v>
      </c>
      <c r="B89">
        <v>2067</v>
      </c>
      <c r="C89">
        <v>2434</v>
      </c>
      <c r="D89">
        <v>945</v>
      </c>
      <c r="E89">
        <v>684</v>
      </c>
      <c r="F89">
        <v>3698.3</v>
      </c>
      <c r="G89">
        <v>0.56000000000000005</v>
      </c>
      <c r="H89">
        <v>610</v>
      </c>
      <c r="I89">
        <v>255</v>
      </c>
      <c r="J89">
        <v>40</v>
      </c>
      <c r="K89">
        <v>200</v>
      </c>
      <c r="L89">
        <v>100</v>
      </c>
      <c r="M89">
        <v>10</v>
      </c>
      <c r="N89">
        <v>0</v>
      </c>
    </row>
    <row r="90" spans="1:14" x14ac:dyDescent="0.25">
      <c r="A90">
        <v>8350046</v>
      </c>
      <c r="B90">
        <v>5003</v>
      </c>
      <c r="C90">
        <v>5279</v>
      </c>
      <c r="D90">
        <v>3184</v>
      </c>
      <c r="E90">
        <v>2630</v>
      </c>
      <c r="F90">
        <v>3876.5</v>
      </c>
      <c r="G90">
        <v>1.29</v>
      </c>
      <c r="H90">
        <v>2270</v>
      </c>
      <c r="I90">
        <v>1035</v>
      </c>
      <c r="J90">
        <v>115</v>
      </c>
      <c r="K90">
        <v>690</v>
      </c>
      <c r="L90">
        <v>360</v>
      </c>
      <c r="M90">
        <v>45</v>
      </c>
      <c r="N90">
        <v>35</v>
      </c>
    </row>
    <row r="91" spans="1:14" x14ac:dyDescent="0.25">
      <c r="A91">
        <v>8350047</v>
      </c>
      <c r="B91">
        <v>7118</v>
      </c>
      <c r="C91">
        <v>6506</v>
      </c>
      <c r="D91">
        <v>4399</v>
      </c>
      <c r="E91">
        <v>3805</v>
      </c>
      <c r="F91">
        <v>3679.1</v>
      </c>
      <c r="G91">
        <v>1.93</v>
      </c>
      <c r="H91">
        <v>4310</v>
      </c>
      <c r="I91">
        <v>2540</v>
      </c>
      <c r="J91">
        <v>150</v>
      </c>
      <c r="K91">
        <v>985</v>
      </c>
      <c r="L91">
        <v>435</v>
      </c>
      <c r="M91">
        <v>120</v>
      </c>
      <c r="N91">
        <v>90</v>
      </c>
    </row>
    <row r="92" spans="1:14" x14ac:dyDescent="0.25">
      <c r="A92">
        <v>8350048</v>
      </c>
      <c r="B92">
        <v>3620</v>
      </c>
      <c r="C92">
        <v>3498</v>
      </c>
      <c r="D92">
        <v>1865</v>
      </c>
      <c r="E92">
        <v>1728</v>
      </c>
      <c r="F92">
        <v>3149.2</v>
      </c>
      <c r="G92">
        <v>1.1499999999999999</v>
      </c>
      <c r="H92">
        <v>2120</v>
      </c>
      <c r="I92">
        <v>1480</v>
      </c>
      <c r="J92">
        <v>95</v>
      </c>
      <c r="K92">
        <v>285</v>
      </c>
      <c r="L92">
        <v>105</v>
      </c>
      <c r="M92">
        <v>135</v>
      </c>
      <c r="N92">
        <v>20</v>
      </c>
    </row>
    <row r="93" spans="1:14" x14ac:dyDescent="0.25">
      <c r="A93">
        <v>8350049</v>
      </c>
      <c r="B93">
        <v>3770</v>
      </c>
      <c r="C93">
        <v>3715</v>
      </c>
      <c r="D93">
        <v>1594</v>
      </c>
      <c r="E93">
        <v>1494</v>
      </c>
      <c r="F93">
        <v>2382.6</v>
      </c>
      <c r="G93">
        <v>1.58</v>
      </c>
      <c r="H93">
        <v>1895</v>
      </c>
      <c r="I93">
        <v>1400</v>
      </c>
      <c r="J93">
        <v>95</v>
      </c>
      <c r="K93">
        <v>220</v>
      </c>
      <c r="L93">
        <v>85</v>
      </c>
      <c r="M93">
        <v>75</v>
      </c>
      <c r="N93">
        <v>25</v>
      </c>
    </row>
    <row r="94" spans="1:14" x14ac:dyDescent="0.25">
      <c r="A94">
        <v>8350050</v>
      </c>
      <c r="B94">
        <v>4269</v>
      </c>
      <c r="C94">
        <v>4074</v>
      </c>
      <c r="D94">
        <v>1869</v>
      </c>
      <c r="E94">
        <v>1700</v>
      </c>
      <c r="F94">
        <v>2978</v>
      </c>
      <c r="G94">
        <v>1.43</v>
      </c>
      <c r="H94">
        <v>2130</v>
      </c>
      <c r="I94">
        <v>1530</v>
      </c>
      <c r="J94">
        <v>150</v>
      </c>
      <c r="K94">
        <v>335</v>
      </c>
      <c r="L94">
        <v>65</v>
      </c>
      <c r="M94">
        <v>15</v>
      </c>
      <c r="N94">
        <v>30</v>
      </c>
    </row>
    <row r="95" spans="1:14" x14ac:dyDescent="0.25">
      <c r="A95">
        <v>8350051.0099999998</v>
      </c>
      <c r="B95">
        <v>2078</v>
      </c>
      <c r="C95">
        <v>1986</v>
      </c>
      <c r="D95">
        <v>893</v>
      </c>
      <c r="E95">
        <v>879</v>
      </c>
      <c r="F95">
        <v>2401.8000000000002</v>
      </c>
      <c r="G95">
        <v>0.87</v>
      </c>
      <c r="H95">
        <v>1085</v>
      </c>
      <c r="I95">
        <v>880</v>
      </c>
      <c r="J95">
        <v>35</v>
      </c>
      <c r="K95">
        <v>140</v>
      </c>
      <c r="L95">
        <v>15</v>
      </c>
      <c r="M95">
        <v>0</v>
      </c>
      <c r="N95">
        <v>10</v>
      </c>
    </row>
    <row r="96" spans="1:14" x14ac:dyDescent="0.25">
      <c r="A96">
        <v>8350051.0199999996</v>
      </c>
      <c r="B96">
        <v>25</v>
      </c>
      <c r="C96">
        <v>20</v>
      </c>
      <c r="D96">
        <v>5</v>
      </c>
      <c r="E96">
        <v>5</v>
      </c>
      <c r="F96">
        <v>4.0999999999999996</v>
      </c>
      <c r="G96">
        <v>6.1</v>
      </c>
    </row>
    <row r="97" spans="1:14" x14ac:dyDescent="0.25">
      <c r="A97">
        <v>8350052.0099999998</v>
      </c>
      <c r="B97">
        <v>5</v>
      </c>
      <c r="C97">
        <v>5</v>
      </c>
      <c r="D97">
        <v>1</v>
      </c>
      <c r="E97">
        <v>1</v>
      </c>
      <c r="F97">
        <v>4.8</v>
      </c>
      <c r="G97">
        <v>1.03</v>
      </c>
    </row>
    <row r="98" spans="1:14" x14ac:dyDescent="0.25">
      <c r="A98">
        <v>8350052.0199999996</v>
      </c>
      <c r="B98">
        <v>2750</v>
      </c>
      <c r="C98">
        <v>2605</v>
      </c>
      <c r="D98">
        <v>941</v>
      </c>
      <c r="E98">
        <v>893</v>
      </c>
      <c r="F98">
        <v>2136.8000000000002</v>
      </c>
      <c r="G98">
        <v>1.29</v>
      </c>
      <c r="H98">
        <v>1065</v>
      </c>
      <c r="I98">
        <v>690</v>
      </c>
      <c r="J98">
        <v>90</v>
      </c>
      <c r="K98">
        <v>180</v>
      </c>
      <c r="L98">
        <v>60</v>
      </c>
      <c r="M98">
        <v>30</v>
      </c>
      <c r="N98">
        <v>10</v>
      </c>
    </row>
    <row r="99" spans="1:14" x14ac:dyDescent="0.25">
      <c r="A99">
        <v>8350053</v>
      </c>
      <c r="B99">
        <v>6905</v>
      </c>
      <c r="C99">
        <v>6323</v>
      </c>
      <c r="D99">
        <v>3751</v>
      </c>
      <c r="E99">
        <v>3286</v>
      </c>
      <c r="F99">
        <v>4191.2</v>
      </c>
      <c r="G99">
        <v>1.65</v>
      </c>
      <c r="H99">
        <v>3415</v>
      </c>
      <c r="I99">
        <v>2080</v>
      </c>
      <c r="J99">
        <v>230</v>
      </c>
      <c r="K99">
        <v>795</v>
      </c>
      <c r="L99">
        <v>150</v>
      </c>
      <c r="M99">
        <v>130</v>
      </c>
      <c r="N99">
        <v>30</v>
      </c>
    </row>
    <row r="100" spans="1:14" x14ac:dyDescent="0.25">
      <c r="A100">
        <v>8350054</v>
      </c>
      <c r="B100">
        <v>3151</v>
      </c>
      <c r="C100">
        <v>3316</v>
      </c>
      <c r="D100">
        <v>1519</v>
      </c>
      <c r="E100">
        <v>1338</v>
      </c>
      <c r="F100">
        <v>941.9</v>
      </c>
      <c r="G100">
        <v>3.35</v>
      </c>
      <c r="H100">
        <v>1585</v>
      </c>
      <c r="I100">
        <v>1000</v>
      </c>
      <c r="J100">
        <v>110</v>
      </c>
      <c r="K100">
        <v>275</v>
      </c>
      <c r="L100">
        <v>120</v>
      </c>
      <c r="M100">
        <v>40</v>
      </c>
      <c r="N100">
        <v>40</v>
      </c>
    </row>
    <row r="101" spans="1:14" x14ac:dyDescent="0.25">
      <c r="A101">
        <v>8350055</v>
      </c>
      <c r="B101">
        <v>3942</v>
      </c>
      <c r="C101">
        <v>3673</v>
      </c>
      <c r="D101">
        <v>1882</v>
      </c>
      <c r="E101">
        <v>1645</v>
      </c>
      <c r="F101">
        <v>4319.1000000000004</v>
      </c>
      <c r="G101">
        <v>0.91</v>
      </c>
      <c r="H101">
        <v>1940</v>
      </c>
      <c r="I101">
        <v>1195</v>
      </c>
      <c r="J101">
        <v>145</v>
      </c>
      <c r="K101">
        <v>435</v>
      </c>
      <c r="L101">
        <v>130</v>
      </c>
      <c r="M101">
        <v>35</v>
      </c>
      <c r="N101">
        <v>0</v>
      </c>
    </row>
    <row r="102" spans="1:14" x14ac:dyDescent="0.25">
      <c r="A102">
        <v>8350056</v>
      </c>
      <c r="B102">
        <v>4041</v>
      </c>
      <c r="C102">
        <v>3784</v>
      </c>
      <c r="D102">
        <v>2089</v>
      </c>
      <c r="E102">
        <v>1829</v>
      </c>
      <c r="F102">
        <v>3869.2</v>
      </c>
      <c r="G102">
        <v>1.04</v>
      </c>
      <c r="H102">
        <v>1830</v>
      </c>
      <c r="I102">
        <v>1190</v>
      </c>
      <c r="J102">
        <v>120</v>
      </c>
      <c r="K102">
        <v>390</v>
      </c>
      <c r="L102">
        <v>65</v>
      </c>
      <c r="M102">
        <v>30</v>
      </c>
      <c r="N102">
        <v>35</v>
      </c>
    </row>
    <row r="103" spans="1:14" x14ac:dyDescent="0.25">
      <c r="A103">
        <v>8350057</v>
      </c>
      <c r="B103">
        <v>1998</v>
      </c>
      <c r="C103">
        <v>2012</v>
      </c>
      <c r="D103">
        <v>992</v>
      </c>
      <c r="E103">
        <v>927</v>
      </c>
      <c r="F103">
        <v>1099.4000000000001</v>
      </c>
      <c r="G103">
        <v>1.82</v>
      </c>
      <c r="H103">
        <v>1195</v>
      </c>
      <c r="I103">
        <v>875</v>
      </c>
      <c r="J103">
        <v>70</v>
      </c>
      <c r="K103">
        <v>170</v>
      </c>
      <c r="L103">
        <v>35</v>
      </c>
      <c r="M103">
        <v>35</v>
      </c>
      <c r="N103">
        <v>10</v>
      </c>
    </row>
    <row r="104" spans="1:14" x14ac:dyDescent="0.25">
      <c r="A104">
        <v>8350058</v>
      </c>
      <c r="B104">
        <v>6355</v>
      </c>
      <c r="C104">
        <v>6264</v>
      </c>
      <c r="D104">
        <v>2656</v>
      </c>
      <c r="E104">
        <v>2490</v>
      </c>
      <c r="F104">
        <v>2346.8000000000002</v>
      </c>
      <c r="G104">
        <v>2.71</v>
      </c>
      <c r="H104">
        <v>2780</v>
      </c>
      <c r="I104">
        <v>2050</v>
      </c>
      <c r="J104">
        <v>190</v>
      </c>
      <c r="K104">
        <v>390</v>
      </c>
      <c r="L104">
        <v>90</v>
      </c>
      <c r="M104">
        <v>0</v>
      </c>
      <c r="N104">
        <v>55</v>
      </c>
    </row>
    <row r="105" spans="1:14" x14ac:dyDescent="0.25">
      <c r="A105">
        <v>8350059</v>
      </c>
      <c r="B105">
        <v>6193</v>
      </c>
      <c r="C105">
        <v>6149</v>
      </c>
      <c r="D105">
        <v>2861</v>
      </c>
      <c r="E105">
        <v>2603</v>
      </c>
      <c r="F105">
        <v>1970.3</v>
      </c>
      <c r="G105">
        <v>3.14</v>
      </c>
      <c r="H105">
        <v>2895</v>
      </c>
      <c r="I105">
        <v>2115</v>
      </c>
      <c r="J105">
        <v>190</v>
      </c>
      <c r="K105">
        <v>485</v>
      </c>
      <c r="L105">
        <v>50</v>
      </c>
      <c r="M105">
        <v>20</v>
      </c>
      <c r="N105">
        <v>40</v>
      </c>
    </row>
    <row r="106" spans="1:14" x14ac:dyDescent="0.25">
      <c r="A106">
        <v>8350060.0099999998</v>
      </c>
      <c r="B106">
        <v>2668</v>
      </c>
      <c r="C106">
        <v>2543</v>
      </c>
      <c r="D106">
        <v>1382</v>
      </c>
      <c r="E106">
        <v>1182</v>
      </c>
      <c r="F106">
        <v>1640.7</v>
      </c>
      <c r="G106">
        <v>1.63</v>
      </c>
      <c r="H106">
        <v>1210</v>
      </c>
      <c r="I106">
        <v>775</v>
      </c>
      <c r="J106">
        <v>70</v>
      </c>
      <c r="K106">
        <v>295</v>
      </c>
      <c r="L106">
        <v>30</v>
      </c>
      <c r="M106">
        <v>10</v>
      </c>
      <c r="N106">
        <v>25</v>
      </c>
    </row>
    <row r="107" spans="1:14" x14ac:dyDescent="0.25">
      <c r="A107">
        <v>8350060.0199999996</v>
      </c>
      <c r="B107">
        <v>3846</v>
      </c>
      <c r="C107">
        <v>3855</v>
      </c>
      <c r="D107">
        <v>1966</v>
      </c>
      <c r="E107">
        <v>1676</v>
      </c>
      <c r="F107">
        <v>3204.5</v>
      </c>
      <c r="G107">
        <v>1.2</v>
      </c>
      <c r="H107">
        <v>1605</v>
      </c>
      <c r="I107">
        <v>1015</v>
      </c>
      <c r="J107">
        <v>130</v>
      </c>
      <c r="K107">
        <v>385</v>
      </c>
      <c r="L107">
        <v>25</v>
      </c>
      <c r="M107">
        <v>35</v>
      </c>
      <c r="N107">
        <v>25</v>
      </c>
    </row>
    <row r="108" spans="1:14" x14ac:dyDescent="0.25">
      <c r="A108">
        <v>8350061</v>
      </c>
      <c r="B108">
        <v>3590</v>
      </c>
      <c r="C108">
        <v>3396</v>
      </c>
      <c r="D108">
        <v>1647</v>
      </c>
      <c r="E108">
        <v>1478</v>
      </c>
      <c r="F108">
        <v>2887.2</v>
      </c>
      <c r="G108">
        <v>1.24</v>
      </c>
      <c r="H108">
        <v>1890</v>
      </c>
      <c r="I108">
        <v>1395</v>
      </c>
      <c r="J108">
        <v>145</v>
      </c>
      <c r="K108">
        <v>295</v>
      </c>
      <c r="L108">
        <v>30</v>
      </c>
      <c r="M108">
        <v>10</v>
      </c>
      <c r="N108">
        <v>15</v>
      </c>
    </row>
    <row r="109" spans="1:14" x14ac:dyDescent="0.25">
      <c r="A109">
        <v>8350062</v>
      </c>
      <c r="B109">
        <v>3145</v>
      </c>
      <c r="C109">
        <v>2988</v>
      </c>
      <c r="D109">
        <v>2017</v>
      </c>
      <c r="E109">
        <v>1662</v>
      </c>
      <c r="F109">
        <v>840.9</v>
      </c>
      <c r="G109">
        <v>3.74</v>
      </c>
      <c r="H109">
        <v>1620</v>
      </c>
      <c r="I109">
        <v>970</v>
      </c>
      <c r="J109">
        <v>65</v>
      </c>
      <c r="K109">
        <v>455</v>
      </c>
      <c r="L109">
        <v>75</v>
      </c>
      <c r="M109">
        <v>15</v>
      </c>
      <c r="N109">
        <v>40</v>
      </c>
    </row>
    <row r="110" spans="1:14" x14ac:dyDescent="0.25">
      <c r="A110">
        <v>8350063</v>
      </c>
      <c r="B110">
        <v>4072</v>
      </c>
      <c r="C110">
        <v>3875</v>
      </c>
      <c r="D110">
        <v>1758</v>
      </c>
      <c r="E110">
        <v>1632</v>
      </c>
      <c r="F110">
        <v>1840.7</v>
      </c>
      <c r="G110">
        <v>2.21</v>
      </c>
      <c r="H110">
        <v>1980</v>
      </c>
      <c r="I110">
        <v>1370</v>
      </c>
      <c r="J110">
        <v>155</v>
      </c>
      <c r="K110">
        <v>295</v>
      </c>
      <c r="L110">
        <v>75</v>
      </c>
      <c r="M110">
        <v>60</v>
      </c>
      <c r="N110">
        <v>25</v>
      </c>
    </row>
    <row r="111" spans="1:14" x14ac:dyDescent="0.25">
      <c r="A111">
        <v>8350064.0099999998</v>
      </c>
      <c r="B111">
        <v>2177</v>
      </c>
      <c r="C111">
        <v>2128</v>
      </c>
      <c r="D111">
        <v>890</v>
      </c>
      <c r="E111">
        <v>878</v>
      </c>
      <c r="F111">
        <v>1847</v>
      </c>
      <c r="G111">
        <v>1.18</v>
      </c>
      <c r="H111">
        <v>1145</v>
      </c>
      <c r="I111">
        <v>885</v>
      </c>
      <c r="J111">
        <v>55</v>
      </c>
      <c r="K111">
        <v>160</v>
      </c>
      <c r="L111">
        <v>15</v>
      </c>
      <c r="M111">
        <v>15</v>
      </c>
      <c r="N111">
        <v>15</v>
      </c>
    </row>
    <row r="112" spans="1:14" x14ac:dyDescent="0.25">
      <c r="A112">
        <v>8350064.0199999996</v>
      </c>
      <c r="B112">
        <v>0</v>
      </c>
      <c r="C112">
        <v>0</v>
      </c>
      <c r="D112">
        <v>0</v>
      </c>
      <c r="E112">
        <v>0</v>
      </c>
      <c r="F112">
        <v>0</v>
      </c>
      <c r="G112">
        <v>1.1499999999999999</v>
      </c>
    </row>
    <row r="113" spans="1:14" x14ac:dyDescent="0.25">
      <c r="A113">
        <v>8350065.0099999998</v>
      </c>
      <c r="B113">
        <v>3234</v>
      </c>
      <c r="C113">
        <v>3107</v>
      </c>
      <c r="D113">
        <v>1227</v>
      </c>
      <c r="E113">
        <v>1168</v>
      </c>
      <c r="F113">
        <v>2546.9</v>
      </c>
      <c r="G113">
        <v>1.27</v>
      </c>
      <c r="H113">
        <v>1670</v>
      </c>
      <c r="I113">
        <v>1220</v>
      </c>
      <c r="J113">
        <v>135</v>
      </c>
      <c r="K113">
        <v>245</v>
      </c>
      <c r="L113">
        <v>60</v>
      </c>
      <c r="M113">
        <v>15</v>
      </c>
      <c r="N113">
        <v>0</v>
      </c>
    </row>
    <row r="114" spans="1:14" x14ac:dyDescent="0.25">
      <c r="A114">
        <v>8350065.0199999996</v>
      </c>
      <c r="B114">
        <v>3388</v>
      </c>
      <c r="C114">
        <v>3180</v>
      </c>
      <c r="D114">
        <v>1275</v>
      </c>
      <c r="E114">
        <v>1230</v>
      </c>
      <c r="F114">
        <v>2612.4</v>
      </c>
      <c r="G114">
        <v>1.3</v>
      </c>
      <c r="H114">
        <v>1545</v>
      </c>
      <c r="I114">
        <v>1120</v>
      </c>
      <c r="J114">
        <v>80</v>
      </c>
      <c r="K114">
        <v>205</v>
      </c>
      <c r="L114">
        <v>115</v>
      </c>
      <c r="M114">
        <v>10</v>
      </c>
      <c r="N114">
        <v>20</v>
      </c>
    </row>
    <row r="115" spans="1:14" x14ac:dyDescent="0.25">
      <c r="A115">
        <v>8350065.0300000003</v>
      </c>
      <c r="B115">
        <v>0</v>
      </c>
      <c r="C115">
        <v>0</v>
      </c>
      <c r="D115">
        <v>1</v>
      </c>
      <c r="E115">
        <v>0</v>
      </c>
      <c r="F115">
        <v>0</v>
      </c>
      <c r="G115">
        <v>1.88</v>
      </c>
    </row>
    <row r="116" spans="1:14" x14ac:dyDescent="0.25">
      <c r="A116">
        <v>8350066.0099999998</v>
      </c>
      <c r="B116">
        <v>2618</v>
      </c>
      <c r="C116">
        <v>2481</v>
      </c>
      <c r="D116">
        <v>1192</v>
      </c>
      <c r="E116">
        <v>1085</v>
      </c>
      <c r="F116">
        <v>2774.8</v>
      </c>
      <c r="G116">
        <v>0.94</v>
      </c>
      <c r="H116">
        <v>1155</v>
      </c>
      <c r="I116">
        <v>790</v>
      </c>
      <c r="J116">
        <v>100</v>
      </c>
      <c r="K116">
        <v>215</v>
      </c>
      <c r="L116">
        <v>35</v>
      </c>
      <c r="M116">
        <v>0</v>
      </c>
      <c r="N116">
        <v>10</v>
      </c>
    </row>
    <row r="117" spans="1:14" x14ac:dyDescent="0.25">
      <c r="A117">
        <v>8350066.0199999996</v>
      </c>
      <c r="B117">
        <v>2225</v>
      </c>
      <c r="C117">
        <v>2182</v>
      </c>
      <c r="D117">
        <v>745</v>
      </c>
      <c r="E117">
        <v>727</v>
      </c>
      <c r="F117">
        <v>2824.7</v>
      </c>
      <c r="G117">
        <v>0.79</v>
      </c>
      <c r="H117">
        <v>820</v>
      </c>
      <c r="I117">
        <v>615</v>
      </c>
      <c r="J117">
        <v>70</v>
      </c>
      <c r="K117">
        <v>120</v>
      </c>
      <c r="L117">
        <v>20</v>
      </c>
      <c r="M117">
        <v>0</v>
      </c>
      <c r="N117">
        <v>10</v>
      </c>
    </row>
    <row r="118" spans="1:14" x14ac:dyDescent="0.25">
      <c r="A118">
        <v>8350067.0099999998</v>
      </c>
      <c r="B118">
        <v>1509</v>
      </c>
      <c r="C118">
        <v>1546</v>
      </c>
      <c r="D118">
        <v>683</v>
      </c>
      <c r="E118">
        <v>638</v>
      </c>
      <c r="F118">
        <v>2330.1</v>
      </c>
      <c r="G118">
        <v>0.65</v>
      </c>
      <c r="H118">
        <v>780</v>
      </c>
      <c r="I118">
        <v>600</v>
      </c>
      <c r="J118">
        <v>50</v>
      </c>
      <c r="K118">
        <v>95</v>
      </c>
      <c r="L118">
        <v>25</v>
      </c>
      <c r="M118">
        <v>0</v>
      </c>
      <c r="N118">
        <v>15</v>
      </c>
    </row>
    <row r="119" spans="1:14" x14ac:dyDescent="0.25">
      <c r="A119">
        <v>8350067.0199999996</v>
      </c>
      <c r="B119">
        <v>2980</v>
      </c>
      <c r="C119">
        <v>2853</v>
      </c>
      <c r="D119">
        <v>1305</v>
      </c>
      <c r="E119">
        <v>1201</v>
      </c>
      <c r="F119">
        <v>1944.9</v>
      </c>
      <c r="G119">
        <v>1.53</v>
      </c>
      <c r="H119">
        <v>1345</v>
      </c>
      <c r="I119">
        <v>965</v>
      </c>
      <c r="J119">
        <v>65</v>
      </c>
      <c r="K119">
        <v>240</v>
      </c>
      <c r="L119">
        <v>50</v>
      </c>
      <c r="M119">
        <v>15</v>
      </c>
      <c r="N119">
        <v>10</v>
      </c>
    </row>
    <row r="120" spans="1:14" x14ac:dyDescent="0.25">
      <c r="A120">
        <v>8350068.0099999998</v>
      </c>
      <c r="B120">
        <v>1730</v>
      </c>
      <c r="C120">
        <v>1664</v>
      </c>
      <c r="D120">
        <v>663</v>
      </c>
      <c r="E120">
        <v>645</v>
      </c>
      <c r="F120">
        <v>3069</v>
      </c>
      <c r="G120">
        <v>0.56000000000000005</v>
      </c>
      <c r="H120">
        <v>855</v>
      </c>
      <c r="I120">
        <v>655</v>
      </c>
      <c r="J120">
        <v>80</v>
      </c>
      <c r="K120">
        <v>95</v>
      </c>
      <c r="L120">
        <v>0</v>
      </c>
      <c r="M120">
        <v>15</v>
      </c>
      <c r="N120">
        <v>15</v>
      </c>
    </row>
    <row r="121" spans="1:14" x14ac:dyDescent="0.25">
      <c r="A121">
        <v>8350068.0199999996</v>
      </c>
      <c r="B121">
        <v>3201</v>
      </c>
      <c r="C121">
        <v>3001</v>
      </c>
      <c r="D121">
        <v>1234</v>
      </c>
      <c r="E121">
        <v>1176</v>
      </c>
      <c r="F121">
        <v>2352.8000000000002</v>
      </c>
      <c r="G121">
        <v>1.36</v>
      </c>
      <c r="H121">
        <v>1270</v>
      </c>
      <c r="I121">
        <v>1005</v>
      </c>
      <c r="J121">
        <v>50</v>
      </c>
      <c r="K121">
        <v>155</v>
      </c>
      <c r="L121">
        <v>50</v>
      </c>
      <c r="M121">
        <v>10</v>
      </c>
      <c r="N121">
        <v>0</v>
      </c>
    </row>
    <row r="122" spans="1:14" x14ac:dyDescent="0.25">
      <c r="A122">
        <v>8350069</v>
      </c>
      <c r="B122">
        <v>3084</v>
      </c>
      <c r="C122">
        <v>2858</v>
      </c>
      <c r="D122">
        <v>1251</v>
      </c>
      <c r="E122">
        <v>1213</v>
      </c>
      <c r="F122">
        <v>2262.3000000000002</v>
      </c>
      <c r="G122">
        <v>1.36</v>
      </c>
      <c r="H122">
        <v>1320</v>
      </c>
      <c r="I122">
        <v>985</v>
      </c>
      <c r="J122">
        <v>50</v>
      </c>
      <c r="K122">
        <v>245</v>
      </c>
      <c r="L122">
        <v>20</v>
      </c>
      <c r="M122">
        <v>0</v>
      </c>
      <c r="N122">
        <v>10</v>
      </c>
    </row>
    <row r="123" spans="1:14" x14ac:dyDescent="0.25">
      <c r="A123">
        <v>8350070</v>
      </c>
      <c r="B123">
        <v>4258</v>
      </c>
      <c r="C123">
        <v>4015</v>
      </c>
      <c r="D123">
        <v>1870</v>
      </c>
      <c r="E123">
        <v>1650</v>
      </c>
      <c r="F123">
        <v>2734</v>
      </c>
      <c r="G123">
        <v>1.56</v>
      </c>
      <c r="H123">
        <v>2135</v>
      </c>
      <c r="I123">
        <v>1480</v>
      </c>
      <c r="J123">
        <v>145</v>
      </c>
      <c r="K123">
        <v>385</v>
      </c>
      <c r="L123">
        <v>90</v>
      </c>
      <c r="M123">
        <v>10</v>
      </c>
      <c r="N123">
        <v>30</v>
      </c>
    </row>
    <row r="124" spans="1:14" x14ac:dyDescent="0.25">
      <c r="A124">
        <v>8350071</v>
      </c>
      <c r="B124">
        <v>4066</v>
      </c>
      <c r="C124">
        <v>3932</v>
      </c>
      <c r="D124">
        <v>1737</v>
      </c>
      <c r="E124">
        <v>1538</v>
      </c>
      <c r="F124">
        <v>2644</v>
      </c>
      <c r="G124">
        <v>1.54</v>
      </c>
      <c r="H124">
        <v>1650</v>
      </c>
      <c r="I124">
        <v>1190</v>
      </c>
      <c r="J124">
        <v>80</v>
      </c>
      <c r="K124">
        <v>265</v>
      </c>
      <c r="L124">
        <v>50</v>
      </c>
      <c r="M124">
        <v>10</v>
      </c>
      <c r="N124">
        <v>55</v>
      </c>
    </row>
    <row r="125" spans="1:14" x14ac:dyDescent="0.25">
      <c r="A125">
        <v>8350072</v>
      </c>
      <c r="B125">
        <v>3549</v>
      </c>
      <c r="C125">
        <v>3530</v>
      </c>
      <c r="D125">
        <v>1417</v>
      </c>
      <c r="E125">
        <v>1376</v>
      </c>
      <c r="F125">
        <v>2632.8</v>
      </c>
      <c r="G125">
        <v>1.35</v>
      </c>
      <c r="H125">
        <v>1565</v>
      </c>
      <c r="I125">
        <v>1175</v>
      </c>
      <c r="J125">
        <v>90</v>
      </c>
      <c r="K125">
        <v>235</v>
      </c>
      <c r="L125">
        <v>40</v>
      </c>
      <c r="M125">
        <v>15</v>
      </c>
      <c r="N125">
        <v>0</v>
      </c>
    </row>
    <row r="126" spans="1:14" x14ac:dyDescent="0.25">
      <c r="A126">
        <v>8350073</v>
      </c>
      <c r="B126">
        <v>5258</v>
      </c>
      <c r="C126">
        <v>5085</v>
      </c>
      <c r="D126">
        <v>2365</v>
      </c>
      <c r="E126">
        <v>2145</v>
      </c>
      <c r="F126">
        <v>3068.2</v>
      </c>
      <c r="G126">
        <v>1.71</v>
      </c>
      <c r="H126">
        <v>2325</v>
      </c>
      <c r="I126">
        <v>1525</v>
      </c>
      <c r="J126">
        <v>125</v>
      </c>
      <c r="K126">
        <v>535</v>
      </c>
      <c r="L126">
        <v>100</v>
      </c>
      <c r="M126">
        <v>10</v>
      </c>
      <c r="N126">
        <v>25</v>
      </c>
    </row>
    <row r="127" spans="1:14" x14ac:dyDescent="0.25">
      <c r="A127">
        <v>8350074</v>
      </c>
      <c r="B127">
        <v>15</v>
      </c>
      <c r="C127">
        <v>25</v>
      </c>
      <c r="D127">
        <v>8</v>
      </c>
      <c r="E127">
        <v>8</v>
      </c>
      <c r="F127">
        <v>11.2</v>
      </c>
      <c r="G127">
        <v>1.34</v>
      </c>
    </row>
    <row r="128" spans="1:14" x14ac:dyDescent="0.25">
      <c r="A128">
        <v>8350075.0099999998</v>
      </c>
      <c r="B128">
        <v>1827</v>
      </c>
      <c r="C128">
        <v>1818</v>
      </c>
      <c r="D128">
        <v>671</v>
      </c>
      <c r="E128">
        <v>628</v>
      </c>
      <c r="F128">
        <v>3735.4</v>
      </c>
      <c r="G128">
        <v>0.49</v>
      </c>
      <c r="H128">
        <v>805</v>
      </c>
      <c r="I128">
        <v>595</v>
      </c>
      <c r="J128">
        <v>75</v>
      </c>
      <c r="K128">
        <v>105</v>
      </c>
      <c r="L128">
        <v>15</v>
      </c>
      <c r="M128">
        <v>0</v>
      </c>
      <c r="N128">
        <v>15</v>
      </c>
    </row>
    <row r="129" spans="1:14" x14ac:dyDescent="0.25">
      <c r="A129">
        <v>8350075.0199999996</v>
      </c>
      <c r="B129">
        <v>6064</v>
      </c>
      <c r="C129">
        <v>5898</v>
      </c>
      <c r="D129">
        <v>2394</v>
      </c>
      <c r="E129">
        <v>2297</v>
      </c>
      <c r="F129">
        <v>3376.2</v>
      </c>
      <c r="G129">
        <v>1.8</v>
      </c>
      <c r="H129">
        <v>2900</v>
      </c>
      <c r="I129">
        <v>2160</v>
      </c>
      <c r="J129">
        <v>175</v>
      </c>
      <c r="K129">
        <v>470</v>
      </c>
      <c r="L129">
        <v>25</v>
      </c>
      <c r="M129">
        <v>10</v>
      </c>
      <c r="N129">
        <v>50</v>
      </c>
    </row>
    <row r="130" spans="1:14" x14ac:dyDescent="0.25">
      <c r="A130">
        <v>8350075.0300000003</v>
      </c>
      <c r="B130">
        <v>2158</v>
      </c>
      <c r="C130">
        <v>2078</v>
      </c>
      <c r="D130">
        <v>884</v>
      </c>
      <c r="E130">
        <v>843</v>
      </c>
      <c r="F130">
        <v>2973.3</v>
      </c>
      <c r="G130">
        <v>0.73</v>
      </c>
      <c r="H130">
        <v>1100</v>
      </c>
      <c r="I130">
        <v>820</v>
      </c>
      <c r="J130">
        <v>55</v>
      </c>
      <c r="K130">
        <v>155</v>
      </c>
      <c r="L130">
        <v>15</v>
      </c>
      <c r="M130">
        <v>10</v>
      </c>
      <c r="N130">
        <v>40</v>
      </c>
    </row>
    <row r="131" spans="1:14" x14ac:dyDescent="0.25">
      <c r="A131">
        <v>8350075.04</v>
      </c>
      <c r="B131">
        <v>2048</v>
      </c>
      <c r="C131">
        <v>2152</v>
      </c>
      <c r="D131">
        <v>855</v>
      </c>
      <c r="E131">
        <v>766</v>
      </c>
      <c r="F131">
        <v>4487.3</v>
      </c>
      <c r="G131">
        <v>0.46</v>
      </c>
      <c r="H131">
        <v>880</v>
      </c>
      <c r="I131">
        <v>565</v>
      </c>
      <c r="J131">
        <v>65</v>
      </c>
      <c r="K131">
        <v>170</v>
      </c>
      <c r="L131">
        <v>55</v>
      </c>
      <c r="M131">
        <v>0</v>
      </c>
      <c r="N131">
        <v>20</v>
      </c>
    </row>
    <row r="132" spans="1:14" x14ac:dyDescent="0.25">
      <c r="A132">
        <v>8350075.0499999998</v>
      </c>
      <c r="B132">
        <v>3810</v>
      </c>
      <c r="C132">
        <v>3681</v>
      </c>
      <c r="D132">
        <v>1426</v>
      </c>
      <c r="E132">
        <v>1349</v>
      </c>
      <c r="F132">
        <v>2363.8000000000002</v>
      </c>
      <c r="G132">
        <v>1.61</v>
      </c>
      <c r="H132">
        <v>1700</v>
      </c>
      <c r="I132">
        <v>1190</v>
      </c>
      <c r="J132">
        <v>85</v>
      </c>
      <c r="K132">
        <v>315</v>
      </c>
      <c r="L132">
        <v>55</v>
      </c>
      <c r="M132">
        <v>20</v>
      </c>
      <c r="N132">
        <v>40</v>
      </c>
    </row>
    <row r="133" spans="1:14" x14ac:dyDescent="0.25">
      <c r="A133">
        <v>8350075.0700000003</v>
      </c>
      <c r="B133">
        <v>5376</v>
      </c>
      <c r="C133">
        <v>5296</v>
      </c>
      <c r="D133">
        <v>2066</v>
      </c>
      <c r="E133">
        <v>1992</v>
      </c>
      <c r="F133">
        <v>3976.6</v>
      </c>
      <c r="G133">
        <v>1.35</v>
      </c>
      <c r="H133">
        <v>2645</v>
      </c>
      <c r="I133">
        <v>1895</v>
      </c>
      <c r="J133">
        <v>155</v>
      </c>
      <c r="K133">
        <v>435</v>
      </c>
      <c r="L133">
        <v>110</v>
      </c>
      <c r="M133">
        <v>0</v>
      </c>
      <c r="N133">
        <v>35</v>
      </c>
    </row>
    <row r="134" spans="1:14" x14ac:dyDescent="0.25">
      <c r="A134">
        <v>8350075.0800000001</v>
      </c>
      <c r="B134">
        <v>5251</v>
      </c>
      <c r="C134">
        <v>4933</v>
      </c>
      <c r="D134">
        <v>2353</v>
      </c>
      <c r="E134">
        <v>2271</v>
      </c>
      <c r="F134">
        <v>2661</v>
      </c>
      <c r="G134">
        <v>1.97</v>
      </c>
      <c r="H134">
        <v>2580</v>
      </c>
      <c r="I134">
        <v>1945</v>
      </c>
      <c r="J134">
        <v>120</v>
      </c>
      <c r="K134">
        <v>460</v>
      </c>
      <c r="L134">
        <v>25</v>
      </c>
      <c r="M134">
        <v>0</v>
      </c>
      <c r="N134">
        <v>30</v>
      </c>
    </row>
    <row r="135" spans="1:14" x14ac:dyDescent="0.25">
      <c r="A135">
        <v>8350075.0899999999</v>
      </c>
      <c r="B135">
        <v>3169</v>
      </c>
      <c r="C135">
        <v>3091</v>
      </c>
      <c r="D135">
        <v>1207</v>
      </c>
      <c r="E135">
        <v>1166</v>
      </c>
      <c r="F135">
        <v>2342.6999999999998</v>
      </c>
      <c r="G135">
        <v>1.35</v>
      </c>
      <c r="H135">
        <v>1560</v>
      </c>
      <c r="I135">
        <v>1200</v>
      </c>
      <c r="J135">
        <v>55</v>
      </c>
      <c r="K135">
        <v>240</v>
      </c>
      <c r="L135">
        <v>50</v>
      </c>
      <c r="M135">
        <v>10</v>
      </c>
      <c r="N135">
        <v>10</v>
      </c>
    </row>
    <row r="136" spans="1:14" x14ac:dyDescent="0.25">
      <c r="A136">
        <v>8350075.0999999996</v>
      </c>
      <c r="B136">
        <v>6638</v>
      </c>
      <c r="C136">
        <v>6506</v>
      </c>
      <c r="D136">
        <v>2567</v>
      </c>
      <c r="E136">
        <v>2451</v>
      </c>
      <c r="F136">
        <v>2444.8000000000002</v>
      </c>
      <c r="G136">
        <v>2.72</v>
      </c>
      <c r="H136">
        <v>3355</v>
      </c>
      <c r="I136">
        <v>2435</v>
      </c>
      <c r="J136">
        <v>190</v>
      </c>
      <c r="K136">
        <v>585</v>
      </c>
      <c r="L136">
        <v>55</v>
      </c>
      <c r="M136">
        <v>20</v>
      </c>
      <c r="N136">
        <v>65</v>
      </c>
    </row>
    <row r="137" spans="1:14" x14ac:dyDescent="0.25">
      <c r="A137">
        <v>8350075.1100000003</v>
      </c>
      <c r="B137">
        <v>7546</v>
      </c>
      <c r="C137">
        <v>6967</v>
      </c>
      <c r="D137">
        <v>2724</v>
      </c>
      <c r="E137">
        <v>2648</v>
      </c>
      <c r="F137">
        <v>3418</v>
      </c>
      <c r="G137">
        <v>2.21</v>
      </c>
      <c r="H137">
        <v>3620</v>
      </c>
      <c r="I137">
        <v>2730</v>
      </c>
      <c r="J137">
        <v>185</v>
      </c>
      <c r="K137">
        <v>620</v>
      </c>
      <c r="L137">
        <v>30</v>
      </c>
      <c r="M137">
        <v>10</v>
      </c>
      <c r="N137">
        <v>55</v>
      </c>
    </row>
    <row r="138" spans="1:14" x14ac:dyDescent="0.25">
      <c r="A138">
        <v>8350075.1200000001</v>
      </c>
      <c r="B138">
        <v>6058</v>
      </c>
      <c r="C138">
        <v>5532</v>
      </c>
      <c r="D138">
        <v>2827</v>
      </c>
      <c r="E138">
        <v>2478</v>
      </c>
      <c r="F138">
        <v>2990.7</v>
      </c>
      <c r="G138">
        <v>2.0299999999999998</v>
      </c>
      <c r="H138">
        <v>3380</v>
      </c>
      <c r="I138">
        <v>2065</v>
      </c>
      <c r="J138">
        <v>145</v>
      </c>
      <c r="K138">
        <v>965</v>
      </c>
      <c r="L138">
        <v>150</v>
      </c>
      <c r="M138">
        <v>0</v>
      </c>
      <c r="N138">
        <v>50</v>
      </c>
    </row>
    <row r="139" spans="1:14" x14ac:dyDescent="0.25">
      <c r="A139">
        <v>8350076.0099999998</v>
      </c>
      <c r="B139">
        <v>2921</v>
      </c>
      <c r="C139">
        <v>2921</v>
      </c>
      <c r="D139">
        <v>1182</v>
      </c>
      <c r="E139">
        <v>1130</v>
      </c>
      <c r="F139">
        <v>2483</v>
      </c>
      <c r="G139">
        <v>1.18</v>
      </c>
      <c r="H139">
        <v>1085</v>
      </c>
      <c r="I139">
        <v>765</v>
      </c>
      <c r="J139">
        <v>75</v>
      </c>
      <c r="K139">
        <v>180</v>
      </c>
      <c r="L139">
        <v>45</v>
      </c>
      <c r="M139">
        <v>15</v>
      </c>
      <c r="N139">
        <v>0</v>
      </c>
    </row>
    <row r="140" spans="1:14" x14ac:dyDescent="0.25">
      <c r="A140">
        <v>8350076.0199999996</v>
      </c>
      <c r="B140">
        <v>5658</v>
      </c>
      <c r="C140">
        <v>5832</v>
      </c>
      <c r="D140">
        <v>2104</v>
      </c>
      <c r="E140">
        <v>2036</v>
      </c>
      <c r="F140">
        <v>3270.5</v>
      </c>
      <c r="G140">
        <v>1.73</v>
      </c>
      <c r="H140">
        <v>2565</v>
      </c>
      <c r="I140">
        <v>1870</v>
      </c>
      <c r="J140">
        <v>150</v>
      </c>
      <c r="K140">
        <v>425</v>
      </c>
      <c r="L140">
        <v>55</v>
      </c>
      <c r="M140">
        <v>10</v>
      </c>
      <c r="N140">
        <v>50</v>
      </c>
    </row>
    <row r="141" spans="1:14" x14ac:dyDescent="0.25">
      <c r="A141">
        <v>8350077.0099999998</v>
      </c>
      <c r="B141">
        <v>3341</v>
      </c>
      <c r="C141">
        <v>3304</v>
      </c>
      <c r="D141">
        <v>1201</v>
      </c>
      <c r="E141">
        <v>1161</v>
      </c>
      <c r="F141">
        <v>2725.6</v>
      </c>
      <c r="G141">
        <v>1.23</v>
      </c>
      <c r="H141">
        <v>1210</v>
      </c>
      <c r="I141">
        <v>925</v>
      </c>
      <c r="J141">
        <v>75</v>
      </c>
      <c r="K141">
        <v>175</v>
      </c>
      <c r="L141">
        <v>20</v>
      </c>
      <c r="M141">
        <v>10</v>
      </c>
      <c r="N141">
        <v>15</v>
      </c>
    </row>
    <row r="142" spans="1:14" x14ac:dyDescent="0.25">
      <c r="A142">
        <v>8350077.0199999996</v>
      </c>
      <c r="B142">
        <v>5782</v>
      </c>
      <c r="C142">
        <v>5633</v>
      </c>
      <c r="D142">
        <v>2153</v>
      </c>
      <c r="E142">
        <v>2060</v>
      </c>
      <c r="F142">
        <v>3668.1</v>
      </c>
      <c r="G142">
        <v>1.58</v>
      </c>
      <c r="H142">
        <v>2340</v>
      </c>
      <c r="I142">
        <v>1820</v>
      </c>
      <c r="J142">
        <v>185</v>
      </c>
      <c r="K142">
        <v>255</v>
      </c>
      <c r="L142">
        <v>45</v>
      </c>
      <c r="M142">
        <v>10</v>
      </c>
      <c r="N142">
        <v>25</v>
      </c>
    </row>
    <row r="143" spans="1:14" x14ac:dyDescent="0.25">
      <c r="A143">
        <v>8350078.0099999998</v>
      </c>
      <c r="B143">
        <v>4938</v>
      </c>
      <c r="C143">
        <v>2901</v>
      </c>
      <c r="D143">
        <v>1656</v>
      </c>
      <c r="E143">
        <v>1602</v>
      </c>
      <c r="F143">
        <v>1848.1</v>
      </c>
      <c r="G143">
        <v>2.67</v>
      </c>
      <c r="H143">
        <v>2350</v>
      </c>
      <c r="I143">
        <v>1935</v>
      </c>
      <c r="J143">
        <v>150</v>
      </c>
      <c r="K143">
        <v>205</v>
      </c>
      <c r="L143">
        <v>25</v>
      </c>
      <c r="M143">
        <v>10</v>
      </c>
      <c r="N143">
        <v>25</v>
      </c>
    </row>
    <row r="144" spans="1:14" x14ac:dyDescent="0.25">
      <c r="A144">
        <v>8350078.0199999996</v>
      </c>
      <c r="B144">
        <v>4654</v>
      </c>
      <c r="C144">
        <v>4219</v>
      </c>
      <c r="D144">
        <v>1751</v>
      </c>
      <c r="E144">
        <v>1667</v>
      </c>
      <c r="F144">
        <v>3442.8</v>
      </c>
      <c r="G144">
        <v>1.35</v>
      </c>
      <c r="H144">
        <v>2055</v>
      </c>
      <c r="I144">
        <v>1620</v>
      </c>
      <c r="J144">
        <v>140</v>
      </c>
      <c r="K144">
        <v>200</v>
      </c>
      <c r="L144">
        <v>35</v>
      </c>
      <c r="M144">
        <v>0</v>
      </c>
      <c r="N144">
        <v>50</v>
      </c>
    </row>
    <row r="145" spans="1:14" x14ac:dyDescent="0.25">
      <c r="A145">
        <v>8350078.0300000003</v>
      </c>
      <c r="B145">
        <v>2595</v>
      </c>
      <c r="C145">
        <v>2541</v>
      </c>
      <c r="D145">
        <v>1039</v>
      </c>
      <c r="E145">
        <v>1011</v>
      </c>
      <c r="F145">
        <v>2244.6</v>
      </c>
      <c r="G145">
        <v>1.1599999999999999</v>
      </c>
      <c r="H145">
        <v>1285</v>
      </c>
      <c r="I145">
        <v>965</v>
      </c>
      <c r="J145">
        <v>85</v>
      </c>
      <c r="K145">
        <v>190</v>
      </c>
      <c r="L145">
        <v>25</v>
      </c>
      <c r="M145">
        <v>10</v>
      </c>
      <c r="N145">
        <v>15</v>
      </c>
    </row>
    <row r="146" spans="1:14" x14ac:dyDescent="0.25">
      <c r="A146">
        <v>8350078.0499999998</v>
      </c>
      <c r="B146">
        <v>3812</v>
      </c>
      <c r="C146">
        <v>3805</v>
      </c>
      <c r="D146">
        <v>1651</v>
      </c>
      <c r="E146">
        <v>1599</v>
      </c>
      <c r="F146">
        <v>2931.9</v>
      </c>
      <c r="G146">
        <v>1.3</v>
      </c>
      <c r="H146">
        <v>1435</v>
      </c>
      <c r="I146">
        <v>1175</v>
      </c>
      <c r="J146">
        <v>80</v>
      </c>
      <c r="K146">
        <v>135</v>
      </c>
      <c r="L146">
        <v>10</v>
      </c>
      <c r="M146">
        <v>10</v>
      </c>
      <c r="N146">
        <v>30</v>
      </c>
    </row>
    <row r="147" spans="1:14" x14ac:dyDescent="0.25">
      <c r="A147">
        <v>8350078.0599999996</v>
      </c>
      <c r="B147">
        <v>5591</v>
      </c>
      <c r="C147">
        <v>5038</v>
      </c>
      <c r="D147">
        <v>2202</v>
      </c>
      <c r="E147">
        <v>2120</v>
      </c>
      <c r="F147">
        <v>3434.7</v>
      </c>
      <c r="G147">
        <v>1.63</v>
      </c>
      <c r="H147">
        <v>2630</v>
      </c>
      <c r="I147">
        <v>2070</v>
      </c>
      <c r="J147">
        <v>135</v>
      </c>
      <c r="K147">
        <v>280</v>
      </c>
      <c r="L147">
        <v>60</v>
      </c>
      <c r="M147">
        <v>10</v>
      </c>
      <c r="N147">
        <v>70</v>
      </c>
    </row>
    <row r="148" spans="1:14" x14ac:dyDescent="0.25">
      <c r="A148">
        <v>8350078.0700000003</v>
      </c>
      <c r="B148">
        <v>4952</v>
      </c>
      <c r="C148">
        <v>5108</v>
      </c>
      <c r="D148">
        <v>1777</v>
      </c>
      <c r="E148">
        <v>1753</v>
      </c>
      <c r="F148">
        <v>3519.3</v>
      </c>
      <c r="G148">
        <v>1.41</v>
      </c>
      <c r="H148">
        <v>2190</v>
      </c>
      <c r="I148">
        <v>1770</v>
      </c>
      <c r="J148">
        <v>120</v>
      </c>
      <c r="K148">
        <v>250</v>
      </c>
      <c r="L148">
        <v>10</v>
      </c>
      <c r="M148">
        <v>20</v>
      </c>
      <c r="N148">
        <v>20</v>
      </c>
    </row>
    <row r="149" spans="1:14" x14ac:dyDescent="0.25">
      <c r="A149">
        <v>8350078.0800000001</v>
      </c>
      <c r="B149">
        <v>3943</v>
      </c>
      <c r="C149">
        <v>3971</v>
      </c>
      <c r="D149">
        <v>1475</v>
      </c>
      <c r="E149">
        <v>1426</v>
      </c>
      <c r="F149">
        <v>3724.4</v>
      </c>
      <c r="G149">
        <v>1.06</v>
      </c>
      <c r="H149">
        <v>1905</v>
      </c>
      <c r="I149">
        <v>1460</v>
      </c>
      <c r="J149">
        <v>135</v>
      </c>
      <c r="K149">
        <v>235</v>
      </c>
      <c r="L149">
        <v>35</v>
      </c>
      <c r="M149">
        <v>10</v>
      </c>
      <c r="N149">
        <v>40</v>
      </c>
    </row>
    <row r="150" spans="1:14" x14ac:dyDescent="0.25">
      <c r="A150">
        <v>8350078.0899999999</v>
      </c>
      <c r="B150">
        <v>5111</v>
      </c>
      <c r="C150">
        <v>4862</v>
      </c>
      <c r="D150">
        <v>1819</v>
      </c>
      <c r="E150">
        <v>1772</v>
      </c>
      <c r="F150">
        <v>3781.7</v>
      </c>
      <c r="G150">
        <v>1.35</v>
      </c>
      <c r="H150">
        <v>2220</v>
      </c>
      <c r="I150">
        <v>1700</v>
      </c>
      <c r="J150">
        <v>150</v>
      </c>
      <c r="K150">
        <v>300</v>
      </c>
      <c r="L150">
        <v>40</v>
      </c>
      <c r="M150">
        <v>15</v>
      </c>
      <c r="N150">
        <v>25</v>
      </c>
    </row>
    <row r="151" spans="1:14" x14ac:dyDescent="0.25">
      <c r="A151">
        <v>8350078.1200000001</v>
      </c>
      <c r="B151">
        <v>7361</v>
      </c>
      <c r="C151">
        <v>7038</v>
      </c>
      <c r="D151">
        <v>2558</v>
      </c>
      <c r="E151">
        <v>2471</v>
      </c>
      <c r="F151">
        <v>3077.3</v>
      </c>
      <c r="G151">
        <v>2.39</v>
      </c>
      <c r="H151">
        <v>3815</v>
      </c>
      <c r="I151">
        <v>3120</v>
      </c>
      <c r="J151">
        <v>205</v>
      </c>
      <c r="K151">
        <v>370</v>
      </c>
      <c r="L151">
        <v>80</v>
      </c>
      <c r="M151">
        <v>10</v>
      </c>
      <c r="N151">
        <v>20</v>
      </c>
    </row>
    <row r="152" spans="1:14" x14ac:dyDescent="0.25">
      <c r="A152">
        <v>8350078.1399999997</v>
      </c>
      <c r="B152">
        <v>6675</v>
      </c>
      <c r="C152">
        <v>6727</v>
      </c>
      <c r="D152">
        <v>1998</v>
      </c>
      <c r="E152">
        <v>1961</v>
      </c>
      <c r="F152">
        <v>3864.6</v>
      </c>
      <c r="G152">
        <v>1.73</v>
      </c>
      <c r="H152">
        <v>3420</v>
      </c>
      <c r="I152">
        <v>2825</v>
      </c>
      <c r="J152">
        <v>240</v>
      </c>
      <c r="K152">
        <v>300</v>
      </c>
      <c r="L152">
        <v>20</v>
      </c>
      <c r="M152">
        <v>0</v>
      </c>
      <c r="N152">
        <v>30</v>
      </c>
    </row>
    <row r="153" spans="1:14" x14ac:dyDescent="0.25">
      <c r="A153">
        <v>8350078.1500000004</v>
      </c>
      <c r="B153">
        <v>2212</v>
      </c>
      <c r="C153">
        <v>2277</v>
      </c>
      <c r="D153">
        <v>704</v>
      </c>
      <c r="E153">
        <v>697</v>
      </c>
      <c r="F153">
        <v>3837.6</v>
      </c>
      <c r="G153">
        <v>0.57999999999999996</v>
      </c>
      <c r="H153">
        <v>1220</v>
      </c>
      <c r="I153">
        <v>995</v>
      </c>
      <c r="J153">
        <v>90</v>
      </c>
      <c r="K153">
        <v>110</v>
      </c>
      <c r="L153">
        <v>10</v>
      </c>
      <c r="M153">
        <v>0</v>
      </c>
      <c r="N153">
        <v>10</v>
      </c>
    </row>
    <row r="154" spans="1:14" x14ac:dyDescent="0.25">
      <c r="A154">
        <v>8350078.1600000001</v>
      </c>
      <c r="B154">
        <v>4310</v>
      </c>
      <c r="C154">
        <v>3983</v>
      </c>
      <c r="D154">
        <v>1478</v>
      </c>
      <c r="E154">
        <v>1473</v>
      </c>
      <c r="F154">
        <v>1969.4</v>
      </c>
      <c r="G154">
        <v>2.19</v>
      </c>
      <c r="H154">
        <v>2090</v>
      </c>
      <c r="I154">
        <v>1660</v>
      </c>
      <c r="J154">
        <v>115</v>
      </c>
      <c r="K154">
        <v>265</v>
      </c>
      <c r="L154">
        <v>10</v>
      </c>
      <c r="M154">
        <v>10</v>
      </c>
      <c r="N154">
        <v>25</v>
      </c>
    </row>
    <row r="155" spans="1:14" x14ac:dyDescent="0.25">
      <c r="A155">
        <v>8350078.1699999999</v>
      </c>
      <c r="B155">
        <v>10157</v>
      </c>
      <c r="C155">
        <v>6288</v>
      </c>
      <c r="D155">
        <v>3765</v>
      </c>
      <c r="E155">
        <v>3318</v>
      </c>
      <c r="F155">
        <v>1873.4</v>
      </c>
      <c r="G155">
        <v>5.42</v>
      </c>
      <c r="H155">
        <v>5495</v>
      </c>
      <c r="I155">
        <v>4595</v>
      </c>
      <c r="J155">
        <v>300</v>
      </c>
      <c r="K155">
        <v>510</v>
      </c>
      <c r="L155">
        <v>40</v>
      </c>
      <c r="M155">
        <v>20</v>
      </c>
      <c r="N155">
        <v>35</v>
      </c>
    </row>
    <row r="156" spans="1:14" x14ac:dyDescent="0.25">
      <c r="A156">
        <v>8350079.0300000003</v>
      </c>
      <c r="B156">
        <v>4869</v>
      </c>
      <c r="C156">
        <v>2903</v>
      </c>
      <c r="D156">
        <v>2157</v>
      </c>
      <c r="E156">
        <v>2024</v>
      </c>
      <c r="F156">
        <v>121.9</v>
      </c>
      <c r="G156">
        <v>39.93</v>
      </c>
      <c r="H156">
        <v>2670</v>
      </c>
      <c r="I156">
        <v>2310</v>
      </c>
      <c r="J156">
        <v>145</v>
      </c>
      <c r="K156">
        <v>130</v>
      </c>
      <c r="L156">
        <v>45</v>
      </c>
      <c r="M156">
        <v>15</v>
      </c>
      <c r="N156">
        <v>25</v>
      </c>
    </row>
    <row r="157" spans="1:14" x14ac:dyDescent="0.25">
      <c r="A157">
        <v>8350079.04</v>
      </c>
      <c r="B157">
        <v>14967</v>
      </c>
      <c r="C157">
        <v>7300</v>
      </c>
      <c r="D157">
        <v>5500</v>
      </c>
      <c r="E157">
        <v>5168</v>
      </c>
      <c r="F157">
        <v>1284.5999999999999</v>
      </c>
      <c r="G157">
        <v>11.65</v>
      </c>
      <c r="H157">
        <v>8190</v>
      </c>
      <c r="I157">
        <v>6650</v>
      </c>
      <c r="J157">
        <v>500</v>
      </c>
      <c r="K157">
        <v>865</v>
      </c>
      <c r="L157">
        <v>50</v>
      </c>
      <c r="M157">
        <v>10</v>
      </c>
      <c r="N157">
        <v>115</v>
      </c>
    </row>
    <row r="158" spans="1:14" x14ac:dyDescent="0.25">
      <c r="A158">
        <v>8350079.0499999998</v>
      </c>
      <c r="B158">
        <v>8540</v>
      </c>
      <c r="C158">
        <v>6098</v>
      </c>
      <c r="D158">
        <v>3112</v>
      </c>
      <c r="E158">
        <v>2998</v>
      </c>
      <c r="F158">
        <v>2343.5</v>
      </c>
      <c r="G158">
        <v>3.64</v>
      </c>
      <c r="H158">
        <v>4675</v>
      </c>
      <c r="I158">
        <v>3790</v>
      </c>
      <c r="J158">
        <v>265</v>
      </c>
      <c r="K158">
        <v>440</v>
      </c>
      <c r="L158">
        <v>100</v>
      </c>
      <c r="M158">
        <v>10</v>
      </c>
      <c r="N158">
        <v>75</v>
      </c>
    </row>
    <row r="159" spans="1:14" x14ac:dyDescent="0.25">
      <c r="A159">
        <v>8350079.0599999996</v>
      </c>
      <c r="B159">
        <v>13245</v>
      </c>
      <c r="C159">
        <v>8847</v>
      </c>
      <c r="D159">
        <v>4582</v>
      </c>
      <c r="E159">
        <v>4376</v>
      </c>
      <c r="F159">
        <v>736.3</v>
      </c>
      <c r="G159">
        <v>17.989999999999998</v>
      </c>
      <c r="H159">
        <v>7025</v>
      </c>
      <c r="I159">
        <v>5930</v>
      </c>
      <c r="J159">
        <v>310</v>
      </c>
      <c r="K159">
        <v>640</v>
      </c>
      <c r="L159">
        <v>50</v>
      </c>
      <c r="M159">
        <v>20</v>
      </c>
      <c r="N159">
        <v>80</v>
      </c>
    </row>
    <row r="160" spans="1:14" x14ac:dyDescent="0.25">
      <c r="A160">
        <v>8350090.0099999998</v>
      </c>
      <c r="B160">
        <v>5696</v>
      </c>
      <c r="C160">
        <v>5510</v>
      </c>
      <c r="D160">
        <v>1984</v>
      </c>
      <c r="E160">
        <v>1962</v>
      </c>
      <c r="F160">
        <v>2843.5</v>
      </c>
      <c r="G160">
        <v>2</v>
      </c>
      <c r="H160">
        <v>2510</v>
      </c>
      <c r="I160">
        <v>1820</v>
      </c>
      <c r="J160">
        <v>140</v>
      </c>
      <c r="K160">
        <v>490</v>
      </c>
      <c r="L160">
        <v>30</v>
      </c>
      <c r="M160">
        <v>10</v>
      </c>
      <c r="N160">
        <v>20</v>
      </c>
    </row>
    <row r="161" spans="1:14" x14ac:dyDescent="0.25">
      <c r="A161">
        <v>8350090.0199999996</v>
      </c>
      <c r="B161">
        <v>3662</v>
      </c>
      <c r="C161">
        <v>3538</v>
      </c>
      <c r="D161">
        <v>1197</v>
      </c>
      <c r="E161">
        <v>1166</v>
      </c>
      <c r="F161">
        <v>3952.1</v>
      </c>
      <c r="G161">
        <v>0.93</v>
      </c>
      <c r="H161">
        <v>1525</v>
      </c>
      <c r="I161">
        <v>1100</v>
      </c>
      <c r="J161">
        <v>105</v>
      </c>
      <c r="K161">
        <v>240</v>
      </c>
      <c r="L161">
        <v>55</v>
      </c>
      <c r="M161">
        <v>20</v>
      </c>
      <c r="N161">
        <v>15</v>
      </c>
    </row>
    <row r="162" spans="1:14" x14ac:dyDescent="0.25">
      <c r="A162">
        <v>8350090.0300000003</v>
      </c>
      <c r="B162">
        <v>2822</v>
      </c>
      <c r="C162">
        <v>2780</v>
      </c>
      <c r="D162">
        <v>1076</v>
      </c>
      <c r="E162">
        <v>1019</v>
      </c>
      <c r="F162">
        <v>3145</v>
      </c>
      <c r="G162">
        <v>0.9</v>
      </c>
      <c r="H162">
        <v>1175</v>
      </c>
      <c r="I162">
        <v>910</v>
      </c>
      <c r="J162">
        <v>50</v>
      </c>
      <c r="K162">
        <v>170</v>
      </c>
      <c r="L162">
        <v>30</v>
      </c>
      <c r="M162">
        <v>0</v>
      </c>
      <c r="N162">
        <v>10</v>
      </c>
    </row>
    <row r="163" spans="1:14" x14ac:dyDescent="0.25">
      <c r="A163">
        <v>8350090.04</v>
      </c>
      <c r="B163">
        <v>5896</v>
      </c>
      <c r="C163">
        <v>5832</v>
      </c>
      <c r="D163">
        <v>2111</v>
      </c>
      <c r="E163">
        <v>2005</v>
      </c>
      <c r="F163">
        <v>3777.8</v>
      </c>
      <c r="G163">
        <v>1.56</v>
      </c>
      <c r="H163">
        <v>2585</v>
      </c>
      <c r="I163">
        <v>1800</v>
      </c>
      <c r="J163">
        <v>175</v>
      </c>
      <c r="K163">
        <v>500</v>
      </c>
      <c r="L163">
        <v>60</v>
      </c>
      <c r="M163">
        <v>0</v>
      </c>
      <c r="N163">
        <v>55</v>
      </c>
    </row>
    <row r="164" spans="1:14" x14ac:dyDescent="0.25">
      <c r="A164">
        <v>8350090.0499999998</v>
      </c>
      <c r="B164">
        <v>4035</v>
      </c>
      <c r="C164">
        <v>4232</v>
      </c>
      <c r="D164">
        <v>1451</v>
      </c>
      <c r="E164">
        <v>1398</v>
      </c>
      <c r="F164">
        <v>1862.5</v>
      </c>
      <c r="G164">
        <v>2.17</v>
      </c>
      <c r="H164">
        <v>1990</v>
      </c>
      <c r="I164">
        <v>1610</v>
      </c>
      <c r="J164">
        <v>135</v>
      </c>
      <c r="K164">
        <v>175</v>
      </c>
      <c r="L164">
        <v>10</v>
      </c>
      <c r="M164">
        <v>10</v>
      </c>
      <c r="N164">
        <v>40</v>
      </c>
    </row>
    <row r="165" spans="1:14" x14ac:dyDescent="0.25">
      <c r="A165">
        <v>8350090.0599999996</v>
      </c>
      <c r="B165">
        <v>4510</v>
      </c>
      <c r="C165">
        <v>4541</v>
      </c>
      <c r="D165">
        <v>1496</v>
      </c>
      <c r="E165">
        <v>1452</v>
      </c>
      <c r="F165">
        <v>2094.9</v>
      </c>
      <c r="G165">
        <v>2.15</v>
      </c>
      <c r="H165">
        <v>2375</v>
      </c>
      <c r="I165">
        <v>1935</v>
      </c>
      <c r="J165">
        <v>115</v>
      </c>
      <c r="K165">
        <v>290</v>
      </c>
      <c r="L165">
        <v>20</v>
      </c>
      <c r="M165">
        <v>0</v>
      </c>
      <c r="N165">
        <v>10</v>
      </c>
    </row>
    <row r="166" spans="1:14" x14ac:dyDescent="0.25">
      <c r="A166">
        <v>8350090.0700000003</v>
      </c>
      <c r="B166">
        <v>0</v>
      </c>
      <c r="C166">
        <v>0</v>
      </c>
      <c r="D166">
        <v>0</v>
      </c>
      <c r="E166">
        <v>0</v>
      </c>
      <c r="F166">
        <v>0</v>
      </c>
      <c r="G166">
        <v>3.82</v>
      </c>
    </row>
    <row r="167" spans="1:14" x14ac:dyDescent="0.25">
      <c r="A167">
        <v>8350090.0800000001</v>
      </c>
      <c r="B167">
        <v>3564</v>
      </c>
      <c r="C167">
        <v>3597</v>
      </c>
      <c r="D167">
        <v>1271</v>
      </c>
      <c r="E167">
        <v>1243</v>
      </c>
      <c r="F167">
        <v>1838.5</v>
      </c>
      <c r="G167">
        <v>1.94</v>
      </c>
      <c r="H167">
        <v>1575</v>
      </c>
      <c r="I167">
        <v>1225</v>
      </c>
      <c r="J167">
        <v>85</v>
      </c>
      <c r="K167">
        <v>215</v>
      </c>
      <c r="L167">
        <v>20</v>
      </c>
      <c r="M167">
        <v>10</v>
      </c>
      <c r="N167">
        <v>20</v>
      </c>
    </row>
    <row r="168" spans="1:14" x14ac:dyDescent="0.25">
      <c r="A168">
        <v>8350090.0899999999</v>
      </c>
      <c r="B168">
        <v>5204</v>
      </c>
      <c r="C168">
        <v>5324</v>
      </c>
      <c r="D168">
        <v>1892</v>
      </c>
      <c r="E168">
        <v>1853</v>
      </c>
      <c r="F168">
        <v>2217.8000000000002</v>
      </c>
      <c r="G168">
        <v>2.35</v>
      </c>
      <c r="H168">
        <v>2615</v>
      </c>
      <c r="I168">
        <v>2015</v>
      </c>
      <c r="J168">
        <v>150</v>
      </c>
      <c r="K168">
        <v>355</v>
      </c>
      <c r="L168">
        <v>50</v>
      </c>
      <c r="M168">
        <v>20</v>
      </c>
      <c r="N168">
        <v>30</v>
      </c>
    </row>
    <row r="169" spans="1:14" x14ac:dyDescent="0.25">
      <c r="A169">
        <v>8350090.1100000003</v>
      </c>
      <c r="B169">
        <v>3001</v>
      </c>
      <c r="C169">
        <v>3001</v>
      </c>
      <c r="D169">
        <v>1143</v>
      </c>
      <c r="E169">
        <v>1106</v>
      </c>
      <c r="F169">
        <v>3530.6</v>
      </c>
      <c r="G169">
        <v>0.85</v>
      </c>
      <c r="H169">
        <v>1535</v>
      </c>
      <c r="I169">
        <v>1140</v>
      </c>
      <c r="J169">
        <v>110</v>
      </c>
      <c r="K169">
        <v>215</v>
      </c>
      <c r="L169">
        <v>25</v>
      </c>
      <c r="M169">
        <v>15</v>
      </c>
      <c r="N169">
        <v>35</v>
      </c>
    </row>
    <row r="170" spans="1:14" x14ac:dyDescent="0.25">
      <c r="A170">
        <v>8350090.1200000001</v>
      </c>
      <c r="B170">
        <v>4618</v>
      </c>
      <c r="C170">
        <v>4678</v>
      </c>
      <c r="D170">
        <v>1662</v>
      </c>
      <c r="E170">
        <v>1577</v>
      </c>
      <c r="F170">
        <v>4384.7</v>
      </c>
      <c r="G170">
        <v>1.05</v>
      </c>
      <c r="H170">
        <v>2210</v>
      </c>
      <c r="I170">
        <v>1670</v>
      </c>
      <c r="J170">
        <v>185</v>
      </c>
      <c r="K170">
        <v>285</v>
      </c>
      <c r="L170">
        <v>45</v>
      </c>
      <c r="M170">
        <v>15</v>
      </c>
      <c r="N170">
        <v>10</v>
      </c>
    </row>
    <row r="171" spans="1:14" x14ac:dyDescent="0.25">
      <c r="A171">
        <v>8350090.1299999999</v>
      </c>
      <c r="B171">
        <v>3689</v>
      </c>
      <c r="C171">
        <v>3725</v>
      </c>
      <c r="D171">
        <v>1276</v>
      </c>
      <c r="E171">
        <v>1233</v>
      </c>
      <c r="F171">
        <v>3922</v>
      </c>
      <c r="G171">
        <v>0.94</v>
      </c>
      <c r="H171">
        <v>1810</v>
      </c>
      <c r="I171">
        <v>1410</v>
      </c>
      <c r="J171">
        <v>130</v>
      </c>
      <c r="K171">
        <v>230</v>
      </c>
      <c r="L171">
        <v>20</v>
      </c>
      <c r="M171">
        <v>10</v>
      </c>
      <c r="N171">
        <v>20</v>
      </c>
    </row>
    <row r="172" spans="1:14" x14ac:dyDescent="0.25">
      <c r="A172">
        <v>8350090.1500000004</v>
      </c>
      <c r="B172">
        <v>7022</v>
      </c>
      <c r="C172">
        <v>6934</v>
      </c>
      <c r="D172">
        <v>2996</v>
      </c>
      <c r="E172">
        <v>2898</v>
      </c>
      <c r="F172">
        <v>2548.3000000000002</v>
      </c>
      <c r="G172">
        <v>2.76</v>
      </c>
      <c r="H172">
        <v>3265</v>
      </c>
      <c r="I172">
        <v>2305</v>
      </c>
      <c r="J172">
        <v>210</v>
      </c>
      <c r="K172">
        <v>510</v>
      </c>
      <c r="L172">
        <v>185</v>
      </c>
      <c r="M172">
        <v>10</v>
      </c>
      <c r="N172">
        <v>35</v>
      </c>
    </row>
    <row r="173" spans="1:14" x14ac:dyDescent="0.25">
      <c r="A173">
        <v>8350090.1600000001</v>
      </c>
      <c r="B173">
        <v>3046</v>
      </c>
      <c r="C173">
        <v>3081</v>
      </c>
      <c r="D173">
        <v>1060</v>
      </c>
      <c r="E173">
        <v>1029</v>
      </c>
      <c r="F173">
        <v>3056.1</v>
      </c>
      <c r="G173">
        <v>1</v>
      </c>
      <c r="H173">
        <v>1590</v>
      </c>
      <c r="I173">
        <v>1205</v>
      </c>
      <c r="J173">
        <v>60</v>
      </c>
      <c r="K173">
        <v>230</v>
      </c>
      <c r="L173">
        <v>70</v>
      </c>
      <c r="M173">
        <v>10</v>
      </c>
      <c r="N173">
        <v>30</v>
      </c>
    </row>
    <row r="174" spans="1:14" x14ac:dyDescent="0.25">
      <c r="A174">
        <v>8350090.1699999999</v>
      </c>
      <c r="B174">
        <v>3265</v>
      </c>
      <c r="C174">
        <v>3257</v>
      </c>
      <c r="D174">
        <v>1151</v>
      </c>
      <c r="E174">
        <v>1103</v>
      </c>
      <c r="F174">
        <v>2908.2</v>
      </c>
      <c r="G174">
        <v>1.1200000000000001</v>
      </c>
      <c r="H174">
        <v>1610</v>
      </c>
      <c r="I174">
        <v>1305</v>
      </c>
      <c r="J174">
        <v>80</v>
      </c>
      <c r="K174">
        <v>185</v>
      </c>
      <c r="L174">
        <v>15</v>
      </c>
      <c r="M174">
        <v>10</v>
      </c>
      <c r="N174">
        <v>15</v>
      </c>
    </row>
    <row r="175" spans="1:14" x14ac:dyDescent="0.25">
      <c r="A175">
        <v>8350090.1799999997</v>
      </c>
      <c r="B175">
        <v>2972</v>
      </c>
      <c r="C175">
        <v>2984</v>
      </c>
      <c r="D175">
        <v>1089</v>
      </c>
      <c r="E175">
        <v>1065</v>
      </c>
      <c r="F175">
        <v>1247.3</v>
      </c>
      <c r="G175">
        <v>2.38</v>
      </c>
      <c r="H175">
        <v>1445</v>
      </c>
      <c r="I175">
        <v>1215</v>
      </c>
      <c r="J175">
        <v>65</v>
      </c>
      <c r="K175">
        <v>110</v>
      </c>
      <c r="L175">
        <v>40</v>
      </c>
      <c r="M175">
        <v>0</v>
      </c>
      <c r="N175">
        <v>20</v>
      </c>
    </row>
    <row r="176" spans="1:14" x14ac:dyDescent="0.25">
      <c r="A176">
        <v>8350090.1900000004</v>
      </c>
      <c r="B176">
        <v>3336</v>
      </c>
      <c r="C176">
        <v>3539</v>
      </c>
      <c r="D176">
        <v>1250</v>
      </c>
      <c r="E176">
        <v>1179</v>
      </c>
      <c r="F176">
        <v>3706.7</v>
      </c>
      <c r="G176">
        <v>0.9</v>
      </c>
      <c r="H176">
        <v>1790</v>
      </c>
      <c r="I176">
        <v>1300</v>
      </c>
      <c r="J176">
        <v>125</v>
      </c>
      <c r="K176">
        <v>265</v>
      </c>
      <c r="L176">
        <v>55</v>
      </c>
      <c r="M176">
        <v>15</v>
      </c>
      <c r="N176">
        <v>35</v>
      </c>
    </row>
    <row r="177" spans="1:14" x14ac:dyDescent="0.25">
      <c r="A177">
        <v>8350090.2000000002</v>
      </c>
      <c r="B177">
        <v>4052</v>
      </c>
      <c r="C177">
        <v>3907</v>
      </c>
      <c r="D177">
        <v>1428</v>
      </c>
      <c r="E177">
        <v>1363</v>
      </c>
      <c r="F177">
        <v>4259.8999999999996</v>
      </c>
      <c r="G177">
        <v>0.95</v>
      </c>
      <c r="H177">
        <v>2075</v>
      </c>
      <c r="I177">
        <v>1550</v>
      </c>
      <c r="J177">
        <v>145</v>
      </c>
      <c r="K177">
        <v>350</v>
      </c>
      <c r="L177">
        <v>0</v>
      </c>
      <c r="M177">
        <v>0</v>
      </c>
      <c r="N177">
        <v>30</v>
      </c>
    </row>
    <row r="178" spans="1:14" x14ac:dyDescent="0.25">
      <c r="A178">
        <v>8350090.21</v>
      </c>
      <c r="B178">
        <v>6806</v>
      </c>
      <c r="C178">
        <v>7086</v>
      </c>
      <c r="D178">
        <v>2255</v>
      </c>
      <c r="E178">
        <v>2198</v>
      </c>
      <c r="F178">
        <v>3711.6</v>
      </c>
      <c r="G178">
        <v>1.83</v>
      </c>
      <c r="H178">
        <v>3770</v>
      </c>
      <c r="I178">
        <v>3175</v>
      </c>
      <c r="J178">
        <v>240</v>
      </c>
      <c r="K178">
        <v>275</v>
      </c>
      <c r="L178">
        <v>55</v>
      </c>
      <c r="M178">
        <v>0</v>
      </c>
      <c r="N178">
        <v>25</v>
      </c>
    </row>
    <row r="179" spans="1:14" x14ac:dyDescent="0.25">
      <c r="A179">
        <v>8350090.2199999997</v>
      </c>
      <c r="B179">
        <v>4224</v>
      </c>
      <c r="C179">
        <v>4310</v>
      </c>
      <c r="D179">
        <v>1300</v>
      </c>
      <c r="E179">
        <v>1284</v>
      </c>
      <c r="F179">
        <v>3590</v>
      </c>
      <c r="G179">
        <v>1.18</v>
      </c>
      <c r="H179">
        <v>2080</v>
      </c>
      <c r="I179">
        <v>1665</v>
      </c>
      <c r="J179">
        <v>170</v>
      </c>
      <c r="K179">
        <v>225</v>
      </c>
      <c r="L179">
        <v>0</v>
      </c>
      <c r="M179">
        <v>0</v>
      </c>
      <c r="N179">
        <v>10</v>
      </c>
    </row>
    <row r="180" spans="1:14" x14ac:dyDescent="0.25">
      <c r="A180">
        <v>8350100</v>
      </c>
      <c r="B180">
        <v>3936</v>
      </c>
      <c r="C180">
        <v>3933</v>
      </c>
      <c r="D180">
        <v>1510</v>
      </c>
      <c r="E180">
        <v>1478</v>
      </c>
      <c r="F180">
        <v>2029.5</v>
      </c>
      <c r="G180">
        <v>1.94</v>
      </c>
      <c r="H180">
        <v>1925</v>
      </c>
      <c r="I180">
        <v>1630</v>
      </c>
      <c r="J180">
        <v>55</v>
      </c>
      <c r="K180">
        <v>100</v>
      </c>
      <c r="L180">
        <v>80</v>
      </c>
      <c r="M180">
        <v>25</v>
      </c>
      <c r="N180">
        <v>40</v>
      </c>
    </row>
    <row r="181" spans="1:14" x14ac:dyDescent="0.25">
      <c r="A181">
        <v>8350101.0099999998</v>
      </c>
      <c r="B181">
        <v>5515</v>
      </c>
      <c r="C181">
        <v>5392</v>
      </c>
      <c r="D181">
        <v>2239</v>
      </c>
      <c r="E181">
        <v>2201</v>
      </c>
      <c r="F181">
        <v>1705.8</v>
      </c>
      <c r="G181">
        <v>3.23</v>
      </c>
      <c r="H181">
        <v>2490</v>
      </c>
      <c r="I181">
        <v>2035</v>
      </c>
      <c r="J181">
        <v>120</v>
      </c>
      <c r="K181">
        <v>135</v>
      </c>
      <c r="L181">
        <v>130</v>
      </c>
      <c r="M181">
        <v>35</v>
      </c>
      <c r="N181">
        <v>40</v>
      </c>
    </row>
    <row r="182" spans="1:14" x14ac:dyDescent="0.25">
      <c r="A182">
        <v>8350101.0199999996</v>
      </c>
      <c r="B182">
        <v>5937</v>
      </c>
      <c r="C182">
        <v>5812</v>
      </c>
      <c r="D182">
        <v>2377</v>
      </c>
      <c r="E182">
        <v>2335</v>
      </c>
      <c r="F182">
        <v>1176.3</v>
      </c>
      <c r="G182">
        <v>5.05</v>
      </c>
      <c r="H182">
        <v>3020</v>
      </c>
      <c r="I182">
        <v>2585</v>
      </c>
      <c r="J182">
        <v>115</v>
      </c>
      <c r="K182">
        <v>205</v>
      </c>
      <c r="L182">
        <v>65</v>
      </c>
      <c r="M182">
        <v>15</v>
      </c>
      <c r="N182">
        <v>40</v>
      </c>
    </row>
    <row r="183" spans="1:14" x14ac:dyDescent="0.25">
      <c r="A183">
        <v>8350102</v>
      </c>
      <c r="B183">
        <v>4984</v>
      </c>
      <c r="C183">
        <v>5092</v>
      </c>
      <c r="D183">
        <v>1914</v>
      </c>
      <c r="E183">
        <v>1903</v>
      </c>
      <c r="F183">
        <v>2028.3</v>
      </c>
      <c r="G183">
        <v>2.46</v>
      </c>
      <c r="H183">
        <v>2420</v>
      </c>
      <c r="I183">
        <v>2095</v>
      </c>
      <c r="J183">
        <v>95</v>
      </c>
      <c r="K183">
        <v>150</v>
      </c>
      <c r="L183">
        <v>50</v>
      </c>
      <c r="M183">
        <v>15</v>
      </c>
      <c r="N183">
        <v>10</v>
      </c>
    </row>
    <row r="184" spans="1:14" x14ac:dyDescent="0.25">
      <c r="A184">
        <v>8350103</v>
      </c>
      <c r="B184">
        <v>6997</v>
      </c>
      <c r="C184">
        <v>7144</v>
      </c>
      <c r="D184">
        <v>2579</v>
      </c>
      <c r="E184">
        <v>2560</v>
      </c>
      <c r="F184">
        <v>2415.6999999999998</v>
      </c>
      <c r="G184">
        <v>2.9</v>
      </c>
      <c r="H184">
        <v>3460</v>
      </c>
      <c r="I184">
        <v>2940</v>
      </c>
      <c r="J184">
        <v>160</v>
      </c>
      <c r="K184">
        <v>160</v>
      </c>
      <c r="L184">
        <v>125</v>
      </c>
      <c r="M184">
        <v>20</v>
      </c>
      <c r="N184">
        <v>50</v>
      </c>
    </row>
    <row r="185" spans="1:14" x14ac:dyDescent="0.25">
      <c r="A185">
        <v>8350104.0199999996</v>
      </c>
      <c r="B185">
        <v>6367</v>
      </c>
      <c r="C185">
        <v>6324</v>
      </c>
      <c r="D185">
        <v>2208</v>
      </c>
      <c r="E185">
        <v>2138</v>
      </c>
      <c r="F185">
        <v>61.2</v>
      </c>
      <c r="G185">
        <v>104.03</v>
      </c>
      <c r="H185">
        <v>2970</v>
      </c>
      <c r="I185">
        <v>2695</v>
      </c>
      <c r="J185">
        <v>85</v>
      </c>
      <c r="K185">
        <v>70</v>
      </c>
      <c r="L185">
        <v>45</v>
      </c>
      <c r="M185">
        <v>10</v>
      </c>
      <c r="N185">
        <v>65</v>
      </c>
    </row>
    <row r="186" spans="1:14" x14ac:dyDescent="0.25">
      <c r="A186">
        <v>8350104.0999999996</v>
      </c>
      <c r="B186">
        <v>1799</v>
      </c>
      <c r="C186">
        <v>1884</v>
      </c>
      <c r="D186">
        <v>884</v>
      </c>
      <c r="E186">
        <v>846</v>
      </c>
      <c r="F186">
        <v>154.5</v>
      </c>
      <c r="G186">
        <v>11.65</v>
      </c>
      <c r="H186">
        <v>905</v>
      </c>
      <c r="I186">
        <v>720</v>
      </c>
      <c r="J186">
        <v>55</v>
      </c>
      <c r="K186">
        <v>100</v>
      </c>
      <c r="L186">
        <v>0</v>
      </c>
      <c r="M186">
        <v>0</v>
      </c>
      <c r="N186">
        <v>25</v>
      </c>
    </row>
    <row r="187" spans="1:14" x14ac:dyDescent="0.25">
      <c r="A187">
        <v>8350104.1200000001</v>
      </c>
      <c r="B187">
        <v>8928</v>
      </c>
      <c r="C187">
        <v>8450</v>
      </c>
      <c r="D187">
        <v>3079</v>
      </c>
      <c r="E187">
        <v>3073</v>
      </c>
      <c r="F187">
        <v>2960.5</v>
      </c>
      <c r="G187">
        <v>3.02</v>
      </c>
      <c r="H187">
        <v>4600</v>
      </c>
      <c r="I187">
        <v>4075</v>
      </c>
      <c r="J187">
        <v>235</v>
      </c>
      <c r="K187">
        <v>190</v>
      </c>
      <c r="L187">
        <v>15</v>
      </c>
      <c r="M187">
        <v>15</v>
      </c>
      <c r="N187">
        <v>70</v>
      </c>
    </row>
    <row r="188" spans="1:14" x14ac:dyDescent="0.25">
      <c r="A188">
        <v>8350104.1299999999</v>
      </c>
      <c r="B188">
        <v>4863</v>
      </c>
      <c r="C188">
        <v>5100</v>
      </c>
      <c r="D188">
        <v>1598</v>
      </c>
      <c r="E188">
        <v>1598</v>
      </c>
      <c r="F188">
        <v>2411.4</v>
      </c>
      <c r="G188">
        <v>2.02</v>
      </c>
      <c r="H188">
        <v>2515</v>
      </c>
      <c r="I188">
        <v>2215</v>
      </c>
      <c r="J188">
        <v>120</v>
      </c>
      <c r="K188">
        <v>95</v>
      </c>
      <c r="L188">
        <v>15</v>
      </c>
      <c r="M188">
        <v>15</v>
      </c>
      <c r="N188">
        <v>45</v>
      </c>
    </row>
    <row r="189" spans="1:14" x14ac:dyDescent="0.25">
      <c r="A189">
        <v>8350104.1500000004</v>
      </c>
      <c r="B189">
        <v>3197</v>
      </c>
      <c r="C189">
        <v>3203</v>
      </c>
      <c r="D189">
        <v>1111</v>
      </c>
      <c r="E189">
        <v>1108</v>
      </c>
      <c r="F189">
        <v>2945.2</v>
      </c>
      <c r="G189">
        <v>1.0900000000000001</v>
      </c>
      <c r="H189">
        <v>1760</v>
      </c>
      <c r="I189">
        <v>1475</v>
      </c>
      <c r="J189">
        <v>100</v>
      </c>
      <c r="K189">
        <v>130</v>
      </c>
      <c r="L189">
        <v>35</v>
      </c>
      <c r="M189">
        <v>10</v>
      </c>
      <c r="N189">
        <v>20</v>
      </c>
    </row>
    <row r="190" spans="1:14" x14ac:dyDescent="0.25">
      <c r="A190">
        <v>8350104.1600000001</v>
      </c>
      <c r="B190">
        <v>4491</v>
      </c>
      <c r="C190">
        <v>4603</v>
      </c>
      <c r="D190">
        <v>1524</v>
      </c>
      <c r="E190">
        <v>1521</v>
      </c>
      <c r="F190">
        <v>3027.3</v>
      </c>
      <c r="G190">
        <v>1.48</v>
      </c>
      <c r="H190">
        <v>2375</v>
      </c>
      <c r="I190">
        <v>2105</v>
      </c>
      <c r="J190">
        <v>100</v>
      </c>
      <c r="K190">
        <v>85</v>
      </c>
      <c r="L190">
        <v>30</v>
      </c>
      <c r="M190">
        <v>15</v>
      </c>
      <c r="N190">
        <v>35</v>
      </c>
    </row>
    <row r="191" spans="1:14" x14ac:dyDescent="0.25">
      <c r="A191">
        <v>8350104.1699999999</v>
      </c>
      <c r="B191">
        <v>5456</v>
      </c>
      <c r="C191">
        <v>3242</v>
      </c>
      <c r="D191">
        <v>2582</v>
      </c>
      <c r="E191">
        <v>2418</v>
      </c>
      <c r="F191">
        <v>175.6</v>
      </c>
      <c r="G191">
        <v>31.07</v>
      </c>
      <c r="H191">
        <v>2890</v>
      </c>
      <c r="I191">
        <v>2430</v>
      </c>
      <c r="J191">
        <v>90</v>
      </c>
      <c r="K191">
        <v>225</v>
      </c>
      <c r="L191">
        <v>90</v>
      </c>
      <c r="M191">
        <v>0</v>
      </c>
      <c r="N191">
        <v>40</v>
      </c>
    </row>
    <row r="192" spans="1:14" x14ac:dyDescent="0.25">
      <c r="A192">
        <v>8350104.1799999997</v>
      </c>
      <c r="B192">
        <v>8616</v>
      </c>
      <c r="C192">
        <v>6967</v>
      </c>
      <c r="D192">
        <v>3090</v>
      </c>
      <c r="E192">
        <v>3048</v>
      </c>
      <c r="F192">
        <v>3179.2</v>
      </c>
      <c r="G192">
        <v>2.71</v>
      </c>
      <c r="H192">
        <v>4205</v>
      </c>
      <c r="I192">
        <v>3640</v>
      </c>
      <c r="J192">
        <v>155</v>
      </c>
      <c r="K192">
        <v>275</v>
      </c>
      <c r="L192">
        <v>75</v>
      </c>
      <c r="M192">
        <v>20</v>
      </c>
      <c r="N192">
        <v>40</v>
      </c>
    </row>
    <row r="193" spans="1:14" x14ac:dyDescent="0.25">
      <c r="A193">
        <v>8350104.1900000004</v>
      </c>
      <c r="B193">
        <v>6913</v>
      </c>
      <c r="C193">
        <v>4977</v>
      </c>
      <c r="D193">
        <v>2665</v>
      </c>
      <c r="E193">
        <v>2611</v>
      </c>
      <c r="F193">
        <v>2476.1</v>
      </c>
      <c r="G193">
        <v>2.79</v>
      </c>
      <c r="H193">
        <v>3585</v>
      </c>
      <c r="I193">
        <v>3140</v>
      </c>
      <c r="J193">
        <v>150</v>
      </c>
      <c r="K193">
        <v>185</v>
      </c>
      <c r="L193">
        <v>55</v>
      </c>
      <c r="M193">
        <v>10</v>
      </c>
      <c r="N193">
        <v>50</v>
      </c>
    </row>
    <row r="194" spans="1:14" x14ac:dyDescent="0.25">
      <c r="A194">
        <v>8350104.2000000002</v>
      </c>
      <c r="B194">
        <v>5353</v>
      </c>
      <c r="C194">
        <v>4992</v>
      </c>
      <c r="D194">
        <v>1866</v>
      </c>
      <c r="E194">
        <v>1813</v>
      </c>
      <c r="F194">
        <v>3227.4</v>
      </c>
      <c r="G194">
        <v>1.66</v>
      </c>
      <c r="H194">
        <v>2990</v>
      </c>
      <c r="I194">
        <v>2515</v>
      </c>
      <c r="J194">
        <v>115</v>
      </c>
      <c r="K194">
        <v>250</v>
      </c>
      <c r="L194">
        <v>45</v>
      </c>
      <c r="M194">
        <v>20</v>
      </c>
      <c r="N194">
        <v>45</v>
      </c>
    </row>
    <row r="195" spans="1:14" x14ac:dyDescent="0.25">
      <c r="A195">
        <v>8350104.2199999997</v>
      </c>
      <c r="B195">
        <v>9706</v>
      </c>
      <c r="C195">
        <v>7930</v>
      </c>
      <c r="D195">
        <v>2873</v>
      </c>
      <c r="E195">
        <v>2781</v>
      </c>
      <c r="F195">
        <v>3430.2</v>
      </c>
      <c r="G195">
        <v>2.83</v>
      </c>
      <c r="H195">
        <v>4810</v>
      </c>
      <c r="I195">
        <v>3905</v>
      </c>
      <c r="J195">
        <v>315</v>
      </c>
      <c r="K195">
        <v>505</v>
      </c>
      <c r="L195">
        <v>20</v>
      </c>
      <c r="M195">
        <v>10</v>
      </c>
      <c r="N195">
        <v>50</v>
      </c>
    </row>
    <row r="196" spans="1:14" x14ac:dyDescent="0.25">
      <c r="A196">
        <v>8350104.25</v>
      </c>
      <c r="B196">
        <v>6457</v>
      </c>
      <c r="C196">
        <v>6588</v>
      </c>
      <c r="D196">
        <v>2281</v>
      </c>
      <c r="E196">
        <v>2253</v>
      </c>
      <c r="F196">
        <v>1461.3</v>
      </c>
      <c r="G196">
        <v>4.42</v>
      </c>
      <c r="H196">
        <v>3180</v>
      </c>
      <c r="I196">
        <v>2515</v>
      </c>
      <c r="J196">
        <v>175</v>
      </c>
      <c r="K196">
        <v>385</v>
      </c>
      <c r="L196">
        <v>50</v>
      </c>
      <c r="M196">
        <v>25</v>
      </c>
      <c r="N196">
        <v>35</v>
      </c>
    </row>
    <row r="197" spans="1:14" x14ac:dyDescent="0.25">
      <c r="A197">
        <v>8350104.2699999996</v>
      </c>
      <c r="B197">
        <v>5136</v>
      </c>
      <c r="C197">
        <v>4683</v>
      </c>
      <c r="D197">
        <v>2027</v>
      </c>
      <c r="E197">
        <v>1901</v>
      </c>
      <c r="F197">
        <v>915.3</v>
      </c>
      <c r="G197">
        <v>5.61</v>
      </c>
      <c r="H197">
        <v>2520</v>
      </c>
      <c r="I197">
        <v>2050</v>
      </c>
      <c r="J197">
        <v>110</v>
      </c>
      <c r="K197">
        <v>240</v>
      </c>
      <c r="L197">
        <v>30</v>
      </c>
      <c r="M197">
        <v>10</v>
      </c>
      <c r="N197">
        <v>80</v>
      </c>
    </row>
    <row r="198" spans="1:14" x14ac:dyDescent="0.25">
      <c r="A198">
        <v>8350104.2800000003</v>
      </c>
      <c r="B198">
        <v>8942</v>
      </c>
      <c r="C198">
        <v>8283</v>
      </c>
      <c r="D198">
        <v>2517</v>
      </c>
      <c r="E198">
        <v>2471</v>
      </c>
      <c r="F198">
        <v>4818.8999999999996</v>
      </c>
      <c r="G198">
        <v>1.86</v>
      </c>
      <c r="H198">
        <v>4430</v>
      </c>
      <c r="I198">
        <v>3660</v>
      </c>
      <c r="J198">
        <v>235</v>
      </c>
      <c r="K198">
        <v>440</v>
      </c>
      <c r="L198">
        <v>40</v>
      </c>
      <c r="M198">
        <v>0</v>
      </c>
      <c r="N198">
        <v>55</v>
      </c>
    </row>
    <row r="199" spans="1:14" x14ac:dyDescent="0.25">
      <c r="A199">
        <v>8350104.29</v>
      </c>
      <c r="B199">
        <v>5712</v>
      </c>
      <c r="C199">
        <v>1883</v>
      </c>
      <c r="D199">
        <v>1790</v>
      </c>
      <c r="E199">
        <v>1732</v>
      </c>
      <c r="F199">
        <v>1325</v>
      </c>
      <c r="G199">
        <v>4.3099999999999996</v>
      </c>
      <c r="H199">
        <v>3035</v>
      </c>
      <c r="I199">
        <v>2360</v>
      </c>
      <c r="J199">
        <v>180</v>
      </c>
      <c r="K199">
        <v>325</v>
      </c>
      <c r="L199">
        <v>85</v>
      </c>
      <c r="M199">
        <v>20</v>
      </c>
      <c r="N199">
        <v>65</v>
      </c>
    </row>
    <row r="200" spans="1:14" x14ac:dyDescent="0.25">
      <c r="A200">
        <v>8350104.2999999998</v>
      </c>
      <c r="B200">
        <v>5899</v>
      </c>
      <c r="C200">
        <v>5530</v>
      </c>
      <c r="D200">
        <v>2116</v>
      </c>
      <c r="E200">
        <v>2001</v>
      </c>
      <c r="F200">
        <v>3799.4</v>
      </c>
      <c r="G200">
        <v>1.55</v>
      </c>
      <c r="H200">
        <v>3295</v>
      </c>
      <c r="I200">
        <v>2630</v>
      </c>
      <c r="J200">
        <v>180</v>
      </c>
      <c r="K200">
        <v>370</v>
      </c>
      <c r="L200">
        <v>60</v>
      </c>
      <c r="M200">
        <v>10</v>
      </c>
      <c r="N200">
        <v>55</v>
      </c>
    </row>
    <row r="201" spans="1:14" x14ac:dyDescent="0.25">
      <c r="A201">
        <v>8350104.3099999996</v>
      </c>
      <c r="B201">
        <v>15964</v>
      </c>
      <c r="C201">
        <v>7076</v>
      </c>
      <c r="D201">
        <v>5663</v>
      </c>
      <c r="E201">
        <v>5332</v>
      </c>
      <c r="F201">
        <v>1237.3</v>
      </c>
      <c r="G201">
        <v>12.9</v>
      </c>
      <c r="H201">
        <v>8585</v>
      </c>
      <c r="I201">
        <v>7190</v>
      </c>
      <c r="J201">
        <v>390</v>
      </c>
      <c r="K201">
        <v>800</v>
      </c>
      <c r="L201">
        <v>45</v>
      </c>
      <c r="M201">
        <v>10</v>
      </c>
      <c r="N201">
        <v>145</v>
      </c>
    </row>
    <row r="202" spans="1:14" x14ac:dyDescent="0.25">
      <c r="A202">
        <v>8350104.3200000003</v>
      </c>
      <c r="B202">
        <v>5546</v>
      </c>
      <c r="C202">
        <v>2685</v>
      </c>
      <c r="D202">
        <v>1903</v>
      </c>
      <c r="E202">
        <v>1805</v>
      </c>
      <c r="F202">
        <v>4234.8999999999996</v>
      </c>
      <c r="G202">
        <v>1.31</v>
      </c>
      <c r="H202">
        <v>2990</v>
      </c>
      <c r="I202">
        <v>2415</v>
      </c>
      <c r="J202">
        <v>165</v>
      </c>
      <c r="K202">
        <v>330</v>
      </c>
      <c r="L202">
        <v>15</v>
      </c>
      <c r="M202">
        <v>0</v>
      </c>
      <c r="N202">
        <v>65</v>
      </c>
    </row>
    <row r="203" spans="1:14" x14ac:dyDescent="0.25">
      <c r="A203">
        <v>8350104.3300000001</v>
      </c>
      <c r="B203">
        <v>8120</v>
      </c>
      <c r="C203">
        <v>1687</v>
      </c>
      <c r="D203">
        <v>2697</v>
      </c>
      <c r="E203">
        <v>2566</v>
      </c>
      <c r="F203">
        <v>276.60000000000002</v>
      </c>
      <c r="G203">
        <v>29.35</v>
      </c>
      <c r="H203">
        <v>4300</v>
      </c>
      <c r="I203">
        <v>3325</v>
      </c>
      <c r="J203">
        <v>200</v>
      </c>
      <c r="K203">
        <v>635</v>
      </c>
      <c r="L203">
        <v>15</v>
      </c>
      <c r="M203">
        <v>15</v>
      </c>
      <c r="N203">
        <v>105</v>
      </c>
    </row>
    <row r="204" spans="1:14" x14ac:dyDescent="0.25">
      <c r="A204">
        <v>8350104.3399999999</v>
      </c>
      <c r="B204">
        <v>7413</v>
      </c>
      <c r="C204">
        <v>1076</v>
      </c>
      <c r="D204">
        <v>2217</v>
      </c>
      <c r="E204">
        <v>2115</v>
      </c>
      <c r="F204">
        <v>2288</v>
      </c>
      <c r="G204">
        <v>3.24</v>
      </c>
      <c r="H204">
        <v>3705</v>
      </c>
      <c r="I204">
        <v>2790</v>
      </c>
      <c r="J204">
        <v>305</v>
      </c>
      <c r="K204">
        <v>520</v>
      </c>
      <c r="L204">
        <v>15</v>
      </c>
      <c r="M204">
        <v>0</v>
      </c>
      <c r="N204">
        <v>75</v>
      </c>
    </row>
    <row r="205" spans="1:14" x14ac:dyDescent="0.25">
      <c r="A205">
        <v>8350104.3499999996</v>
      </c>
      <c r="B205">
        <v>28192</v>
      </c>
      <c r="C205">
        <v>3285</v>
      </c>
      <c r="D205">
        <v>12095</v>
      </c>
      <c r="E205">
        <v>10481</v>
      </c>
      <c r="F205">
        <v>748.5</v>
      </c>
      <c r="G205">
        <v>37.67</v>
      </c>
      <c r="H205">
        <v>15455</v>
      </c>
      <c r="I205">
        <v>12570</v>
      </c>
      <c r="J205">
        <v>760</v>
      </c>
      <c r="K205">
        <v>1705</v>
      </c>
      <c r="L205">
        <v>140</v>
      </c>
      <c r="M205">
        <v>10</v>
      </c>
      <c r="N205">
        <v>275</v>
      </c>
    </row>
    <row r="206" spans="1:14" x14ac:dyDescent="0.25">
      <c r="A206">
        <v>8350104.3600000003</v>
      </c>
      <c r="B206">
        <v>5735</v>
      </c>
      <c r="C206">
        <v>5648</v>
      </c>
      <c r="D206">
        <v>2381</v>
      </c>
      <c r="E206">
        <v>2291</v>
      </c>
      <c r="F206">
        <v>3322.1</v>
      </c>
      <c r="G206">
        <v>1.73</v>
      </c>
      <c r="H206">
        <v>3200</v>
      </c>
      <c r="I206">
        <v>2445</v>
      </c>
      <c r="J206">
        <v>175</v>
      </c>
      <c r="K206">
        <v>485</v>
      </c>
      <c r="L206">
        <v>40</v>
      </c>
      <c r="M206">
        <v>0</v>
      </c>
      <c r="N206">
        <v>45</v>
      </c>
    </row>
    <row r="207" spans="1:14" x14ac:dyDescent="0.25">
      <c r="A207">
        <v>8350104.3700000001</v>
      </c>
      <c r="B207">
        <v>11844</v>
      </c>
      <c r="C207">
        <v>8393</v>
      </c>
      <c r="D207">
        <v>4499</v>
      </c>
      <c r="E207">
        <v>4305</v>
      </c>
      <c r="F207">
        <v>4531.7</v>
      </c>
      <c r="G207">
        <v>2.61</v>
      </c>
      <c r="H207">
        <v>5980</v>
      </c>
      <c r="I207">
        <v>4570</v>
      </c>
      <c r="J207">
        <v>225</v>
      </c>
      <c r="K207">
        <v>1060</v>
      </c>
      <c r="L207">
        <v>50</v>
      </c>
      <c r="M207">
        <v>20</v>
      </c>
      <c r="N207">
        <v>60</v>
      </c>
    </row>
    <row r="208" spans="1:14" x14ac:dyDescent="0.25">
      <c r="A208">
        <v>8350104.3799999999</v>
      </c>
      <c r="B208">
        <v>6987</v>
      </c>
      <c r="C208">
        <v>6742</v>
      </c>
      <c r="D208">
        <v>2251</v>
      </c>
      <c r="E208">
        <v>2202</v>
      </c>
      <c r="F208">
        <v>3583.3</v>
      </c>
      <c r="G208">
        <v>1.95</v>
      </c>
      <c r="H208">
        <v>3250</v>
      </c>
      <c r="I208">
        <v>2650</v>
      </c>
      <c r="J208">
        <v>140</v>
      </c>
      <c r="K208">
        <v>370</v>
      </c>
      <c r="L208">
        <v>45</v>
      </c>
      <c r="M208">
        <v>10</v>
      </c>
      <c r="N208">
        <v>35</v>
      </c>
    </row>
    <row r="209" spans="1:14" x14ac:dyDescent="0.25">
      <c r="A209">
        <v>8350104.3899999997</v>
      </c>
      <c r="B209">
        <v>8603</v>
      </c>
      <c r="C209">
        <v>6781</v>
      </c>
      <c r="D209">
        <v>3592</v>
      </c>
      <c r="E209">
        <v>3253</v>
      </c>
      <c r="F209">
        <v>3622.2</v>
      </c>
      <c r="G209">
        <v>2.38</v>
      </c>
      <c r="H209">
        <v>4635</v>
      </c>
      <c r="I209">
        <v>3660</v>
      </c>
      <c r="J209">
        <v>215</v>
      </c>
      <c r="K209">
        <v>630</v>
      </c>
      <c r="L209">
        <v>20</v>
      </c>
      <c r="M209">
        <v>40</v>
      </c>
      <c r="N209">
        <v>70</v>
      </c>
    </row>
    <row r="210" spans="1:14" x14ac:dyDescent="0.25">
      <c r="A210">
        <v>8350104.4000000004</v>
      </c>
      <c r="B210">
        <v>6513</v>
      </c>
      <c r="C210">
        <v>3895</v>
      </c>
      <c r="D210">
        <v>2274</v>
      </c>
      <c r="E210">
        <v>2165</v>
      </c>
      <c r="F210">
        <v>1766.9</v>
      </c>
      <c r="G210">
        <v>3.69</v>
      </c>
      <c r="H210">
        <v>3145</v>
      </c>
      <c r="I210">
        <v>2545</v>
      </c>
      <c r="J210">
        <v>165</v>
      </c>
      <c r="K210">
        <v>330</v>
      </c>
      <c r="L210">
        <v>45</v>
      </c>
      <c r="M210">
        <v>10</v>
      </c>
      <c r="N210">
        <v>60</v>
      </c>
    </row>
    <row r="211" spans="1:14" x14ac:dyDescent="0.25">
      <c r="A211">
        <v>8350105.0300000003</v>
      </c>
      <c r="B211">
        <v>3961</v>
      </c>
      <c r="C211">
        <v>4056</v>
      </c>
      <c r="D211">
        <v>1612</v>
      </c>
      <c r="E211">
        <v>1495</v>
      </c>
      <c r="F211">
        <v>25.2</v>
      </c>
      <c r="G211">
        <v>157.06</v>
      </c>
      <c r="H211">
        <v>1910</v>
      </c>
      <c r="I211">
        <v>1725</v>
      </c>
      <c r="J211">
        <v>50</v>
      </c>
      <c r="K211">
        <v>25</v>
      </c>
      <c r="L211">
        <v>45</v>
      </c>
      <c r="M211">
        <v>0</v>
      </c>
      <c r="N211">
        <v>65</v>
      </c>
    </row>
    <row r="212" spans="1:14" x14ac:dyDescent="0.25">
      <c r="A212">
        <v>8350105.04</v>
      </c>
      <c r="B212">
        <v>4271</v>
      </c>
      <c r="C212">
        <v>4323</v>
      </c>
      <c r="D212">
        <v>1469</v>
      </c>
      <c r="E212">
        <v>1448</v>
      </c>
      <c r="F212">
        <v>47.1</v>
      </c>
      <c r="G212">
        <v>90.74</v>
      </c>
      <c r="H212">
        <v>2050</v>
      </c>
      <c r="I212">
        <v>1850</v>
      </c>
      <c r="J212">
        <v>80</v>
      </c>
      <c r="K212">
        <v>25</v>
      </c>
      <c r="L212">
        <v>50</v>
      </c>
      <c r="M212">
        <v>0</v>
      </c>
      <c r="N212">
        <v>50</v>
      </c>
    </row>
    <row r="213" spans="1:14" x14ac:dyDescent="0.25">
      <c r="A213">
        <v>8350105.0499999998</v>
      </c>
      <c r="B213">
        <v>4698</v>
      </c>
      <c r="C213">
        <v>4753</v>
      </c>
      <c r="D213">
        <v>1538</v>
      </c>
      <c r="E213">
        <v>1514</v>
      </c>
      <c r="F213">
        <v>77.400000000000006</v>
      </c>
      <c r="G213">
        <v>60.71</v>
      </c>
      <c r="H213">
        <v>2110</v>
      </c>
      <c r="I213">
        <v>1925</v>
      </c>
      <c r="J213">
        <v>80</v>
      </c>
      <c r="K213">
        <v>40</v>
      </c>
      <c r="L213">
        <v>20</v>
      </c>
      <c r="M213">
        <v>10</v>
      </c>
      <c r="N213">
        <v>40</v>
      </c>
    </row>
    <row r="214" spans="1:14" x14ac:dyDescent="0.25">
      <c r="A214">
        <v>8350105.0599999996</v>
      </c>
      <c r="B214">
        <v>4664</v>
      </c>
      <c r="C214">
        <v>4702</v>
      </c>
      <c r="D214">
        <v>1693</v>
      </c>
      <c r="E214">
        <v>1633</v>
      </c>
      <c r="F214">
        <v>30.8</v>
      </c>
      <c r="G214">
        <v>151.36000000000001</v>
      </c>
      <c r="H214">
        <v>2250</v>
      </c>
      <c r="I214">
        <v>2080</v>
      </c>
      <c r="J214">
        <v>80</v>
      </c>
      <c r="K214">
        <v>15</v>
      </c>
      <c r="L214">
        <v>30</v>
      </c>
      <c r="M214">
        <v>0</v>
      </c>
      <c r="N214">
        <v>40</v>
      </c>
    </row>
    <row r="215" spans="1:14" x14ac:dyDescent="0.25">
      <c r="A215">
        <v>8350106.0099999998</v>
      </c>
      <c r="B215">
        <v>13637</v>
      </c>
      <c r="C215">
        <v>8115</v>
      </c>
      <c r="D215">
        <v>5433</v>
      </c>
      <c r="E215">
        <v>4995</v>
      </c>
      <c r="F215">
        <v>365.7</v>
      </c>
      <c r="G215">
        <v>37.29</v>
      </c>
      <c r="H215">
        <v>7220</v>
      </c>
      <c r="I215">
        <v>6375</v>
      </c>
      <c r="J215">
        <v>280</v>
      </c>
      <c r="K215">
        <v>215</v>
      </c>
      <c r="L215">
        <v>140</v>
      </c>
      <c r="M215">
        <v>20</v>
      </c>
      <c r="N215">
        <v>195</v>
      </c>
    </row>
    <row r="216" spans="1:14" x14ac:dyDescent="0.25">
      <c r="A216">
        <v>8350106.0199999996</v>
      </c>
      <c r="B216">
        <v>4250</v>
      </c>
      <c r="C216">
        <v>4417</v>
      </c>
      <c r="D216">
        <v>1566</v>
      </c>
      <c r="E216">
        <v>1485</v>
      </c>
      <c r="F216">
        <v>7.6</v>
      </c>
      <c r="G216">
        <v>559.14</v>
      </c>
      <c r="H216">
        <v>1975</v>
      </c>
      <c r="I216">
        <v>1805</v>
      </c>
      <c r="J216">
        <v>75</v>
      </c>
      <c r="K216">
        <v>45</v>
      </c>
      <c r="L216">
        <v>15</v>
      </c>
      <c r="M216">
        <v>0</v>
      </c>
      <c r="N216">
        <v>30</v>
      </c>
    </row>
    <row r="217" spans="1:14" x14ac:dyDescent="0.25">
      <c r="A217">
        <v>8350110.0099999998</v>
      </c>
      <c r="B217">
        <v>3781</v>
      </c>
      <c r="C217">
        <v>4273</v>
      </c>
      <c r="D217">
        <v>1392</v>
      </c>
      <c r="E217">
        <v>1385</v>
      </c>
      <c r="F217">
        <v>2269.6</v>
      </c>
      <c r="G217">
        <v>1.67</v>
      </c>
      <c r="H217">
        <v>1885</v>
      </c>
      <c r="I217">
        <v>1665</v>
      </c>
      <c r="J217">
        <v>80</v>
      </c>
      <c r="K217">
        <v>40</v>
      </c>
      <c r="L217">
        <v>60</v>
      </c>
      <c r="M217">
        <v>0</v>
      </c>
      <c r="N217">
        <v>45</v>
      </c>
    </row>
    <row r="218" spans="1:14" x14ac:dyDescent="0.25">
      <c r="A218">
        <v>8350110.0199999996</v>
      </c>
      <c r="B218">
        <v>4665</v>
      </c>
      <c r="C218">
        <v>4666</v>
      </c>
      <c r="D218">
        <v>2192</v>
      </c>
      <c r="E218">
        <v>2020</v>
      </c>
      <c r="F218">
        <v>1377.2</v>
      </c>
      <c r="G218">
        <v>3.39</v>
      </c>
      <c r="H218">
        <v>2400</v>
      </c>
      <c r="I218">
        <v>2035</v>
      </c>
      <c r="J218">
        <v>75</v>
      </c>
      <c r="K218">
        <v>60</v>
      </c>
      <c r="L218">
        <v>150</v>
      </c>
      <c r="M218">
        <v>35</v>
      </c>
      <c r="N218">
        <v>50</v>
      </c>
    </row>
    <row r="219" spans="1:14" x14ac:dyDescent="0.25">
      <c r="A219">
        <v>8350111</v>
      </c>
      <c r="B219">
        <v>2066</v>
      </c>
      <c r="C219">
        <v>1997</v>
      </c>
      <c r="D219">
        <v>922</v>
      </c>
      <c r="E219">
        <v>861</v>
      </c>
      <c r="F219">
        <v>354.4</v>
      </c>
      <c r="G219">
        <v>5.83</v>
      </c>
      <c r="H219">
        <v>920</v>
      </c>
      <c r="I219">
        <v>740</v>
      </c>
      <c r="J219">
        <v>65</v>
      </c>
      <c r="K219">
        <v>20</v>
      </c>
      <c r="L219">
        <v>75</v>
      </c>
      <c r="M219">
        <v>15</v>
      </c>
      <c r="N219">
        <v>0</v>
      </c>
    </row>
    <row r="220" spans="1:14" x14ac:dyDescent="0.25">
      <c r="A220">
        <v>8350120.0099999998</v>
      </c>
      <c r="B220">
        <v>7423</v>
      </c>
      <c r="C220">
        <v>7574</v>
      </c>
      <c r="D220">
        <v>3094</v>
      </c>
      <c r="E220">
        <v>3053</v>
      </c>
      <c r="F220">
        <v>2260.1999999999998</v>
      </c>
      <c r="G220">
        <v>3.28</v>
      </c>
      <c r="H220">
        <v>3705</v>
      </c>
      <c r="I220">
        <v>3190</v>
      </c>
      <c r="J220">
        <v>140</v>
      </c>
      <c r="K220">
        <v>205</v>
      </c>
      <c r="L220">
        <v>115</v>
      </c>
      <c r="M220">
        <v>15</v>
      </c>
      <c r="N220">
        <v>45</v>
      </c>
    </row>
    <row r="221" spans="1:14" x14ac:dyDescent="0.25">
      <c r="A221">
        <v>8350120.0199999996</v>
      </c>
      <c r="B221">
        <v>4260</v>
      </c>
      <c r="C221">
        <v>4114</v>
      </c>
      <c r="D221">
        <v>1719</v>
      </c>
      <c r="E221">
        <v>1700</v>
      </c>
      <c r="F221">
        <v>786.5</v>
      </c>
      <c r="G221">
        <v>5.42</v>
      </c>
      <c r="H221">
        <v>2255</v>
      </c>
      <c r="I221">
        <v>1820</v>
      </c>
      <c r="J221">
        <v>145</v>
      </c>
      <c r="K221">
        <v>160</v>
      </c>
      <c r="L221">
        <v>70</v>
      </c>
      <c r="M221">
        <v>40</v>
      </c>
      <c r="N221">
        <v>25</v>
      </c>
    </row>
    <row r="222" spans="1:14" x14ac:dyDescent="0.25">
      <c r="A222">
        <v>8350120.0300000003</v>
      </c>
      <c r="B222">
        <v>2701</v>
      </c>
      <c r="C222">
        <v>2799</v>
      </c>
      <c r="D222">
        <v>1103</v>
      </c>
      <c r="E222">
        <v>1056</v>
      </c>
      <c r="F222">
        <v>2104.1999999999998</v>
      </c>
      <c r="G222">
        <v>1.28</v>
      </c>
      <c r="H222">
        <v>990</v>
      </c>
      <c r="I222">
        <v>835</v>
      </c>
      <c r="J222">
        <v>20</v>
      </c>
      <c r="K222">
        <v>60</v>
      </c>
      <c r="L222">
        <v>55</v>
      </c>
      <c r="M222">
        <v>10</v>
      </c>
      <c r="N222">
        <v>10</v>
      </c>
    </row>
    <row r="223" spans="1:14" x14ac:dyDescent="0.25">
      <c r="A223">
        <v>8350120.0499999998</v>
      </c>
      <c r="B223">
        <v>6163</v>
      </c>
      <c r="C223">
        <v>6481</v>
      </c>
      <c r="D223">
        <v>2067</v>
      </c>
      <c r="E223">
        <v>2060</v>
      </c>
      <c r="F223">
        <v>1246.0999999999999</v>
      </c>
      <c r="G223">
        <v>4.95</v>
      </c>
      <c r="H223">
        <v>3335</v>
      </c>
      <c r="I223">
        <v>2965</v>
      </c>
      <c r="J223">
        <v>135</v>
      </c>
      <c r="K223">
        <v>130</v>
      </c>
      <c r="L223">
        <v>40</v>
      </c>
      <c r="M223">
        <v>15</v>
      </c>
      <c r="N223">
        <v>35</v>
      </c>
    </row>
    <row r="224" spans="1:14" x14ac:dyDescent="0.25">
      <c r="A224">
        <v>8350120.0700000003</v>
      </c>
      <c r="B224">
        <v>5658</v>
      </c>
      <c r="C224">
        <v>3336</v>
      </c>
      <c r="D224">
        <v>2045</v>
      </c>
      <c r="E224">
        <v>1930</v>
      </c>
      <c r="F224">
        <v>435</v>
      </c>
      <c r="G224">
        <v>13.01</v>
      </c>
      <c r="H224">
        <v>2760</v>
      </c>
      <c r="I224">
        <v>2435</v>
      </c>
      <c r="J224">
        <v>125</v>
      </c>
      <c r="K224">
        <v>110</v>
      </c>
      <c r="L224">
        <v>20</v>
      </c>
      <c r="M224">
        <v>0</v>
      </c>
      <c r="N224">
        <v>70</v>
      </c>
    </row>
    <row r="225" spans="1:14" x14ac:dyDescent="0.25">
      <c r="A225">
        <v>8350120.0800000001</v>
      </c>
      <c r="B225">
        <v>7547</v>
      </c>
      <c r="C225">
        <v>7113</v>
      </c>
      <c r="D225">
        <v>2737</v>
      </c>
      <c r="E225">
        <v>2717</v>
      </c>
      <c r="F225">
        <v>2011.2</v>
      </c>
      <c r="G225">
        <v>3.75</v>
      </c>
      <c r="H225">
        <v>3770</v>
      </c>
      <c r="I225">
        <v>3330</v>
      </c>
      <c r="J225">
        <v>160</v>
      </c>
      <c r="K225">
        <v>125</v>
      </c>
      <c r="L225">
        <v>110</v>
      </c>
      <c r="M225">
        <v>20</v>
      </c>
      <c r="N225">
        <v>35</v>
      </c>
    </row>
    <row r="226" spans="1:14" x14ac:dyDescent="0.25">
      <c r="A226">
        <v>8350121.0199999996</v>
      </c>
      <c r="B226">
        <v>4463</v>
      </c>
      <c r="C226">
        <v>4460</v>
      </c>
      <c r="D226">
        <v>1715</v>
      </c>
      <c r="E226">
        <v>1696</v>
      </c>
      <c r="F226">
        <v>2184.1999999999998</v>
      </c>
      <c r="G226">
        <v>2.04</v>
      </c>
      <c r="H226">
        <v>2295</v>
      </c>
      <c r="I226">
        <v>1870</v>
      </c>
      <c r="J226">
        <v>115</v>
      </c>
      <c r="K226">
        <v>125</v>
      </c>
      <c r="L226">
        <v>125</v>
      </c>
      <c r="M226">
        <v>10</v>
      </c>
      <c r="N226">
        <v>60</v>
      </c>
    </row>
    <row r="227" spans="1:14" x14ac:dyDescent="0.25">
      <c r="A227">
        <v>8350121.0300000003</v>
      </c>
      <c r="B227">
        <v>2358</v>
      </c>
      <c r="C227">
        <v>2279</v>
      </c>
      <c r="D227">
        <v>913</v>
      </c>
      <c r="E227">
        <v>895</v>
      </c>
      <c r="F227">
        <v>2457.3000000000002</v>
      </c>
      <c r="G227">
        <v>0.96</v>
      </c>
      <c r="H227">
        <v>1245</v>
      </c>
      <c r="I227">
        <v>1070</v>
      </c>
      <c r="J227">
        <v>65</v>
      </c>
      <c r="K227">
        <v>70</v>
      </c>
      <c r="L227">
        <v>25</v>
      </c>
      <c r="M227">
        <v>0</v>
      </c>
      <c r="N227">
        <v>10</v>
      </c>
    </row>
    <row r="228" spans="1:14" x14ac:dyDescent="0.25">
      <c r="A228">
        <v>8350121.04</v>
      </c>
      <c r="B228">
        <v>6063</v>
      </c>
      <c r="C228">
        <v>6110</v>
      </c>
      <c r="D228">
        <v>2192</v>
      </c>
      <c r="E228">
        <v>2178</v>
      </c>
      <c r="F228">
        <v>2014.1</v>
      </c>
      <c r="G228">
        <v>3.01</v>
      </c>
      <c r="H228">
        <v>3100</v>
      </c>
      <c r="I228">
        <v>2690</v>
      </c>
      <c r="J228">
        <v>160</v>
      </c>
      <c r="K228">
        <v>130</v>
      </c>
      <c r="L228">
        <v>50</v>
      </c>
      <c r="M228">
        <v>35</v>
      </c>
      <c r="N228">
        <v>30</v>
      </c>
    </row>
    <row r="229" spans="1:14" x14ac:dyDescent="0.25">
      <c r="A229">
        <v>8350121.0599999996</v>
      </c>
      <c r="B229">
        <v>6017</v>
      </c>
      <c r="C229">
        <v>6061</v>
      </c>
      <c r="D229">
        <v>2334</v>
      </c>
      <c r="E229">
        <v>2284</v>
      </c>
      <c r="F229">
        <v>1656</v>
      </c>
      <c r="G229">
        <v>3.63</v>
      </c>
      <c r="H229">
        <v>3035</v>
      </c>
      <c r="I229">
        <v>2610</v>
      </c>
      <c r="J229">
        <v>150</v>
      </c>
      <c r="K229">
        <v>120</v>
      </c>
      <c r="L229">
        <v>80</v>
      </c>
      <c r="M229">
        <v>10</v>
      </c>
      <c r="N229">
        <v>55</v>
      </c>
    </row>
    <row r="230" spans="1:14" x14ac:dyDescent="0.25">
      <c r="A230">
        <v>8350121.0700000003</v>
      </c>
      <c r="B230">
        <v>12604</v>
      </c>
      <c r="C230">
        <v>7445</v>
      </c>
      <c r="D230">
        <v>3929</v>
      </c>
      <c r="E230">
        <v>3822</v>
      </c>
      <c r="F230">
        <v>1199.8</v>
      </c>
      <c r="G230">
        <v>10.51</v>
      </c>
      <c r="H230">
        <v>6470</v>
      </c>
      <c r="I230">
        <v>5530</v>
      </c>
      <c r="J230">
        <v>285</v>
      </c>
      <c r="K230">
        <v>510</v>
      </c>
      <c r="L230">
        <v>60</v>
      </c>
      <c r="M230">
        <v>10</v>
      </c>
      <c r="N230">
        <v>80</v>
      </c>
    </row>
    <row r="231" spans="1:14" x14ac:dyDescent="0.25">
      <c r="A231">
        <v>8350121.0800000001</v>
      </c>
      <c r="B231">
        <v>9193</v>
      </c>
      <c r="C231">
        <v>6152</v>
      </c>
      <c r="D231">
        <v>3109</v>
      </c>
      <c r="E231">
        <v>2974</v>
      </c>
      <c r="F231">
        <v>3748</v>
      </c>
      <c r="G231">
        <v>2.4500000000000002</v>
      </c>
      <c r="H231">
        <v>4655</v>
      </c>
      <c r="I231">
        <v>3935</v>
      </c>
      <c r="J231">
        <v>250</v>
      </c>
      <c r="K231">
        <v>355</v>
      </c>
      <c r="L231">
        <v>65</v>
      </c>
      <c r="M231">
        <v>10</v>
      </c>
      <c r="N231">
        <v>40</v>
      </c>
    </row>
    <row r="232" spans="1:14" x14ac:dyDescent="0.25">
      <c r="A232">
        <v>8350121.0899999999</v>
      </c>
      <c r="B232">
        <v>9639</v>
      </c>
      <c r="C232">
        <v>9007</v>
      </c>
      <c r="D232">
        <v>3321</v>
      </c>
      <c r="E232">
        <v>3234</v>
      </c>
      <c r="F232">
        <v>1148.7</v>
      </c>
      <c r="G232">
        <v>8.39</v>
      </c>
      <c r="H232">
        <v>5085</v>
      </c>
      <c r="I232">
        <v>4175</v>
      </c>
      <c r="J232">
        <v>315</v>
      </c>
      <c r="K232">
        <v>390</v>
      </c>
      <c r="L232">
        <v>105</v>
      </c>
      <c r="M232">
        <v>45</v>
      </c>
      <c r="N232">
        <v>60</v>
      </c>
    </row>
    <row r="233" spans="1:14" x14ac:dyDescent="0.25">
      <c r="A233">
        <v>8350140.04</v>
      </c>
      <c r="B233">
        <v>5823</v>
      </c>
      <c r="C233">
        <v>5266</v>
      </c>
      <c r="D233">
        <v>1869</v>
      </c>
      <c r="E233">
        <v>1721</v>
      </c>
      <c r="F233">
        <v>63.8</v>
      </c>
      <c r="G233">
        <v>91.22</v>
      </c>
      <c r="H233">
        <v>2680</v>
      </c>
      <c r="I233">
        <v>2360</v>
      </c>
      <c r="J233">
        <v>100</v>
      </c>
      <c r="K233">
        <v>45</v>
      </c>
      <c r="L233">
        <v>110</v>
      </c>
      <c r="M233">
        <v>10</v>
      </c>
      <c r="N233">
        <v>50</v>
      </c>
    </row>
    <row r="234" spans="1:14" x14ac:dyDescent="0.25">
      <c r="A234">
        <v>8350140.0499999998</v>
      </c>
      <c r="B234">
        <v>9019</v>
      </c>
      <c r="C234">
        <v>8304</v>
      </c>
      <c r="D234">
        <v>2932</v>
      </c>
      <c r="E234">
        <v>2840</v>
      </c>
      <c r="F234">
        <v>3888.8</v>
      </c>
      <c r="G234">
        <v>2.3199999999999998</v>
      </c>
      <c r="H234">
        <v>4570</v>
      </c>
      <c r="I234">
        <v>3600</v>
      </c>
      <c r="J234">
        <v>315</v>
      </c>
      <c r="K234">
        <v>515</v>
      </c>
      <c r="L234">
        <v>65</v>
      </c>
      <c r="M234">
        <v>10</v>
      </c>
      <c r="N234">
        <v>70</v>
      </c>
    </row>
    <row r="235" spans="1:14" x14ac:dyDescent="0.25">
      <c r="A235">
        <v>8350140.0599999996</v>
      </c>
      <c r="B235">
        <v>17173</v>
      </c>
      <c r="C235">
        <v>9862</v>
      </c>
      <c r="D235">
        <v>6267</v>
      </c>
      <c r="E235">
        <v>5880</v>
      </c>
      <c r="F235">
        <v>142.30000000000001</v>
      </c>
      <c r="G235">
        <v>120.69</v>
      </c>
      <c r="H235">
        <v>8910</v>
      </c>
      <c r="I235">
        <v>7125</v>
      </c>
      <c r="J235">
        <v>425</v>
      </c>
      <c r="K235">
        <v>1065</v>
      </c>
      <c r="L235">
        <v>100</v>
      </c>
      <c r="M235">
        <v>25</v>
      </c>
      <c r="N235">
        <v>170</v>
      </c>
    </row>
    <row r="236" spans="1:14" x14ac:dyDescent="0.25">
      <c r="A236">
        <v>8350140.0700000003</v>
      </c>
      <c r="B236">
        <v>10441</v>
      </c>
      <c r="C236">
        <v>8715</v>
      </c>
      <c r="D236">
        <v>3652</v>
      </c>
      <c r="E236">
        <v>3525</v>
      </c>
      <c r="F236">
        <v>1806.2</v>
      </c>
      <c r="G236">
        <v>5.78</v>
      </c>
      <c r="H236">
        <v>5260</v>
      </c>
      <c r="I236">
        <v>4665</v>
      </c>
      <c r="J236">
        <v>240</v>
      </c>
      <c r="K236">
        <v>160</v>
      </c>
      <c r="L236">
        <v>115</v>
      </c>
      <c r="M236">
        <v>40</v>
      </c>
      <c r="N236">
        <v>40</v>
      </c>
    </row>
    <row r="237" spans="1:14" x14ac:dyDescent="0.25">
      <c r="A237">
        <v>8350140.0800000001</v>
      </c>
      <c r="B237">
        <v>2495</v>
      </c>
      <c r="C237">
        <v>2424</v>
      </c>
      <c r="D237">
        <v>875</v>
      </c>
      <c r="E237">
        <v>860</v>
      </c>
      <c r="F237">
        <v>1876.5</v>
      </c>
      <c r="G237">
        <v>1.33</v>
      </c>
      <c r="H237">
        <v>1055</v>
      </c>
      <c r="I237">
        <v>765</v>
      </c>
      <c r="J237">
        <v>50</v>
      </c>
      <c r="K237">
        <v>100</v>
      </c>
      <c r="L237">
        <v>115</v>
      </c>
      <c r="M237">
        <v>10</v>
      </c>
      <c r="N237">
        <v>10</v>
      </c>
    </row>
    <row r="238" spans="1:14" x14ac:dyDescent="0.25">
      <c r="A238">
        <v>8350141.0099999998</v>
      </c>
      <c r="B238">
        <v>1099</v>
      </c>
      <c r="C238">
        <v>1027</v>
      </c>
      <c r="D238">
        <v>349</v>
      </c>
      <c r="E238">
        <v>272</v>
      </c>
      <c r="F238">
        <v>16.100000000000001</v>
      </c>
      <c r="G238">
        <v>68.39</v>
      </c>
      <c r="H238">
        <v>345</v>
      </c>
      <c r="I238">
        <v>270</v>
      </c>
      <c r="J238">
        <v>60</v>
      </c>
      <c r="K238">
        <v>10</v>
      </c>
      <c r="L238">
        <v>10</v>
      </c>
      <c r="M238">
        <v>0</v>
      </c>
      <c r="N238">
        <v>0</v>
      </c>
    </row>
    <row r="239" spans="1:14" x14ac:dyDescent="0.25">
      <c r="A239">
        <v>8350141.0199999996</v>
      </c>
      <c r="B239">
        <v>6048</v>
      </c>
      <c r="C239">
        <v>5736</v>
      </c>
      <c r="D239">
        <v>2209</v>
      </c>
      <c r="E239">
        <v>2070</v>
      </c>
      <c r="F239">
        <v>7.6</v>
      </c>
      <c r="G239">
        <v>792.09</v>
      </c>
      <c r="H239">
        <v>2515</v>
      </c>
      <c r="I239">
        <v>2315</v>
      </c>
      <c r="J239">
        <v>60</v>
      </c>
      <c r="K239">
        <v>35</v>
      </c>
      <c r="L239">
        <v>80</v>
      </c>
      <c r="M239">
        <v>0</v>
      </c>
      <c r="N239">
        <v>30</v>
      </c>
    </row>
    <row r="240" spans="1:14" x14ac:dyDescent="0.25">
      <c r="A240">
        <v>8350142.0099999998</v>
      </c>
      <c r="B240">
        <v>7304</v>
      </c>
      <c r="C240">
        <v>7020</v>
      </c>
      <c r="D240">
        <v>2698</v>
      </c>
      <c r="E240">
        <v>2567</v>
      </c>
      <c r="F240">
        <v>12.5</v>
      </c>
      <c r="G240">
        <v>582.29999999999995</v>
      </c>
      <c r="H240">
        <v>3330</v>
      </c>
      <c r="I240">
        <v>2990</v>
      </c>
      <c r="J240">
        <v>130</v>
      </c>
      <c r="K240">
        <v>70</v>
      </c>
      <c r="L240">
        <v>65</v>
      </c>
      <c r="M240">
        <v>15</v>
      </c>
      <c r="N240">
        <v>65</v>
      </c>
    </row>
    <row r="241" spans="1:14" x14ac:dyDescent="0.25">
      <c r="A241">
        <v>8350142.0199999996</v>
      </c>
      <c r="B241">
        <v>3503</v>
      </c>
      <c r="C241">
        <v>3461</v>
      </c>
      <c r="D241">
        <v>1518</v>
      </c>
      <c r="E241">
        <v>1399</v>
      </c>
      <c r="F241">
        <v>8.6</v>
      </c>
      <c r="G241">
        <v>406.13</v>
      </c>
      <c r="H241">
        <v>1535</v>
      </c>
      <c r="I241">
        <v>1315</v>
      </c>
      <c r="J241">
        <v>60</v>
      </c>
      <c r="K241">
        <v>50</v>
      </c>
      <c r="L241">
        <v>60</v>
      </c>
      <c r="M241">
        <v>10</v>
      </c>
      <c r="N241">
        <v>40</v>
      </c>
    </row>
    <row r="242" spans="1:14" x14ac:dyDescent="0.25">
      <c r="A242">
        <v>8350142.0300000003</v>
      </c>
      <c r="B242">
        <v>9848</v>
      </c>
      <c r="C242">
        <v>8569</v>
      </c>
      <c r="D242">
        <v>3611</v>
      </c>
      <c r="E242">
        <v>3491</v>
      </c>
      <c r="F242">
        <v>882.8</v>
      </c>
      <c r="G242">
        <v>11.15</v>
      </c>
      <c r="H242">
        <v>4985</v>
      </c>
      <c r="I242">
        <v>4235</v>
      </c>
      <c r="J242">
        <v>220</v>
      </c>
      <c r="K242">
        <v>160</v>
      </c>
      <c r="L242">
        <v>265</v>
      </c>
      <c r="M242">
        <v>20</v>
      </c>
      <c r="N242">
        <v>90</v>
      </c>
    </row>
    <row r="243" spans="1:14" x14ac:dyDescent="0.25">
      <c r="A243">
        <v>8350142.04</v>
      </c>
      <c r="B243">
        <v>5903</v>
      </c>
      <c r="C243">
        <v>5753</v>
      </c>
      <c r="D243">
        <v>2255</v>
      </c>
      <c r="E243">
        <v>2119</v>
      </c>
      <c r="F243">
        <v>23.5</v>
      </c>
      <c r="G243">
        <v>251.21</v>
      </c>
      <c r="H243">
        <v>2655</v>
      </c>
      <c r="I243">
        <v>2380</v>
      </c>
      <c r="J243">
        <v>100</v>
      </c>
      <c r="K243">
        <v>70</v>
      </c>
      <c r="L243">
        <v>80</v>
      </c>
      <c r="M243">
        <v>0</v>
      </c>
      <c r="N243">
        <v>30</v>
      </c>
    </row>
    <row r="244" spans="1:14" x14ac:dyDescent="0.25">
      <c r="A244">
        <v>8350150</v>
      </c>
      <c r="B244">
        <v>7855</v>
      </c>
      <c r="C244">
        <v>7978</v>
      </c>
      <c r="D244">
        <v>3149</v>
      </c>
      <c r="E244">
        <v>2796</v>
      </c>
      <c r="F244">
        <v>9.5</v>
      </c>
      <c r="G244">
        <v>823.05</v>
      </c>
      <c r="H244">
        <v>3520</v>
      </c>
      <c r="I244">
        <v>3230</v>
      </c>
      <c r="J244">
        <v>105</v>
      </c>
      <c r="K244">
        <v>45</v>
      </c>
      <c r="L244">
        <v>100</v>
      </c>
      <c r="M244">
        <v>10</v>
      </c>
      <c r="N244">
        <v>30</v>
      </c>
    </row>
    <row r="245" spans="1:14" x14ac:dyDescent="0.25">
      <c r="A245">
        <v>8350151.0099999998</v>
      </c>
      <c r="B245">
        <v>10667</v>
      </c>
      <c r="C245">
        <v>7880</v>
      </c>
      <c r="D245">
        <v>3696</v>
      </c>
      <c r="E245">
        <v>3447</v>
      </c>
      <c r="F245">
        <v>2050.5</v>
      </c>
      <c r="G245">
        <v>5.2</v>
      </c>
      <c r="H245">
        <v>5295</v>
      </c>
      <c r="I245">
        <v>4720</v>
      </c>
      <c r="J245">
        <v>185</v>
      </c>
      <c r="K245">
        <v>95</v>
      </c>
      <c r="L245">
        <v>165</v>
      </c>
      <c r="M245">
        <v>15</v>
      </c>
      <c r="N245">
        <v>125</v>
      </c>
    </row>
    <row r="246" spans="1:14" x14ac:dyDescent="0.25">
      <c r="A246">
        <v>8350151.0199999996</v>
      </c>
      <c r="B246">
        <v>6729</v>
      </c>
      <c r="C246">
        <v>5404</v>
      </c>
      <c r="D246">
        <v>2284</v>
      </c>
      <c r="E246">
        <v>2186</v>
      </c>
      <c r="F246">
        <v>1276.7</v>
      </c>
      <c r="G246">
        <v>5.27</v>
      </c>
      <c r="H246">
        <v>3345</v>
      </c>
      <c r="I246">
        <v>3020</v>
      </c>
      <c r="J246">
        <v>85</v>
      </c>
      <c r="K246">
        <v>60</v>
      </c>
      <c r="L246">
        <v>90</v>
      </c>
      <c r="M246">
        <v>15</v>
      </c>
      <c r="N246">
        <v>80</v>
      </c>
    </row>
    <row r="247" spans="1:14" x14ac:dyDescent="0.25">
      <c r="A247">
        <v>8350152</v>
      </c>
      <c r="B247">
        <v>8371</v>
      </c>
      <c r="C247">
        <v>7324</v>
      </c>
      <c r="D247">
        <v>3100</v>
      </c>
      <c r="E247">
        <v>2984</v>
      </c>
      <c r="F247">
        <v>385</v>
      </c>
      <c r="G247">
        <v>21.74</v>
      </c>
      <c r="H247">
        <v>4255</v>
      </c>
      <c r="I247">
        <v>3770</v>
      </c>
      <c r="J247">
        <v>235</v>
      </c>
      <c r="K247">
        <v>90</v>
      </c>
      <c r="L247">
        <v>70</v>
      </c>
      <c r="M247">
        <v>25</v>
      </c>
      <c r="N247">
        <v>60</v>
      </c>
    </row>
    <row r="248" spans="1:14" x14ac:dyDescent="0.25">
      <c r="A248">
        <v>8350153.0099999998</v>
      </c>
      <c r="B248">
        <v>3550</v>
      </c>
      <c r="C248">
        <v>2044</v>
      </c>
      <c r="D248">
        <v>1542</v>
      </c>
      <c r="E248">
        <v>1279</v>
      </c>
      <c r="F248">
        <v>1065.8</v>
      </c>
      <c r="G248">
        <v>3.33</v>
      </c>
      <c r="H248">
        <v>1845</v>
      </c>
      <c r="I248">
        <v>1590</v>
      </c>
      <c r="J248">
        <v>105</v>
      </c>
      <c r="K248">
        <v>40</v>
      </c>
      <c r="L248">
        <v>40</v>
      </c>
      <c r="M248">
        <v>10</v>
      </c>
      <c r="N248">
        <v>65</v>
      </c>
    </row>
    <row r="249" spans="1:14" x14ac:dyDescent="0.25">
      <c r="A249">
        <v>8350153.0199999996</v>
      </c>
      <c r="B249">
        <v>8381</v>
      </c>
      <c r="C249">
        <v>8339</v>
      </c>
      <c r="D249">
        <v>3994</v>
      </c>
      <c r="E249">
        <v>3635</v>
      </c>
      <c r="F249">
        <v>1083.4000000000001</v>
      </c>
      <c r="G249">
        <v>7.74</v>
      </c>
      <c r="H249">
        <v>3855</v>
      </c>
      <c r="I249">
        <v>3070</v>
      </c>
      <c r="J249">
        <v>220</v>
      </c>
      <c r="K249">
        <v>75</v>
      </c>
      <c r="L249">
        <v>295</v>
      </c>
      <c r="M249">
        <v>90</v>
      </c>
      <c r="N249">
        <v>110</v>
      </c>
    </row>
    <row r="250" spans="1:14" x14ac:dyDescent="0.25">
      <c r="A250">
        <v>8350154</v>
      </c>
      <c r="B250">
        <v>9691</v>
      </c>
      <c r="C250">
        <v>6597</v>
      </c>
      <c r="D250">
        <v>3628</v>
      </c>
      <c r="E250">
        <v>3421</v>
      </c>
      <c r="F250">
        <v>1006.4</v>
      </c>
      <c r="G250">
        <v>9.6300000000000008</v>
      </c>
      <c r="H250">
        <v>4850</v>
      </c>
      <c r="I250">
        <v>4310</v>
      </c>
      <c r="J250">
        <v>225</v>
      </c>
      <c r="K250">
        <v>85</v>
      </c>
      <c r="L250">
        <v>105</v>
      </c>
      <c r="M250">
        <v>20</v>
      </c>
      <c r="N250">
        <v>105</v>
      </c>
    </row>
    <row r="251" spans="1:14" x14ac:dyDescent="0.25">
      <c r="A251">
        <v>8350155</v>
      </c>
      <c r="B251">
        <v>5501</v>
      </c>
      <c r="C251">
        <v>5216</v>
      </c>
      <c r="D251">
        <v>2316</v>
      </c>
      <c r="E251">
        <v>2110</v>
      </c>
      <c r="F251">
        <v>7.1</v>
      </c>
      <c r="G251">
        <v>778.73</v>
      </c>
      <c r="H251">
        <v>2410</v>
      </c>
      <c r="I251">
        <v>2195</v>
      </c>
      <c r="J251">
        <v>80</v>
      </c>
      <c r="K251">
        <v>0</v>
      </c>
      <c r="L251">
        <v>70</v>
      </c>
      <c r="M251">
        <v>10</v>
      </c>
      <c r="N251">
        <v>45</v>
      </c>
    </row>
    <row r="252" spans="1:14" x14ac:dyDescent="0.25">
      <c r="A252">
        <v>8350156</v>
      </c>
      <c r="B252">
        <v>6573</v>
      </c>
      <c r="C252">
        <v>6510</v>
      </c>
      <c r="D252">
        <v>2491</v>
      </c>
      <c r="E252">
        <v>2413</v>
      </c>
      <c r="F252">
        <v>589.29999999999995</v>
      </c>
      <c r="G252">
        <v>11.15</v>
      </c>
      <c r="H252">
        <v>3180</v>
      </c>
      <c r="I252">
        <v>2675</v>
      </c>
      <c r="J252">
        <v>200</v>
      </c>
      <c r="K252">
        <v>45</v>
      </c>
      <c r="L252">
        <v>180</v>
      </c>
      <c r="M252">
        <v>35</v>
      </c>
      <c r="N252">
        <v>50</v>
      </c>
    </row>
    <row r="253" spans="1:14" x14ac:dyDescent="0.25">
      <c r="A253">
        <v>8350157</v>
      </c>
      <c r="B253">
        <v>4664</v>
      </c>
      <c r="C253">
        <v>4121</v>
      </c>
      <c r="D253">
        <v>2640</v>
      </c>
      <c r="E253">
        <v>1854</v>
      </c>
      <c r="F253">
        <v>4.5999999999999996</v>
      </c>
      <c r="G253">
        <v>1017.07</v>
      </c>
      <c r="H253">
        <v>1820</v>
      </c>
      <c r="I253">
        <v>1615</v>
      </c>
      <c r="J253">
        <v>95</v>
      </c>
      <c r="K253">
        <v>10</v>
      </c>
      <c r="L253">
        <v>70</v>
      </c>
      <c r="M253">
        <v>0</v>
      </c>
      <c r="N253">
        <v>20</v>
      </c>
    </row>
    <row r="254" spans="1:14" x14ac:dyDescent="0.25">
      <c r="A254">
        <v>8350160.0099999998</v>
      </c>
      <c r="B254">
        <v>5745</v>
      </c>
      <c r="C254">
        <v>5793</v>
      </c>
      <c r="D254">
        <v>2102</v>
      </c>
      <c r="E254">
        <v>2023</v>
      </c>
      <c r="F254">
        <v>25</v>
      </c>
      <c r="G254">
        <v>229.94</v>
      </c>
      <c r="H254">
        <v>2690</v>
      </c>
      <c r="I254">
        <v>2470</v>
      </c>
      <c r="J254">
        <v>125</v>
      </c>
      <c r="K254">
        <v>25</v>
      </c>
      <c r="L254">
        <v>20</v>
      </c>
      <c r="M254">
        <v>0</v>
      </c>
      <c r="N254">
        <v>45</v>
      </c>
    </row>
    <row r="255" spans="1:14" x14ac:dyDescent="0.25">
      <c r="A255">
        <v>8350160.0300000003</v>
      </c>
      <c r="B255">
        <v>1690</v>
      </c>
      <c r="C255">
        <v>987</v>
      </c>
      <c r="D255">
        <v>576</v>
      </c>
      <c r="E255">
        <v>465</v>
      </c>
      <c r="F255">
        <v>32.799999999999997</v>
      </c>
      <c r="G255">
        <v>51.55</v>
      </c>
      <c r="H255">
        <v>590</v>
      </c>
      <c r="I255">
        <v>450</v>
      </c>
      <c r="J255">
        <v>90</v>
      </c>
      <c r="K255">
        <v>10</v>
      </c>
      <c r="L255">
        <v>30</v>
      </c>
      <c r="M255">
        <v>0</v>
      </c>
      <c r="N255">
        <v>10</v>
      </c>
    </row>
    <row r="256" spans="1:14" x14ac:dyDescent="0.25">
      <c r="A256">
        <v>8350160.04</v>
      </c>
      <c r="B256">
        <v>2722</v>
      </c>
      <c r="C256">
        <v>2498</v>
      </c>
      <c r="D256">
        <v>970</v>
      </c>
      <c r="E256">
        <v>942</v>
      </c>
      <c r="F256">
        <v>17.3</v>
      </c>
      <c r="G256">
        <v>157.21</v>
      </c>
      <c r="H256">
        <v>1120</v>
      </c>
      <c r="I256">
        <v>1055</v>
      </c>
      <c r="J256">
        <v>25</v>
      </c>
      <c r="K256">
        <v>10</v>
      </c>
      <c r="L256">
        <v>10</v>
      </c>
      <c r="M256">
        <v>0</v>
      </c>
      <c r="N256">
        <v>25</v>
      </c>
    </row>
    <row r="257" spans="1:14" x14ac:dyDescent="0.25">
      <c r="A257">
        <v>8350161.0099999998</v>
      </c>
      <c r="B257">
        <v>5584</v>
      </c>
      <c r="C257">
        <v>4494</v>
      </c>
      <c r="D257">
        <v>1964</v>
      </c>
      <c r="E257">
        <v>1931</v>
      </c>
      <c r="F257">
        <v>1849</v>
      </c>
      <c r="G257">
        <v>3.02</v>
      </c>
      <c r="H257">
        <v>2725</v>
      </c>
      <c r="I257">
        <v>2430</v>
      </c>
      <c r="J257">
        <v>105</v>
      </c>
      <c r="K257">
        <v>90</v>
      </c>
      <c r="L257">
        <v>35</v>
      </c>
      <c r="M257">
        <v>15</v>
      </c>
      <c r="N257">
        <v>55</v>
      </c>
    </row>
    <row r="258" spans="1:14" x14ac:dyDescent="0.25">
      <c r="A258">
        <v>8350161.0199999996</v>
      </c>
      <c r="B258">
        <v>7886</v>
      </c>
      <c r="C258">
        <v>7518</v>
      </c>
      <c r="D258">
        <v>3054</v>
      </c>
      <c r="E258">
        <v>2938</v>
      </c>
      <c r="F258">
        <v>1105.2</v>
      </c>
      <c r="G258">
        <v>7.14</v>
      </c>
      <c r="H258">
        <v>3910</v>
      </c>
      <c r="I258">
        <v>3400</v>
      </c>
      <c r="J258">
        <v>235</v>
      </c>
      <c r="K258">
        <v>95</v>
      </c>
      <c r="L258">
        <v>75</v>
      </c>
      <c r="M258">
        <v>10</v>
      </c>
      <c r="N258">
        <v>100</v>
      </c>
    </row>
    <row r="259" spans="1:14" x14ac:dyDescent="0.25">
      <c r="A259">
        <v>8350162.0099999998</v>
      </c>
      <c r="B259">
        <v>2885</v>
      </c>
      <c r="C259">
        <v>2515</v>
      </c>
      <c r="D259">
        <v>1397</v>
      </c>
      <c r="E259">
        <v>1269</v>
      </c>
      <c r="F259">
        <v>2490.1</v>
      </c>
      <c r="G259">
        <v>1.1599999999999999</v>
      </c>
      <c r="H259">
        <v>1340</v>
      </c>
      <c r="I259">
        <v>1160</v>
      </c>
      <c r="J259">
        <v>60</v>
      </c>
      <c r="K259">
        <v>20</v>
      </c>
      <c r="L259">
        <v>80</v>
      </c>
      <c r="M259">
        <v>0</v>
      </c>
      <c r="N259">
        <v>25</v>
      </c>
    </row>
    <row r="260" spans="1:14" x14ac:dyDescent="0.25">
      <c r="A260">
        <v>8350162.0300000003</v>
      </c>
      <c r="B260">
        <v>6653</v>
      </c>
      <c r="C260">
        <v>4549</v>
      </c>
      <c r="D260">
        <v>2735</v>
      </c>
      <c r="E260">
        <v>2567</v>
      </c>
      <c r="F260">
        <v>667.2</v>
      </c>
      <c r="G260">
        <v>9.9700000000000006</v>
      </c>
      <c r="H260">
        <v>3310</v>
      </c>
      <c r="I260">
        <v>2890</v>
      </c>
      <c r="J260">
        <v>185</v>
      </c>
      <c r="K260">
        <v>55</v>
      </c>
      <c r="L260">
        <v>110</v>
      </c>
      <c r="M260">
        <v>15</v>
      </c>
      <c r="N260">
        <v>55</v>
      </c>
    </row>
    <row r="261" spans="1:14" x14ac:dyDescent="0.25">
      <c r="A261">
        <v>8350162.04</v>
      </c>
      <c r="B261">
        <v>3135</v>
      </c>
      <c r="C261">
        <v>2331</v>
      </c>
      <c r="D261">
        <v>1033</v>
      </c>
      <c r="E261">
        <v>1019</v>
      </c>
      <c r="F261">
        <v>1511.7</v>
      </c>
      <c r="G261">
        <v>2.0699999999999998</v>
      </c>
      <c r="H261">
        <v>1550</v>
      </c>
      <c r="I261">
        <v>1395</v>
      </c>
      <c r="J261">
        <v>50</v>
      </c>
      <c r="K261">
        <v>40</v>
      </c>
      <c r="L261">
        <v>30</v>
      </c>
      <c r="M261">
        <v>0</v>
      </c>
      <c r="N261">
        <v>30</v>
      </c>
    </row>
    <row r="262" spans="1:14" x14ac:dyDescent="0.25">
      <c r="A262">
        <v>8350162.0499999998</v>
      </c>
      <c r="B262">
        <v>6081</v>
      </c>
      <c r="C262">
        <v>4291</v>
      </c>
      <c r="D262">
        <v>2222</v>
      </c>
      <c r="E262">
        <v>2169</v>
      </c>
      <c r="F262">
        <v>2236.9</v>
      </c>
      <c r="G262">
        <v>2.72</v>
      </c>
      <c r="H262">
        <v>3055</v>
      </c>
      <c r="I262">
        <v>2635</v>
      </c>
      <c r="J262">
        <v>190</v>
      </c>
      <c r="K262">
        <v>50</v>
      </c>
      <c r="L262">
        <v>115</v>
      </c>
      <c r="M262">
        <v>20</v>
      </c>
      <c r="N262">
        <v>45</v>
      </c>
    </row>
    <row r="263" spans="1:14" x14ac:dyDescent="0.25">
      <c r="A263">
        <v>8350163.0300000003</v>
      </c>
      <c r="B263">
        <v>3386</v>
      </c>
      <c r="C263">
        <v>2935</v>
      </c>
      <c r="D263">
        <v>1435</v>
      </c>
      <c r="E263">
        <v>1394</v>
      </c>
      <c r="F263">
        <v>218.3</v>
      </c>
      <c r="G263">
        <v>15.51</v>
      </c>
      <c r="H263">
        <v>1440</v>
      </c>
      <c r="I263">
        <v>1235</v>
      </c>
      <c r="J263">
        <v>65</v>
      </c>
      <c r="K263">
        <v>20</v>
      </c>
      <c r="L263">
        <v>70</v>
      </c>
      <c r="M263">
        <v>0</v>
      </c>
      <c r="N263">
        <v>40</v>
      </c>
    </row>
    <row r="264" spans="1:14" x14ac:dyDescent="0.25">
      <c r="A264">
        <v>8350163.0499999998</v>
      </c>
      <c r="B264">
        <v>6126</v>
      </c>
      <c r="C264">
        <v>5519</v>
      </c>
      <c r="D264">
        <v>2565</v>
      </c>
      <c r="E264">
        <v>2435</v>
      </c>
      <c r="F264">
        <v>739.1</v>
      </c>
      <c r="G264">
        <v>8.2899999999999991</v>
      </c>
      <c r="H264">
        <v>2865</v>
      </c>
      <c r="I264">
        <v>2480</v>
      </c>
      <c r="J264">
        <v>160</v>
      </c>
      <c r="K264">
        <v>55</v>
      </c>
      <c r="L264">
        <v>125</v>
      </c>
      <c r="M264">
        <v>0</v>
      </c>
      <c r="N264">
        <v>40</v>
      </c>
    </row>
    <row r="265" spans="1:14" x14ac:dyDescent="0.25">
      <c r="A265">
        <v>8350163.0599999996</v>
      </c>
      <c r="B265">
        <v>7677</v>
      </c>
      <c r="C265">
        <v>6597</v>
      </c>
      <c r="D265">
        <v>2954</v>
      </c>
      <c r="E265">
        <v>2812</v>
      </c>
      <c r="F265">
        <v>643.70000000000005</v>
      </c>
      <c r="G265">
        <v>11.93</v>
      </c>
      <c r="H265">
        <v>3525</v>
      </c>
      <c r="I265">
        <v>3120</v>
      </c>
      <c r="J265">
        <v>170</v>
      </c>
      <c r="K265">
        <v>30</v>
      </c>
      <c r="L265">
        <v>85</v>
      </c>
      <c r="M265">
        <v>30</v>
      </c>
      <c r="N265">
        <v>90</v>
      </c>
    </row>
    <row r="266" spans="1:14" x14ac:dyDescent="0.25">
      <c r="A266">
        <v>8350164.0099999998</v>
      </c>
      <c r="B266">
        <v>1842</v>
      </c>
      <c r="C266">
        <v>473</v>
      </c>
      <c r="D266">
        <v>704</v>
      </c>
      <c r="E266">
        <v>659</v>
      </c>
      <c r="F266">
        <v>300.8</v>
      </c>
      <c r="G266">
        <v>6.12</v>
      </c>
      <c r="H266">
        <v>945</v>
      </c>
      <c r="I266">
        <v>875</v>
      </c>
      <c r="J266">
        <v>35</v>
      </c>
      <c r="K266">
        <v>10</v>
      </c>
      <c r="L266">
        <v>10</v>
      </c>
      <c r="M266">
        <v>0</v>
      </c>
      <c r="N266">
        <v>15</v>
      </c>
    </row>
    <row r="267" spans="1:14" x14ac:dyDescent="0.25">
      <c r="A267">
        <v>8350164.0300000003</v>
      </c>
      <c r="B267">
        <v>5086</v>
      </c>
      <c r="C267">
        <v>5048</v>
      </c>
      <c r="D267">
        <v>1810</v>
      </c>
      <c r="E267">
        <v>1740</v>
      </c>
      <c r="F267">
        <v>40.200000000000003</v>
      </c>
      <c r="G267">
        <v>126.62</v>
      </c>
      <c r="H267">
        <v>2410</v>
      </c>
      <c r="I267">
        <v>2260</v>
      </c>
      <c r="J267">
        <v>80</v>
      </c>
      <c r="K267">
        <v>25</v>
      </c>
      <c r="L267">
        <v>15</v>
      </c>
      <c r="M267">
        <v>0</v>
      </c>
      <c r="N267">
        <v>25</v>
      </c>
    </row>
    <row r="268" spans="1:14" x14ac:dyDescent="0.25">
      <c r="A268">
        <v>8350164.04</v>
      </c>
      <c r="B268">
        <v>6208</v>
      </c>
      <c r="C268">
        <v>5386</v>
      </c>
      <c r="D268">
        <v>2352</v>
      </c>
      <c r="E268">
        <v>2244</v>
      </c>
      <c r="F268">
        <v>55.2</v>
      </c>
      <c r="G268">
        <v>112.55</v>
      </c>
      <c r="H268">
        <v>2900</v>
      </c>
      <c r="I268">
        <v>2675</v>
      </c>
      <c r="J268">
        <v>135</v>
      </c>
      <c r="K268">
        <v>30</v>
      </c>
      <c r="L268">
        <v>45</v>
      </c>
      <c r="M268">
        <v>0</v>
      </c>
      <c r="N268">
        <v>20</v>
      </c>
    </row>
    <row r="269" spans="1:14" x14ac:dyDescent="0.25">
      <c r="A269">
        <v>8350165.0099999998</v>
      </c>
      <c r="B269">
        <v>3013</v>
      </c>
      <c r="C269">
        <v>2687</v>
      </c>
      <c r="D269">
        <v>1130</v>
      </c>
      <c r="E269">
        <v>1060</v>
      </c>
      <c r="F269">
        <v>17.7</v>
      </c>
      <c r="G269">
        <v>169.97</v>
      </c>
      <c r="H269">
        <v>1395</v>
      </c>
      <c r="I269">
        <v>1245</v>
      </c>
      <c r="J269">
        <v>75</v>
      </c>
      <c r="K269">
        <v>35</v>
      </c>
      <c r="L269">
        <v>10</v>
      </c>
      <c r="M269">
        <v>0</v>
      </c>
      <c r="N269">
        <v>40</v>
      </c>
    </row>
    <row r="270" spans="1:14" x14ac:dyDescent="0.25">
      <c r="A270">
        <v>8350165.0300000003</v>
      </c>
      <c r="B270">
        <v>1592</v>
      </c>
      <c r="C270">
        <v>1069</v>
      </c>
      <c r="D270">
        <v>369</v>
      </c>
      <c r="E270">
        <v>345</v>
      </c>
      <c r="F270">
        <v>25.6</v>
      </c>
      <c r="G270">
        <v>62.19</v>
      </c>
      <c r="H270">
        <v>300</v>
      </c>
      <c r="I270">
        <v>245</v>
      </c>
      <c r="J270">
        <v>30</v>
      </c>
      <c r="K270">
        <v>15</v>
      </c>
      <c r="L270">
        <v>10</v>
      </c>
      <c r="M270">
        <v>0</v>
      </c>
      <c r="N270">
        <v>0</v>
      </c>
    </row>
    <row r="271" spans="1:14" x14ac:dyDescent="0.25">
      <c r="A271">
        <v>8350165.04</v>
      </c>
      <c r="B271">
        <v>6000</v>
      </c>
      <c r="C271">
        <v>5761</v>
      </c>
      <c r="D271">
        <v>2443</v>
      </c>
      <c r="E271">
        <v>2191</v>
      </c>
      <c r="F271">
        <v>16.899999999999999</v>
      </c>
      <c r="G271">
        <v>354.38</v>
      </c>
      <c r="H271">
        <v>2755</v>
      </c>
      <c r="I271">
        <v>2550</v>
      </c>
      <c r="J271">
        <v>65</v>
      </c>
      <c r="K271">
        <v>45</v>
      </c>
      <c r="L271">
        <v>25</v>
      </c>
      <c r="M271">
        <v>0</v>
      </c>
      <c r="N271">
        <v>75</v>
      </c>
    </row>
    <row r="272" spans="1:14" x14ac:dyDescent="0.25">
      <c r="A272">
        <v>8350166.0099999998</v>
      </c>
      <c r="B272">
        <v>30</v>
      </c>
      <c r="C272">
        <v>17</v>
      </c>
      <c r="D272">
        <v>5</v>
      </c>
      <c r="E272">
        <v>5</v>
      </c>
      <c r="F272">
        <v>15.3</v>
      </c>
      <c r="G272">
        <v>1.96</v>
      </c>
    </row>
    <row r="273" spans="1:14" x14ac:dyDescent="0.25">
      <c r="A273">
        <v>8350166.0199999996</v>
      </c>
      <c r="B273">
        <v>4939</v>
      </c>
      <c r="C273">
        <v>4793</v>
      </c>
      <c r="D273">
        <v>3154</v>
      </c>
      <c r="E273">
        <v>2059</v>
      </c>
      <c r="F273">
        <v>4</v>
      </c>
      <c r="G273">
        <v>1247.3900000000001</v>
      </c>
      <c r="H273">
        <v>1875</v>
      </c>
      <c r="I273">
        <v>1650</v>
      </c>
      <c r="J273">
        <v>95</v>
      </c>
      <c r="K273">
        <v>20</v>
      </c>
      <c r="L273">
        <v>75</v>
      </c>
      <c r="M273">
        <v>0</v>
      </c>
      <c r="N273">
        <v>30</v>
      </c>
    </row>
    <row r="274" spans="1:14" x14ac:dyDescent="0.25">
      <c r="A274">
        <v>8350200</v>
      </c>
      <c r="B274">
        <v>1308</v>
      </c>
      <c r="C274">
        <v>1155</v>
      </c>
      <c r="D274">
        <v>622</v>
      </c>
      <c r="E274">
        <v>502</v>
      </c>
      <c r="F274">
        <v>183.8</v>
      </c>
      <c r="G274">
        <v>7.12</v>
      </c>
      <c r="H274">
        <v>665</v>
      </c>
      <c r="I274">
        <v>585</v>
      </c>
      <c r="J274">
        <v>35</v>
      </c>
      <c r="K274">
        <v>25</v>
      </c>
      <c r="L274">
        <v>10</v>
      </c>
      <c r="M274">
        <v>0</v>
      </c>
      <c r="N274">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17"/>
  <sheetViews>
    <sheetView zoomScaleNormal="100" workbookViewId="0">
      <pane ySplit="1" topLeftCell="A2" activePane="bottomLeft" state="frozen"/>
      <selection pane="bottomLeft" activeCell="C7" sqref="C7"/>
    </sheetView>
  </sheetViews>
  <sheetFormatPr defaultColWidth="12.7109375" defaultRowHeight="12.75" x14ac:dyDescent="0.2"/>
  <cols>
    <col min="1" max="1" width="16.28515625" style="115" customWidth="1"/>
    <col min="2" max="2" width="13" style="92" customWidth="1"/>
    <col min="3" max="3" width="27.5703125" style="104" bestFit="1" customWidth="1"/>
    <col min="4" max="4" width="16" style="104" customWidth="1"/>
    <col min="5" max="5" width="13.5703125" style="113" customWidth="1"/>
    <col min="6" max="6" width="13.7109375" style="113" customWidth="1"/>
    <col min="7" max="7" width="13.42578125" style="113" customWidth="1"/>
    <col min="8" max="8" width="12.7109375" style="92" customWidth="1"/>
    <col min="9" max="9" width="8.140625" style="87" customWidth="1"/>
    <col min="10" max="10" width="7.7109375" style="109" customWidth="1"/>
    <col min="11" max="11" width="9.28515625" style="137" customWidth="1"/>
    <col min="12" max="12" width="9.28515625" style="113" customWidth="1"/>
    <col min="13" max="13" width="11.5703125" style="113" customWidth="1"/>
    <col min="14" max="14" width="8.7109375" style="113" customWidth="1"/>
    <col min="15" max="15" width="9.7109375" style="111" customWidth="1"/>
    <col min="16" max="16" width="14" style="154" customWidth="1"/>
    <col min="17" max="17" width="14.28515625" style="113" customWidth="1"/>
    <col min="18" max="18" width="12" style="113" customWidth="1"/>
    <col min="19" max="19" width="7.7109375" style="113" customWidth="1"/>
    <col min="20" max="20" width="15.42578125" style="86" customWidth="1"/>
    <col min="21" max="21" width="15.7109375" style="137" customWidth="1"/>
    <col min="22" max="22" width="11.28515625" style="113" customWidth="1"/>
    <col min="23" max="23" width="11.28515625" style="141" customWidth="1"/>
    <col min="24" max="24" width="10.85546875" style="87" customWidth="1"/>
    <col min="25" max="25" width="8.85546875" style="114" customWidth="1"/>
    <col min="26" max="26" width="10.28515625" style="144" customWidth="1"/>
    <col min="27" max="27" width="7.7109375" style="113" customWidth="1"/>
    <col min="28" max="28" width="8.85546875" style="113" customWidth="1"/>
    <col min="29" max="29" width="16" style="141" customWidth="1"/>
    <col min="30" max="30" width="16" style="87" customWidth="1"/>
    <col min="31" max="31" width="10" style="87" customWidth="1"/>
    <col min="32" max="32" width="11.5703125" style="148" customWidth="1"/>
    <col min="33" max="33" width="13.140625" style="112" customWidth="1"/>
    <col min="34" max="34" width="10" style="105" customWidth="1"/>
    <col min="35" max="35" width="6.7109375" style="113" customWidth="1"/>
    <col min="36" max="36" width="5.7109375" style="113" customWidth="1"/>
    <col min="37" max="37" width="12.85546875" style="141" customWidth="1"/>
    <col min="38" max="38" width="14.140625" style="87" customWidth="1"/>
    <col min="39" max="39" width="10" style="87" customWidth="1"/>
    <col min="40" max="40" width="5.7109375" style="150" customWidth="1"/>
    <col min="41" max="41" width="14.5703125" style="87" customWidth="1"/>
    <col min="42" max="42" width="16.5703125" style="91" bestFit="1" customWidth="1"/>
    <col min="43" max="43" width="14" style="119" customWidth="1"/>
    <col min="44" max="44" width="14.7109375" style="254" customWidth="1"/>
    <col min="45" max="16384" width="12.7109375" style="87"/>
  </cols>
  <sheetData>
    <row r="1" spans="1:53" s="332" customFormat="1" ht="78" customHeight="1" thickTop="1" thickBot="1" x14ac:dyDescent="0.3">
      <c r="A1" s="326" t="s">
        <v>330</v>
      </c>
      <c r="B1" s="89" t="s">
        <v>392</v>
      </c>
      <c r="C1" s="327" t="s">
        <v>393</v>
      </c>
      <c r="D1" s="81" t="s">
        <v>394</v>
      </c>
      <c r="E1" s="79" t="s">
        <v>395</v>
      </c>
      <c r="F1" s="79" t="s">
        <v>396</v>
      </c>
      <c r="G1" s="79" t="s">
        <v>397</v>
      </c>
      <c r="H1" s="89" t="s">
        <v>398</v>
      </c>
      <c r="I1" s="328" t="s">
        <v>399</v>
      </c>
      <c r="J1" s="329" t="s">
        <v>400</v>
      </c>
      <c r="K1" s="88" t="s">
        <v>270</v>
      </c>
      <c r="L1" s="88" t="s">
        <v>401</v>
      </c>
      <c r="M1" s="88" t="s">
        <v>268</v>
      </c>
      <c r="N1" s="79" t="s">
        <v>402</v>
      </c>
      <c r="O1" s="88" t="s">
        <v>403</v>
      </c>
      <c r="P1" s="79" t="s">
        <v>404</v>
      </c>
      <c r="Q1" s="330" t="s">
        <v>278</v>
      </c>
      <c r="R1" s="88" t="s">
        <v>276</v>
      </c>
      <c r="S1" s="79" t="s">
        <v>405</v>
      </c>
      <c r="T1" s="88" t="s">
        <v>406</v>
      </c>
      <c r="U1" s="330" t="s">
        <v>285</v>
      </c>
      <c r="V1" s="88" t="s">
        <v>407</v>
      </c>
      <c r="W1" s="79" t="s">
        <v>408</v>
      </c>
      <c r="X1" s="81" t="s">
        <v>409</v>
      </c>
      <c r="Y1" s="80" t="s">
        <v>410</v>
      </c>
      <c r="Z1" s="79" t="s">
        <v>411</v>
      </c>
      <c r="AA1" s="82" t="s">
        <v>412</v>
      </c>
      <c r="AB1" s="79" t="s">
        <v>413</v>
      </c>
      <c r="AC1" s="79" t="s">
        <v>414</v>
      </c>
      <c r="AD1" s="81" t="s">
        <v>415</v>
      </c>
      <c r="AE1" s="83" t="s">
        <v>416</v>
      </c>
      <c r="AF1" s="82" t="s">
        <v>417</v>
      </c>
      <c r="AG1" s="81" t="s">
        <v>418</v>
      </c>
      <c r="AH1" s="83" t="s">
        <v>419</v>
      </c>
      <c r="AI1" s="79" t="s">
        <v>420</v>
      </c>
      <c r="AJ1" s="79" t="s">
        <v>421</v>
      </c>
      <c r="AK1" s="79" t="s">
        <v>422</v>
      </c>
      <c r="AL1" s="81" t="s">
        <v>423</v>
      </c>
      <c r="AM1" s="81" t="s">
        <v>424</v>
      </c>
      <c r="AN1" s="84" t="s">
        <v>425</v>
      </c>
      <c r="AO1" s="78" t="s">
        <v>426</v>
      </c>
      <c r="AP1" s="331" t="s">
        <v>427</v>
      </c>
      <c r="AQ1" s="326" t="s">
        <v>8</v>
      </c>
    </row>
    <row r="2" spans="1:53" s="117" customFormat="1" ht="15.75" thickTop="1" x14ac:dyDescent="0.25">
      <c r="A2" s="120"/>
      <c r="B2" s="121">
        <v>8350000</v>
      </c>
      <c r="C2" s="129"/>
      <c r="D2" s="123"/>
      <c r="E2" s="126"/>
      <c r="F2" s="133"/>
      <c r="G2" s="126"/>
      <c r="H2" s="121">
        <v>488350000</v>
      </c>
      <c r="I2" s="123">
        <v>9438.86</v>
      </c>
      <c r="J2" s="126">
        <f t="shared" ref="J2:J65" si="0">I2*100</f>
        <v>943886</v>
      </c>
      <c r="K2" s="136">
        <v>1321426</v>
      </c>
      <c r="L2" s="133">
        <v>1159869</v>
      </c>
      <c r="M2" s="133">
        <v>1034945</v>
      </c>
      <c r="N2" s="133">
        <f t="shared" ref="N2:N65" si="1">K2-M2</f>
        <v>286481</v>
      </c>
      <c r="O2" s="124">
        <f t="shared" ref="O2:O33" si="2">N2/M2</f>
        <v>0.27680794631598782</v>
      </c>
      <c r="P2" s="152">
        <v>140</v>
      </c>
      <c r="Q2" s="126">
        <v>537634</v>
      </c>
      <c r="R2" s="125">
        <v>426132</v>
      </c>
      <c r="S2" s="126">
        <f t="shared" ref="S2:S65" si="3">Q2-R2</f>
        <v>111502</v>
      </c>
      <c r="T2" s="127">
        <f t="shared" ref="T2:T33" si="4">S2/R2</f>
        <v>0.26166070607229686</v>
      </c>
      <c r="U2" s="139">
        <v>502143</v>
      </c>
      <c r="V2" s="133">
        <v>405538</v>
      </c>
      <c r="W2" s="133">
        <f t="shared" ref="W2:W65" si="5">U2-V2</f>
        <v>96605</v>
      </c>
      <c r="X2" s="124">
        <f t="shared" ref="X2:X33" si="6">W2/V2</f>
        <v>0.23821442133659484</v>
      </c>
      <c r="Y2" s="128">
        <f t="shared" ref="Y2:Y65" si="7">U2/J2</f>
        <v>0.53199538927370471</v>
      </c>
      <c r="Z2" s="142">
        <v>653745</v>
      </c>
      <c r="AA2" s="126">
        <v>506530</v>
      </c>
      <c r="AB2" s="126">
        <v>33305</v>
      </c>
      <c r="AC2" s="126">
        <f>AA2+AB2</f>
        <v>539835</v>
      </c>
      <c r="AD2" s="151">
        <f>AC2/Z2</f>
        <v>0.82575774958125869</v>
      </c>
      <c r="AE2" s="129">
        <f>AD2/82.58*100</f>
        <v>0.9999488369838444</v>
      </c>
      <c r="AF2" s="145">
        <v>73660</v>
      </c>
      <c r="AG2" s="124">
        <f>AF2/Z2</f>
        <v>0.11267390190364744</v>
      </c>
      <c r="AH2" s="130">
        <f>AG2/11.27*100</f>
        <v>0.99976842860379278</v>
      </c>
      <c r="AI2" s="133">
        <v>24170</v>
      </c>
      <c r="AJ2" s="126">
        <v>6435</v>
      </c>
      <c r="AK2" s="126">
        <f>AI2+AJ2</f>
        <v>30605</v>
      </c>
      <c r="AL2" s="131">
        <f>AK2/Z2</f>
        <v>4.6814889597625989E-2</v>
      </c>
      <c r="AM2" s="129">
        <f>AL2/4.68*100</f>
        <v>1.0003181537954271</v>
      </c>
      <c r="AN2" s="149">
        <v>9640</v>
      </c>
      <c r="AO2" s="122" t="s">
        <v>27</v>
      </c>
      <c r="AP2" s="155" t="s">
        <v>27</v>
      </c>
      <c r="AQ2" s="118"/>
      <c r="AR2" s="253"/>
      <c r="AS2" s="116"/>
      <c r="AT2" s="116"/>
      <c r="AU2" s="116"/>
      <c r="AV2" s="116"/>
      <c r="AW2" s="116"/>
      <c r="AX2" s="116"/>
      <c r="AY2" s="116"/>
      <c r="AZ2" s="116"/>
      <c r="BA2" s="116"/>
    </row>
    <row r="3" spans="1:53" ht="15" x14ac:dyDescent="0.25">
      <c r="A3" s="227" t="s">
        <v>300</v>
      </c>
      <c r="B3" s="228">
        <v>8350001.0099999998</v>
      </c>
      <c r="C3" s="229"/>
      <c r="D3" s="229"/>
      <c r="E3" s="230"/>
      <c r="F3" s="230"/>
      <c r="G3" s="230"/>
      <c r="H3" s="231" t="s">
        <v>32</v>
      </c>
      <c r="I3" s="232">
        <v>6.63</v>
      </c>
      <c r="J3" s="233">
        <f t="shared" si="0"/>
        <v>663</v>
      </c>
      <c r="K3" s="234">
        <v>20</v>
      </c>
      <c r="L3" s="230">
        <v>63</v>
      </c>
      <c r="M3" s="235">
        <v>43</v>
      </c>
      <c r="N3" s="236">
        <f t="shared" si="1"/>
        <v>-23</v>
      </c>
      <c r="O3" s="237">
        <f t="shared" si="2"/>
        <v>-0.53488372093023251</v>
      </c>
      <c r="P3" s="238">
        <v>3</v>
      </c>
      <c r="Q3" s="239">
        <v>4</v>
      </c>
      <c r="R3" s="235">
        <v>6</v>
      </c>
      <c r="S3" s="236">
        <f t="shared" si="3"/>
        <v>-2</v>
      </c>
      <c r="T3" s="240">
        <f t="shared" si="4"/>
        <v>-0.33333333333333331</v>
      </c>
      <c r="U3" s="241">
        <v>3</v>
      </c>
      <c r="V3" s="235">
        <v>7</v>
      </c>
      <c r="W3" s="236">
        <f t="shared" si="5"/>
        <v>-4</v>
      </c>
      <c r="X3" s="242">
        <f t="shared" si="6"/>
        <v>-0.5714285714285714</v>
      </c>
      <c r="Y3" s="265">
        <f t="shared" si="7"/>
        <v>4.5248868778280547E-3</v>
      </c>
      <c r="Z3" s="243"/>
      <c r="AA3" s="239"/>
      <c r="AB3" s="239"/>
      <c r="AC3" s="233"/>
      <c r="AD3" s="244"/>
      <c r="AE3" s="245"/>
      <c r="AF3" s="246"/>
      <c r="AG3" s="244"/>
      <c r="AH3" s="247"/>
      <c r="AI3" s="230"/>
      <c r="AJ3" s="230"/>
      <c r="AK3" s="233"/>
      <c r="AL3" s="244"/>
      <c r="AM3" s="248"/>
      <c r="AN3" s="249"/>
      <c r="AO3" s="232" t="s">
        <v>28</v>
      </c>
      <c r="AP3" s="295" t="s">
        <v>28</v>
      </c>
      <c r="AQ3" s="119" t="s">
        <v>299</v>
      </c>
      <c r="AR3" s="115"/>
    </row>
    <row r="4" spans="1:53" ht="15" x14ac:dyDescent="0.25">
      <c r="A4" s="203"/>
      <c r="B4" s="204">
        <v>8350001.0199999996</v>
      </c>
      <c r="C4" s="205"/>
      <c r="D4" s="205"/>
      <c r="E4" s="206"/>
      <c r="F4" s="206"/>
      <c r="G4" s="206"/>
      <c r="H4" s="207" t="s">
        <v>33</v>
      </c>
      <c r="I4" s="208">
        <v>1.18</v>
      </c>
      <c r="J4" s="209">
        <f t="shared" si="0"/>
        <v>118</v>
      </c>
      <c r="K4" s="210">
        <v>2731</v>
      </c>
      <c r="L4" s="211">
        <v>2697</v>
      </c>
      <c r="M4" s="212">
        <v>2834</v>
      </c>
      <c r="N4" s="213">
        <f t="shared" si="1"/>
        <v>-103</v>
      </c>
      <c r="O4" s="214">
        <f t="shared" si="2"/>
        <v>-3.6344389555398732E-2</v>
      </c>
      <c r="P4" s="215">
        <v>2310.3000000000002</v>
      </c>
      <c r="Q4" s="211">
        <v>1086</v>
      </c>
      <c r="R4" s="212">
        <v>1085</v>
      </c>
      <c r="S4" s="213">
        <f t="shared" si="3"/>
        <v>1</v>
      </c>
      <c r="T4" s="216">
        <f t="shared" si="4"/>
        <v>9.2165898617511521E-4</v>
      </c>
      <c r="U4" s="217">
        <v>1041</v>
      </c>
      <c r="V4" s="212">
        <v>1063</v>
      </c>
      <c r="W4" s="213">
        <f t="shared" si="5"/>
        <v>-22</v>
      </c>
      <c r="X4" s="218">
        <f t="shared" si="6"/>
        <v>-2.0696142991533398E-2</v>
      </c>
      <c r="Y4" s="262">
        <f t="shared" si="7"/>
        <v>8.8220338983050848</v>
      </c>
      <c r="Z4" s="219">
        <v>1325</v>
      </c>
      <c r="AA4" s="206">
        <v>915</v>
      </c>
      <c r="AB4" s="206">
        <v>70</v>
      </c>
      <c r="AC4" s="209">
        <f t="shared" ref="AC4:AC25" si="8">AA4+AB4</f>
        <v>985</v>
      </c>
      <c r="AD4" s="220">
        <f t="shared" ref="AD4:AD25" si="9">AC4/Z4</f>
        <v>0.74339622641509429</v>
      </c>
      <c r="AE4" s="221">
        <f t="shared" ref="AE4:AE25" si="10">AD4/82.58*100</f>
        <v>0.90021340084172241</v>
      </c>
      <c r="AF4" s="222">
        <v>240</v>
      </c>
      <c r="AG4" s="220">
        <f t="shared" ref="AG4:AG25" si="11">AF4/Z4</f>
        <v>0.1811320754716981</v>
      </c>
      <c r="AH4" s="223">
        <f t="shared" ref="AH4:AH25" si="12">AG4/11.27*100</f>
        <v>1.6072056386131153</v>
      </c>
      <c r="AI4" s="206">
        <v>65</v>
      </c>
      <c r="AJ4" s="206">
        <v>25</v>
      </c>
      <c r="AK4" s="209">
        <f t="shared" ref="AK4:AK25" si="13">AI4+AJ4</f>
        <v>90</v>
      </c>
      <c r="AL4" s="220">
        <f t="shared" ref="AL4:AL25" si="14">AK4/Z4</f>
        <v>6.7924528301886791E-2</v>
      </c>
      <c r="AM4" s="224">
        <f t="shared" ref="AM4:AM25" si="15">AL4/4.68*100</f>
        <v>1.4513788098693758</v>
      </c>
      <c r="AN4" s="225">
        <v>20</v>
      </c>
      <c r="AO4" s="208" t="s">
        <v>5</v>
      </c>
      <c r="AP4" s="257" t="s">
        <v>6</v>
      </c>
      <c r="AR4" s="115"/>
    </row>
    <row r="5" spans="1:53" ht="15" x14ac:dyDescent="0.25">
      <c r="A5" s="180"/>
      <c r="B5" s="181">
        <v>8350001.0300000003</v>
      </c>
      <c r="C5" s="182"/>
      <c r="D5" s="182"/>
      <c r="E5" s="183"/>
      <c r="F5" s="183"/>
      <c r="G5" s="183"/>
      <c r="H5" s="184" t="s">
        <v>34</v>
      </c>
      <c r="I5" s="185">
        <v>1.9</v>
      </c>
      <c r="J5" s="186">
        <f t="shared" si="0"/>
        <v>190</v>
      </c>
      <c r="K5" s="187">
        <v>4987</v>
      </c>
      <c r="L5" s="188">
        <v>5190</v>
      </c>
      <c r="M5" s="189">
        <v>5026</v>
      </c>
      <c r="N5" s="190">
        <f t="shared" si="1"/>
        <v>-39</v>
      </c>
      <c r="O5" s="191">
        <f t="shared" si="2"/>
        <v>-7.7596498209311577E-3</v>
      </c>
      <c r="P5" s="192">
        <v>2630.7</v>
      </c>
      <c r="Q5" s="188">
        <v>2093</v>
      </c>
      <c r="R5" s="189">
        <v>2089</v>
      </c>
      <c r="S5" s="190">
        <f t="shared" si="3"/>
        <v>4</v>
      </c>
      <c r="T5" s="193">
        <f t="shared" si="4"/>
        <v>1.9147917663954045E-3</v>
      </c>
      <c r="U5" s="187">
        <v>1922</v>
      </c>
      <c r="V5" s="189">
        <v>2052</v>
      </c>
      <c r="W5" s="190">
        <f t="shared" si="5"/>
        <v>-130</v>
      </c>
      <c r="X5" s="194">
        <f t="shared" si="6"/>
        <v>-6.3352826510721244E-2</v>
      </c>
      <c r="Y5" s="263">
        <f t="shared" si="7"/>
        <v>10.115789473684211</v>
      </c>
      <c r="Z5" s="195">
        <v>2255</v>
      </c>
      <c r="AA5" s="183">
        <v>1570</v>
      </c>
      <c r="AB5" s="183">
        <v>115</v>
      </c>
      <c r="AC5" s="186">
        <f t="shared" si="8"/>
        <v>1685</v>
      </c>
      <c r="AD5" s="196">
        <f t="shared" si="9"/>
        <v>0.74722838137472281</v>
      </c>
      <c r="AE5" s="197">
        <f t="shared" si="10"/>
        <v>0.9048539372423382</v>
      </c>
      <c r="AF5" s="198">
        <v>360</v>
      </c>
      <c r="AG5" s="196">
        <f t="shared" si="11"/>
        <v>0.15964523281596452</v>
      </c>
      <c r="AH5" s="199">
        <f t="shared" si="12"/>
        <v>1.4165504242765263</v>
      </c>
      <c r="AI5" s="183">
        <v>120</v>
      </c>
      <c r="AJ5" s="183">
        <v>50</v>
      </c>
      <c r="AK5" s="186">
        <f t="shared" si="13"/>
        <v>170</v>
      </c>
      <c r="AL5" s="196">
        <f t="shared" si="14"/>
        <v>7.5388026607538808E-2</v>
      </c>
      <c r="AM5" s="200">
        <f t="shared" si="15"/>
        <v>1.610855269391855</v>
      </c>
      <c r="AN5" s="201">
        <v>40</v>
      </c>
      <c r="AO5" s="185" t="s">
        <v>6</v>
      </c>
      <c r="AP5" s="293" t="s">
        <v>5</v>
      </c>
      <c r="AR5" s="115"/>
    </row>
    <row r="6" spans="1:53" ht="15" x14ac:dyDescent="0.25">
      <c r="A6" s="203"/>
      <c r="B6" s="204">
        <v>8350001.04</v>
      </c>
      <c r="C6" s="205"/>
      <c r="D6" s="208"/>
      <c r="E6" s="206"/>
      <c r="F6" s="206"/>
      <c r="G6" s="206"/>
      <c r="H6" s="207" t="s">
        <v>35</v>
      </c>
      <c r="I6" s="208">
        <v>0.56000000000000005</v>
      </c>
      <c r="J6" s="209">
        <f t="shared" si="0"/>
        <v>56.000000000000007</v>
      </c>
      <c r="K6" s="210">
        <v>1631</v>
      </c>
      <c r="L6" s="211">
        <v>1615</v>
      </c>
      <c r="M6" s="212">
        <v>1564</v>
      </c>
      <c r="N6" s="213">
        <f t="shared" si="1"/>
        <v>67</v>
      </c>
      <c r="O6" s="214">
        <f t="shared" si="2"/>
        <v>4.2838874680306907E-2</v>
      </c>
      <c r="P6" s="215">
        <v>2897.5</v>
      </c>
      <c r="Q6" s="211">
        <v>670</v>
      </c>
      <c r="R6" s="212">
        <v>666</v>
      </c>
      <c r="S6" s="213">
        <f t="shared" si="3"/>
        <v>4</v>
      </c>
      <c r="T6" s="216">
        <f t="shared" si="4"/>
        <v>6.006006006006006E-3</v>
      </c>
      <c r="U6" s="217">
        <v>646</v>
      </c>
      <c r="V6" s="212">
        <v>657</v>
      </c>
      <c r="W6" s="213">
        <f t="shared" si="5"/>
        <v>-11</v>
      </c>
      <c r="X6" s="218">
        <f t="shared" si="6"/>
        <v>-1.6742770167427701E-2</v>
      </c>
      <c r="Y6" s="262">
        <f t="shared" si="7"/>
        <v>11.535714285714285</v>
      </c>
      <c r="Z6" s="219">
        <v>665</v>
      </c>
      <c r="AA6" s="206">
        <v>440</v>
      </c>
      <c r="AB6" s="206">
        <v>30</v>
      </c>
      <c r="AC6" s="209">
        <f t="shared" si="8"/>
        <v>470</v>
      </c>
      <c r="AD6" s="220">
        <f t="shared" si="9"/>
        <v>0.70676691729323304</v>
      </c>
      <c r="AE6" s="221">
        <f t="shared" si="10"/>
        <v>0.8558572502945424</v>
      </c>
      <c r="AF6" s="222">
        <v>140</v>
      </c>
      <c r="AG6" s="220">
        <f t="shared" si="11"/>
        <v>0.21052631578947367</v>
      </c>
      <c r="AH6" s="223">
        <f t="shared" si="12"/>
        <v>1.8680240975108577</v>
      </c>
      <c r="AI6" s="206">
        <v>25</v>
      </c>
      <c r="AJ6" s="206">
        <v>15</v>
      </c>
      <c r="AK6" s="209">
        <f t="shared" si="13"/>
        <v>40</v>
      </c>
      <c r="AL6" s="220">
        <f t="shared" si="14"/>
        <v>6.0150375939849621E-2</v>
      </c>
      <c r="AM6" s="224">
        <f t="shared" si="15"/>
        <v>1.28526444315918</v>
      </c>
      <c r="AN6" s="225">
        <v>15</v>
      </c>
      <c r="AO6" s="208" t="s">
        <v>5</v>
      </c>
      <c r="AP6" s="293" t="s">
        <v>5</v>
      </c>
      <c r="AR6" s="115"/>
    </row>
    <row r="7" spans="1:53" ht="15" x14ac:dyDescent="0.25">
      <c r="A7" s="156" t="s">
        <v>298</v>
      </c>
      <c r="B7" s="157">
        <v>8350001.0499999998</v>
      </c>
      <c r="C7" s="158"/>
      <c r="D7" s="159"/>
      <c r="E7" s="160"/>
      <c r="F7" s="160"/>
      <c r="G7" s="160"/>
      <c r="H7" s="161" t="s">
        <v>36</v>
      </c>
      <c r="I7" s="159">
        <v>1.29</v>
      </c>
      <c r="J7" s="162">
        <f t="shared" si="0"/>
        <v>129</v>
      </c>
      <c r="K7" s="163">
        <v>5137</v>
      </c>
      <c r="L7" s="160">
        <v>5217</v>
      </c>
      <c r="M7" s="164">
        <v>4634</v>
      </c>
      <c r="N7" s="165">
        <f t="shared" si="1"/>
        <v>503</v>
      </c>
      <c r="O7" s="166">
        <f t="shared" si="2"/>
        <v>0.1085455330168321</v>
      </c>
      <c r="P7" s="167">
        <v>3971.1</v>
      </c>
      <c r="Q7" s="168">
        <v>2481</v>
      </c>
      <c r="R7" s="164">
        <v>2402</v>
      </c>
      <c r="S7" s="165">
        <f t="shared" si="3"/>
        <v>79</v>
      </c>
      <c r="T7" s="169">
        <f t="shared" si="4"/>
        <v>3.2889258950874273E-2</v>
      </c>
      <c r="U7" s="170">
        <v>2217</v>
      </c>
      <c r="V7" s="164">
        <v>2231</v>
      </c>
      <c r="W7" s="165">
        <f t="shared" si="5"/>
        <v>-14</v>
      </c>
      <c r="X7" s="171">
        <f t="shared" si="6"/>
        <v>-6.2752129090094125E-3</v>
      </c>
      <c r="Y7" s="261">
        <f t="shared" si="7"/>
        <v>17.186046511627907</v>
      </c>
      <c r="Z7" s="172">
        <v>2840</v>
      </c>
      <c r="AA7" s="168">
        <v>1435</v>
      </c>
      <c r="AB7" s="168">
        <v>190</v>
      </c>
      <c r="AC7" s="162">
        <f t="shared" si="8"/>
        <v>1625</v>
      </c>
      <c r="AD7" s="173">
        <f t="shared" si="9"/>
        <v>0.57218309859154926</v>
      </c>
      <c r="AE7" s="174">
        <f t="shared" si="10"/>
        <v>0.69288338410214245</v>
      </c>
      <c r="AF7" s="175">
        <v>890</v>
      </c>
      <c r="AG7" s="173">
        <f t="shared" si="11"/>
        <v>0.31338028169014087</v>
      </c>
      <c r="AH7" s="176">
        <f t="shared" si="12"/>
        <v>2.7806591099391382</v>
      </c>
      <c r="AI7" s="160">
        <v>265</v>
      </c>
      <c r="AJ7" s="160">
        <v>30</v>
      </c>
      <c r="AK7" s="162">
        <f t="shared" si="13"/>
        <v>295</v>
      </c>
      <c r="AL7" s="173">
        <f t="shared" si="14"/>
        <v>0.10387323943661972</v>
      </c>
      <c r="AM7" s="177">
        <f t="shared" si="15"/>
        <v>2.2195136631756354</v>
      </c>
      <c r="AN7" s="178">
        <v>25</v>
      </c>
      <c r="AO7" s="159" t="s">
        <v>4</v>
      </c>
      <c r="AP7" s="288" t="s">
        <v>4</v>
      </c>
      <c r="AR7" s="115"/>
    </row>
    <row r="8" spans="1:53" ht="15" x14ac:dyDescent="0.25">
      <c r="A8" s="203"/>
      <c r="B8" s="204">
        <v>8350001.0599999996</v>
      </c>
      <c r="C8" s="205"/>
      <c r="D8" s="205"/>
      <c r="E8" s="206"/>
      <c r="F8" s="206"/>
      <c r="G8" s="206"/>
      <c r="H8" s="207" t="s">
        <v>37</v>
      </c>
      <c r="I8" s="208">
        <v>1.18</v>
      </c>
      <c r="J8" s="209">
        <f t="shared" si="0"/>
        <v>118</v>
      </c>
      <c r="K8" s="210">
        <v>4757</v>
      </c>
      <c r="L8" s="211">
        <v>4548</v>
      </c>
      <c r="M8" s="212">
        <v>4111</v>
      </c>
      <c r="N8" s="213">
        <f t="shared" si="1"/>
        <v>646</v>
      </c>
      <c r="O8" s="214">
        <f t="shared" si="2"/>
        <v>0.15713938214546339</v>
      </c>
      <c r="P8" s="215">
        <v>4045.4</v>
      </c>
      <c r="Q8" s="211">
        <v>2334</v>
      </c>
      <c r="R8" s="212">
        <v>2020</v>
      </c>
      <c r="S8" s="213">
        <f t="shared" si="3"/>
        <v>314</v>
      </c>
      <c r="T8" s="216">
        <f t="shared" si="4"/>
        <v>0.15544554455445544</v>
      </c>
      <c r="U8" s="217">
        <v>2110</v>
      </c>
      <c r="V8" s="212">
        <v>1918</v>
      </c>
      <c r="W8" s="213">
        <f t="shared" si="5"/>
        <v>192</v>
      </c>
      <c r="X8" s="218">
        <f t="shared" si="6"/>
        <v>0.10010427528675704</v>
      </c>
      <c r="Y8" s="262">
        <f t="shared" si="7"/>
        <v>17.881355932203391</v>
      </c>
      <c r="Z8" s="219">
        <v>2155</v>
      </c>
      <c r="AA8" s="206">
        <v>1385</v>
      </c>
      <c r="AB8" s="206">
        <v>115</v>
      </c>
      <c r="AC8" s="209">
        <f t="shared" si="8"/>
        <v>1500</v>
      </c>
      <c r="AD8" s="220">
        <f t="shared" si="9"/>
        <v>0.69605568445475641</v>
      </c>
      <c r="AE8" s="221">
        <f t="shared" si="10"/>
        <v>0.84288651544533344</v>
      </c>
      <c r="AF8" s="222">
        <v>515</v>
      </c>
      <c r="AG8" s="220">
        <f t="shared" si="11"/>
        <v>0.23897911832946636</v>
      </c>
      <c r="AH8" s="223">
        <f t="shared" si="12"/>
        <v>2.1204890712463742</v>
      </c>
      <c r="AI8" s="206">
        <v>90</v>
      </c>
      <c r="AJ8" s="206">
        <v>35</v>
      </c>
      <c r="AK8" s="209">
        <f t="shared" si="13"/>
        <v>125</v>
      </c>
      <c r="AL8" s="220">
        <f t="shared" si="14"/>
        <v>5.8004640371229696E-2</v>
      </c>
      <c r="AM8" s="224">
        <f t="shared" si="15"/>
        <v>1.2394153925476432</v>
      </c>
      <c r="AN8" s="225">
        <v>20</v>
      </c>
      <c r="AO8" s="208" t="s">
        <v>5</v>
      </c>
      <c r="AP8" s="293" t="s">
        <v>5</v>
      </c>
      <c r="AR8" s="115"/>
    </row>
    <row r="9" spans="1:53" ht="15" x14ac:dyDescent="0.25">
      <c r="A9" s="180"/>
      <c r="B9" s="181">
        <v>8350001.0700000003</v>
      </c>
      <c r="C9" s="182"/>
      <c r="D9" s="182"/>
      <c r="E9" s="183"/>
      <c r="F9" s="183"/>
      <c r="G9" s="183"/>
      <c r="H9" s="184" t="s">
        <v>38</v>
      </c>
      <c r="I9" s="185">
        <v>3.27</v>
      </c>
      <c r="J9" s="186">
        <f t="shared" si="0"/>
        <v>327</v>
      </c>
      <c r="K9" s="187">
        <v>5057</v>
      </c>
      <c r="L9" s="188">
        <v>5064</v>
      </c>
      <c r="M9" s="189">
        <v>5198</v>
      </c>
      <c r="N9" s="190">
        <f t="shared" si="1"/>
        <v>-141</v>
      </c>
      <c r="O9" s="191">
        <f t="shared" si="2"/>
        <v>-2.712581762216237E-2</v>
      </c>
      <c r="P9" s="192">
        <v>1544.9</v>
      </c>
      <c r="Q9" s="188">
        <v>2055</v>
      </c>
      <c r="R9" s="189">
        <v>2051</v>
      </c>
      <c r="S9" s="190">
        <f t="shared" si="3"/>
        <v>4</v>
      </c>
      <c r="T9" s="193">
        <f t="shared" si="4"/>
        <v>1.9502681618722574E-3</v>
      </c>
      <c r="U9" s="187">
        <v>2015</v>
      </c>
      <c r="V9" s="189">
        <v>1992</v>
      </c>
      <c r="W9" s="190">
        <f t="shared" si="5"/>
        <v>23</v>
      </c>
      <c r="X9" s="194">
        <f t="shared" si="6"/>
        <v>1.1546184738955823E-2</v>
      </c>
      <c r="Y9" s="263">
        <f t="shared" si="7"/>
        <v>6.1620795107033643</v>
      </c>
      <c r="Z9" s="195">
        <v>2280</v>
      </c>
      <c r="AA9" s="183">
        <v>1715</v>
      </c>
      <c r="AB9" s="183">
        <v>130</v>
      </c>
      <c r="AC9" s="186">
        <f t="shared" si="8"/>
        <v>1845</v>
      </c>
      <c r="AD9" s="196">
        <f t="shared" si="9"/>
        <v>0.80921052631578949</v>
      </c>
      <c r="AE9" s="197">
        <f t="shared" si="10"/>
        <v>0.97991102726542689</v>
      </c>
      <c r="AF9" s="198">
        <v>360</v>
      </c>
      <c r="AG9" s="196">
        <f t="shared" si="11"/>
        <v>0.15789473684210525</v>
      </c>
      <c r="AH9" s="199">
        <f t="shared" si="12"/>
        <v>1.4010180731331434</v>
      </c>
      <c r="AI9" s="183">
        <v>55</v>
      </c>
      <c r="AJ9" s="183">
        <v>10</v>
      </c>
      <c r="AK9" s="186">
        <f t="shared" si="13"/>
        <v>65</v>
      </c>
      <c r="AL9" s="196">
        <f t="shared" si="14"/>
        <v>2.850877192982456E-2</v>
      </c>
      <c r="AM9" s="200">
        <f t="shared" si="15"/>
        <v>0.60916179337231968</v>
      </c>
      <c r="AN9" s="201">
        <v>15</v>
      </c>
      <c r="AO9" s="185" t="s">
        <v>6</v>
      </c>
      <c r="AP9" s="257" t="s">
        <v>6</v>
      </c>
      <c r="AR9" s="115"/>
    </row>
    <row r="10" spans="1:53" ht="15" x14ac:dyDescent="0.25">
      <c r="A10" s="180"/>
      <c r="B10" s="181">
        <v>8350002.0099999998</v>
      </c>
      <c r="C10" s="182"/>
      <c r="D10" s="182"/>
      <c r="E10" s="183"/>
      <c r="F10" s="183"/>
      <c r="G10" s="183"/>
      <c r="H10" s="184" t="s">
        <v>39</v>
      </c>
      <c r="I10" s="185">
        <v>1.56</v>
      </c>
      <c r="J10" s="186">
        <f t="shared" si="0"/>
        <v>156</v>
      </c>
      <c r="K10" s="187">
        <v>3854</v>
      </c>
      <c r="L10" s="188">
        <v>3794</v>
      </c>
      <c r="M10" s="189">
        <v>3828</v>
      </c>
      <c r="N10" s="190">
        <f t="shared" si="1"/>
        <v>26</v>
      </c>
      <c r="O10" s="191">
        <f t="shared" si="2"/>
        <v>6.7920585161964468E-3</v>
      </c>
      <c r="P10" s="192">
        <v>2478.5</v>
      </c>
      <c r="Q10" s="188">
        <v>1472</v>
      </c>
      <c r="R10" s="189">
        <v>1419</v>
      </c>
      <c r="S10" s="190">
        <f t="shared" si="3"/>
        <v>53</v>
      </c>
      <c r="T10" s="193">
        <f t="shared" si="4"/>
        <v>3.7350246652572236E-2</v>
      </c>
      <c r="U10" s="187">
        <v>1442</v>
      </c>
      <c r="V10" s="189">
        <v>1406</v>
      </c>
      <c r="W10" s="190">
        <f t="shared" si="5"/>
        <v>36</v>
      </c>
      <c r="X10" s="194">
        <f t="shared" si="6"/>
        <v>2.5604551920341393E-2</v>
      </c>
      <c r="Y10" s="263">
        <f t="shared" si="7"/>
        <v>9.2435897435897427</v>
      </c>
      <c r="Z10" s="195">
        <v>1885</v>
      </c>
      <c r="AA10" s="183">
        <v>1395</v>
      </c>
      <c r="AB10" s="183">
        <v>70</v>
      </c>
      <c r="AC10" s="186">
        <f t="shared" si="8"/>
        <v>1465</v>
      </c>
      <c r="AD10" s="196">
        <f t="shared" si="9"/>
        <v>0.77718832891246681</v>
      </c>
      <c r="AE10" s="197">
        <f t="shared" si="10"/>
        <v>0.94113384465060157</v>
      </c>
      <c r="AF10" s="198">
        <v>280</v>
      </c>
      <c r="AG10" s="196">
        <f t="shared" si="11"/>
        <v>0.14854111405835543</v>
      </c>
      <c r="AH10" s="199">
        <f t="shared" si="12"/>
        <v>1.318022307527555</v>
      </c>
      <c r="AI10" s="183">
        <v>75</v>
      </c>
      <c r="AJ10" s="183">
        <v>45</v>
      </c>
      <c r="AK10" s="186">
        <f t="shared" si="13"/>
        <v>120</v>
      </c>
      <c r="AL10" s="196">
        <f t="shared" si="14"/>
        <v>6.3660477453580902E-2</v>
      </c>
      <c r="AM10" s="200">
        <f t="shared" si="15"/>
        <v>1.3602666122560023</v>
      </c>
      <c r="AN10" s="201">
        <v>25</v>
      </c>
      <c r="AO10" s="185" t="s">
        <v>6</v>
      </c>
      <c r="AP10" s="257" t="s">
        <v>6</v>
      </c>
      <c r="AR10" s="115"/>
    </row>
    <row r="11" spans="1:53" ht="15" x14ac:dyDescent="0.25">
      <c r="A11" s="203"/>
      <c r="B11" s="204">
        <v>8350002.0199999996</v>
      </c>
      <c r="C11" s="205"/>
      <c r="D11" s="205"/>
      <c r="E11" s="206"/>
      <c r="F11" s="206"/>
      <c r="G11" s="206"/>
      <c r="H11" s="207" t="s">
        <v>40</v>
      </c>
      <c r="I11" s="208">
        <v>1.23</v>
      </c>
      <c r="J11" s="209">
        <f t="shared" si="0"/>
        <v>123</v>
      </c>
      <c r="K11" s="210">
        <v>3592</v>
      </c>
      <c r="L11" s="211">
        <v>3498</v>
      </c>
      <c r="M11" s="212">
        <v>3420</v>
      </c>
      <c r="N11" s="213">
        <f t="shared" si="1"/>
        <v>172</v>
      </c>
      <c r="O11" s="214">
        <f t="shared" si="2"/>
        <v>5.0292397660818715E-2</v>
      </c>
      <c r="P11" s="215">
        <v>2926.3</v>
      </c>
      <c r="Q11" s="211">
        <v>1466</v>
      </c>
      <c r="R11" s="212">
        <v>1447</v>
      </c>
      <c r="S11" s="213">
        <f t="shared" si="3"/>
        <v>19</v>
      </c>
      <c r="T11" s="216">
        <f t="shared" si="4"/>
        <v>1.3130615065653075E-2</v>
      </c>
      <c r="U11" s="217">
        <v>1387</v>
      </c>
      <c r="V11" s="212">
        <v>1406</v>
      </c>
      <c r="W11" s="213">
        <f t="shared" si="5"/>
        <v>-19</v>
      </c>
      <c r="X11" s="218">
        <f t="shared" si="6"/>
        <v>-1.3513513513513514E-2</v>
      </c>
      <c r="Y11" s="262">
        <f t="shared" si="7"/>
        <v>11.276422764227643</v>
      </c>
      <c r="Z11" s="219">
        <v>1730</v>
      </c>
      <c r="AA11" s="206">
        <v>1155</v>
      </c>
      <c r="AB11" s="206">
        <v>80</v>
      </c>
      <c r="AC11" s="209">
        <f t="shared" si="8"/>
        <v>1235</v>
      </c>
      <c r="AD11" s="220">
        <f t="shared" si="9"/>
        <v>0.71387283236994215</v>
      </c>
      <c r="AE11" s="221">
        <f t="shared" si="10"/>
        <v>0.86446213655841875</v>
      </c>
      <c r="AF11" s="222">
        <v>375</v>
      </c>
      <c r="AG11" s="220">
        <f t="shared" si="11"/>
        <v>0.21676300578034682</v>
      </c>
      <c r="AH11" s="223">
        <f t="shared" si="12"/>
        <v>1.9233629616712229</v>
      </c>
      <c r="AI11" s="206">
        <v>65</v>
      </c>
      <c r="AJ11" s="206">
        <v>30</v>
      </c>
      <c r="AK11" s="209">
        <f t="shared" si="13"/>
        <v>95</v>
      </c>
      <c r="AL11" s="220">
        <f t="shared" si="14"/>
        <v>5.4913294797687862E-2</v>
      </c>
      <c r="AM11" s="224">
        <f t="shared" si="15"/>
        <v>1.1733609999505954</v>
      </c>
      <c r="AN11" s="225">
        <v>25</v>
      </c>
      <c r="AO11" s="208" t="s">
        <v>5</v>
      </c>
      <c r="AP11" s="257" t="s">
        <v>6</v>
      </c>
      <c r="AR11" s="115"/>
    </row>
    <row r="12" spans="1:53" ht="15" x14ac:dyDescent="0.25">
      <c r="A12" s="203"/>
      <c r="B12" s="204">
        <v>8350002.0300000003</v>
      </c>
      <c r="C12" s="205"/>
      <c r="D12" s="205"/>
      <c r="E12" s="206"/>
      <c r="F12" s="206"/>
      <c r="G12" s="206"/>
      <c r="H12" s="207" t="s">
        <v>41</v>
      </c>
      <c r="I12" s="208">
        <v>1.02</v>
      </c>
      <c r="J12" s="209">
        <f t="shared" si="0"/>
        <v>102</v>
      </c>
      <c r="K12" s="210">
        <v>3028</v>
      </c>
      <c r="L12" s="211">
        <v>2942</v>
      </c>
      <c r="M12" s="212">
        <v>3031</v>
      </c>
      <c r="N12" s="213">
        <f t="shared" si="1"/>
        <v>-3</v>
      </c>
      <c r="O12" s="214">
        <f t="shared" si="2"/>
        <v>-9.8977235235895742E-4</v>
      </c>
      <c r="P12" s="215">
        <v>2968.3</v>
      </c>
      <c r="Q12" s="211">
        <v>1173</v>
      </c>
      <c r="R12" s="212">
        <v>1171</v>
      </c>
      <c r="S12" s="213">
        <f t="shared" si="3"/>
        <v>2</v>
      </c>
      <c r="T12" s="216">
        <f t="shared" si="4"/>
        <v>1.7079419299743809E-3</v>
      </c>
      <c r="U12" s="217">
        <v>1115</v>
      </c>
      <c r="V12" s="212">
        <v>1142</v>
      </c>
      <c r="W12" s="213">
        <f t="shared" si="5"/>
        <v>-27</v>
      </c>
      <c r="X12" s="218">
        <f t="shared" si="6"/>
        <v>-2.3642732049036778E-2</v>
      </c>
      <c r="Y12" s="262">
        <f t="shared" si="7"/>
        <v>10.931372549019608</v>
      </c>
      <c r="Z12" s="219">
        <v>1455</v>
      </c>
      <c r="AA12" s="206">
        <v>980</v>
      </c>
      <c r="AB12" s="206">
        <v>80</v>
      </c>
      <c r="AC12" s="209">
        <f t="shared" si="8"/>
        <v>1060</v>
      </c>
      <c r="AD12" s="220">
        <f t="shared" si="9"/>
        <v>0.72852233676975942</v>
      </c>
      <c r="AE12" s="221">
        <f t="shared" si="10"/>
        <v>0.88220190938454768</v>
      </c>
      <c r="AF12" s="222">
        <v>345</v>
      </c>
      <c r="AG12" s="220">
        <f t="shared" si="11"/>
        <v>0.23711340206185566</v>
      </c>
      <c r="AH12" s="223">
        <f t="shared" si="12"/>
        <v>2.1039343572480536</v>
      </c>
      <c r="AI12" s="206">
        <v>25</v>
      </c>
      <c r="AJ12" s="206">
        <v>10</v>
      </c>
      <c r="AK12" s="209">
        <f t="shared" si="13"/>
        <v>35</v>
      </c>
      <c r="AL12" s="220">
        <f t="shared" si="14"/>
        <v>2.4054982817869417E-2</v>
      </c>
      <c r="AM12" s="224">
        <f t="shared" si="15"/>
        <v>0.51399535935618412</v>
      </c>
      <c r="AN12" s="225">
        <v>10</v>
      </c>
      <c r="AO12" s="208" t="s">
        <v>5</v>
      </c>
      <c r="AP12" s="257" t="s">
        <v>6</v>
      </c>
      <c r="AR12" s="115"/>
    </row>
    <row r="13" spans="1:53" ht="15" x14ac:dyDescent="0.25">
      <c r="A13" s="203"/>
      <c r="B13" s="204">
        <v>8350002.04</v>
      </c>
      <c r="C13" s="205"/>
      <c r="D13" s="205"/>
      <c r="E13" s="206"/>
      <c r="F13" s="206"/>
      <c r="G13" s="206"/>
      <c r="H13" s="207" t="s">
        <v>42</v>
      </c>
      <c r="I13" s="208">
        <v>0.96</v>
      </c>
      <c r="J13" s="209">
        <f t="shared" si="0"/>
        <v>96</v>
      </c>
      <c r="K13" s="210">
        <v>4624</v>
      </c>
      <c r="L13" s="211">
        <v>4383</v>
      </c>
      <c r="M13" s="212">
        <v>4256</v>
      </c>
      <c r="N13" s="213">
        <f t="shared" si="1"/>
        <v>368</v>
      </c>
      <c r="O13" s="214">
        <f t="shared" si="2"/>
        <v>8.646616541353383E-2</v>
      </c>
      <c r="P13" s="215">
        <v>4811.2</v>
      </c>
      <c r="Q13" s="211">
        <v>1903</v>
      </c>
      <c r="R13" s="212">
        <v>1892</v>
      </c>
      <c r="S13" s="213">
        <f t="shared" si="3"/>
        <v>11</v>
      </c>
      <c r="T13" s="216">
        <f t="shared" si="4"/>
        <v>5.8139534883720929E-3</v>
      </c>
      <c r="U13" s="217">
        <v>1804</v>
      </c>
      <c r="V13" s="212">
        <v>1817</v>
      </c>
      <c r="W13" s="213">
        <f t="shared" si="5"/>
        <v>-13</v>
      </c>
      <c r="X13" s="218">
        <f t="shared" si="6"/>
        <v>-7.1546505228398463E-3</v>
      </c>
      <c r="Y13" s="262">
        <f t="shared" si="7"/>
        <v>18.791666666666668</v>
      </c>
      <c r="Z13" s="219">
        <v>2200</v>
      </c>
      <c r="AA13" s="206">
        <v>1430</v>
      </c>
      <c r="AB13" s="206">
        <v>115</v>
      </c>
      <c r="AC13" s="209">
        <f t="shared" si="8"/>
        <v>1545</v>
      </c>
      <c r="AD13" s="220">
        <f t="shared" si="9"/>
        <v>0.70227272727272727</v>
      </c>
      <c r="AE13" s="221">
        <f t="shared" si="10"/>
        <v>0.85041502454919737</v>
      </c>
      <c r="AF13" s="222">
        <v>570</v>
      </c>
      <c r="AG13" s="220">
        <f t="shared" si="11"/>
        <v>0.25909090909090909</v>
      </c>
      <c r="AH13" s="223">
        <f t="shared" si="12"/>
        <v>2.2989432927321127</v>
      </c>
      <c r="AI13" s="206">
        <v>50</v>
      </c>
      <c r="AJ13" s="206">
        <v>25</v>
      </c>
      <c r="AK13" s="209">
        <f t="shared" si="13"/>
        <v>75</v>
      </c>
      <c r="AL13" s="220">
        <f t="shared" si="14"/>
        <v>3.4090909090909088E-2</v>
      </c>
      <c r="AM13" s="224">
        <f t="shared" si="15"/>
        <v>0.72843822843822836</v>
      </c>
      <c r="AN13" s="225">
        <v>10</v>
      </c>
      <c r="AO13" s="208" t="s">
        <v>5</v>
      </c>
      <c r="AP13" s="257" t="s">
        <v>6</v>
      </c>
      <c r="AR13" s="115"/>
    </row>
    <row r="14" spans="1:53" ht="15" x14ac:dyDescent="0.25">
      <c r="A14" s="203"/>
      <c r="B14" s="204">
        <v>8350002.0499999998</v>
      </c>
      <c r="C14" s="205"/>
      <c r="D14" s="205"/>
      <c r="E14" s="206"/>
      <c r="F14" s="206"/>
      <c r="G14" s="206"/>
      <c r="H14" s="207" t="s">
        <v>43</v>
      </c>
      <c r="I14" s="208">
        <v>1.04</v>
      </c>
      <c r="J14" s="209">
        <f t="shared" si="0"/>
        <v>104</v>
      </c>
      <c r="K14" s="210">
        <v>2206</v>
      </c>
      <c r="L14" s="211">
        <v>2066</v>
      </c>
      <c r="M14" s="212">
        <v>2119</v>
      </c>
      <c r="N14" s="213">
        <f t="shared" si="1"/>
        <v>87</v>
      </c>
      <c r="O14" s="214">
        <f t="shared" si="2"/>
        <v>4.1057102406795658E-2</v>
      </c>
      <c r="P14" s="215">
        <v>2126.3000000000002</v>
      </c>
      <c r="Q14" s="211">
        <v>1151</v>
      </c>
      <c r="R14" s="212">
        <v>1153</v>
      </c>
      <c r="S14" s="213">
        <f t="shared" si="3"/>
        <v>-2</v>
      </c>
      <c r="T14" s="216">
        <f t="shared" si="4"/>
        <v>-1.7346053772766695E-3</v>
      </c>
      <c r="U14" s="217">
        <v>1105</v>
      </c>
      <c r="V14" s="212">
        <v>1125</v>
      </c>
      <c r="W14" s="213">
        <f t="shared" si="5"/>
        <v>-20</v>
      </c>
      <c r="X14" s="218">
        <f t="shared" si="6"/>
        <v>-1.7777777777777778E-2</v>
      </c>
      <c r="Y14" s="262">
        <f t="shared" si="7"/>
        <v>10.625</v>
      </c>
      <c r="Z14" s="219">
        <v>1195</v>
      </c>
      <c r="AA14" s="206">
        <v>840</v>
      </c>
      <c r="AB14" s="206">
        <v>65</v>
      </c>
      <c r="AC14" s="209">
        <f t="shared" si="8"/>
        <v>905</v>
      </c>
      <c r="AD14" s="220">
        <f t="shared" si="9"/>
        <v>0.75732217573221761</v>
      </c>
      <c r="AE14" s="221">
        <f t="shared" si="10"/>
        <v>0.91707698683969197</v>
      </c>
      <c r="AF14" s="222">
        <v>230</v>
      </c>
      <c r="AG14" s="220">
        <f t="shared" si="11"/>
        <v>0.19246861924686193</v>
      </c>
      <c r="AH14" s="223">
        <f t="shared" si="12"/>
        <v>1.7077960891469561</v>
      </c>
      <c r="AI14" s="206">
        <v>30</v>
      </c>
      <c r="AJ14" s="206">
        <v>15</v>
      </c>
      <c r="AK14" s="209">
        <f t="shared" si="13"/>
        <v>45</v>
      </c>
      <c r="AL14" s="220">
        <f t="shared" si="14"/>
        <v>3.7656903765690378E-2</v>
      </c>
      <c r="AM14" s="224">
        <f t="shared" si="15"/>
        <v>0.804634695848085</v>
      </c>
      <c r="AN14" s="225">
        <v>15</v>
      </c>
      <c r="AO14" s="208" t="s">
        <v>5</v>
      </c>
      <c r="AP14" s="257" t="s">
        <v>6</v>
      </c>
      <c r="AR14" s="115"/>
    </row>
    <row r="15" spans="1:53" ht="15" x14ac:dyDescent="0.25">
      <c r="A15" s="203" t="s">
        <v>327</v>
      </c>
      <c r="B15" s="204">
        <v>8350003</v>
      </c>
      <c r="C15" s="205"/>
      <c r="D15" s="205"/>
      <c r="E15" s="206"/>
      <c r="F15" s="206"/>
      <c r="G15" s="206"/>
      <c r="H15" s="207" t="s">
        <v>44</v>
      </c>
      <c r="I15" s="208">
        <v>2.59</v>
      </c>
      <c r="J15" s="209">
        <f t="shared" si="0"/>
        <v>259</v>
      </c>
      <c r="K15" s="210">
        <v>5086</v>
      </c>
      <c r="L15" s="211">
        <v>5266</v>
      </c>
      <c r="M15" s="212">
        <v>5318</v>
      </c>
      <c r="N15" s="213">
        <f t="shared" si="1"/>
        <v>-232</v>
      </c>
      <c r="O15" s="214">
        <f t="shared" si="2"/>
        <v>-4.3625423091387741E-2</v>
      </c>
      <c r="P15" s="215">
        <v>1965.7</v>
      </c>
      <c r="Q15" s="211">
        <v>2070</v>
      </c>
      <c r="R15" s="212">
        <v>2277</v>
      </c>
      <c r="S15" s="213">
        <f t="shared" si="3"/>
        <v>-207</v>
      </c>
      <c r="T15" s="216">
        <f t="shared" si="4"/>
        <v>-9.0909090909090912E-2</v>
      </c>
      <c r="U15" s="217">
        <v>1952</v>
      </c>
      <c r="V15" s="212">
        <v>2125</v>
      </c>
      <c r="W15" s="213">
        <f t="shared" si="5"/>
        <v>-173</v>
      </c>
      <c r="X15" s="218">
        <f t="shared" si="6"/>
        <v>-8.141176470588235E-2</v>
      </c>
      <c r="Y15" s="262">
        <f t="shared" si="7"/>
        <v>7.5366795366795367</v>
      </c>
      <c r="Z15" s="219">
        <v>2245</v>
      </c>
      <c r="AA15" s="206">
        <v>1295</v>
      </c>
      <c r="AB15" s="206">
        <v>55</v>
      </c>
      <c r="AC15" s="209">
        <f t="shared" si="8"/>
        <v>1350</v>
      </c>
      <c r="AD15" s="220">
        <f t="shared" si="9"/>
        <v>0.60133630289532292</v>
      </c>
      <c r="AE15" s="221">
        <f t="shared" si="10"/>
        <v>0.72818636824330707</v>
      </c>
      <c r="AF15" s="222">
        <v>705</v>
      </c>
      <c r="AG15" s="220">
        <f t="shared" si="11"/>
        <v>0.31403118040089084</v>
      </c>
      <c r="AH15" s="223">
        <f t="shared" si="12"/>
        <v>2.7864346087035567</v>
      </c>
      <c r="AI15" s="206">
        <v>75</v>
      </c>
      <c r="AJ15" s="206">
        <v>105</v>
      </c>
      <c r="AK15" s="209">
        <f t="shared" si="13"/>
        <v>180</v>
      </c>
      <c r="AL15" s="220">
        <f t="shared" si="14"/>
        <v>8.0178173719376397E-2</v>
      </c>
      <c r="AM15" s="224">
        <f t="shared" si="15"/>
        <v>1.7132088401576155</v>
      </c>
      <c r="AN15" s="225">
        <v>10</v>
      </c>
      <c r="AO15" s="208" t="s">
        <v>5</v>
      </c>
      <c r="AP15" s="290" t="s">
        <v>4</v>
      </c>
      <c r="AR15" s="115"/>
    </row>
    <row r="16" spans="1:53" ht="15" x14ac:dyDescent="0.25">
      <c r="A16" s="203"/>
      <c r="B16" s="204">
        <v>8350004.0099999998</v>
      </c>
      <c r="C16" s="205"/>
      <c r="D16" s="205"/>
      <c r="E16" s="206"/>
      <c r="F16" s="206"/>
      <c r="G16" s="206"/>
      <c r="H16" s="207" t="s">
        <v>45</v>
      </c>
      <c r="I16" s="208">
        <v>1.94</v>
      </c>
      <c r="J16" s="209">
        <f t="shared" si="0"/>
        <v>194</v>
      </c>
      <c r="K16" s="210">
        <v>1274</v>
      </c>
      <c r="L16" s="211">
        <v>1260</v>
      </c>
      <c r="M16" s="212">
        <v>1253</v>
      </c>
      <c r="N16" s="213">
        <f t="shared" si="1"/>
        <v>21</v>
      </c>
      <c r="O16" s="214">
        <f t="shared" si="2"/>
        <v>1.6759776536312849E-2</v>
      </c>
      <c r="P16" s="215">
        <v>658.1</v>
      </c>
      <c r="Q16" s="211">
        <v>544</v>
      </c>
      <c r="R16" s="212">
        <v>541</v>
      </c>
      <c r="S16" s="213">
        <f t="shared" si="3"/>
        <v>3</v>
      </c>
      <c r="T16" s="216">
        <f t="shared" si="4"/>
        <v>5.5452865064695009E-3</v>
      </c>
      <c r="U16" s="217">
        <v>534</v>
      </c>
      <c r="V16" s="212">
        <v>530</v>
      </c>
      <c r="W16" s="213">
        <f t="shared" si="5"/>
        <v>4</v>
      </c>
      <c r="X16" s="218">
        <f t="shared" si="6"/>
        <v>7.5471698113207548E-3</v>
      </c>
      <c r="Y16" s="262">
        <f t="shared" si="7"/>
        <v>2.7525773195876289</v>
      </c>
      <c r="Z16" s="219">
        <v>645</v>
      </c>
      <c r="AA16" s="206">
        <v>455</v>
      </c>
      <c r="AB16" s="206">
        <v>25</v>
      </c>
      <c r="AC16" s="209">
        <f t="shared" si="8"/>
        <v>480</v>
      </c>
      <c r="AD16" s="220">
        <f t="shared" si="9"/>
        <v>0.7441860465116279</v>
      </c>
      <c r="AE16" s="221">
        <f t="shared" si="10"/>
        <v>0.90116983108697968</v>
      </c>
      <c r="AF16" s="222">
        <v>115</v>
      </c>
      <c r="AG16" s="220">
        <f t="shared" si="11"/>
        <v>0.17829457364341086</v>
      </c>
      <c r="AH16" s="223">
        <f t="shared" si="12"/>
        <v>1.5820281601012498</v>
      </c>
      <c r="AI16" s="206">
        <v>10</v>
      </c>
      <c r="AJ16" s="206">
        <v>25</v>
      </c>
      <c r="AK16" s="209">
        <f t="shared" si="13"/>
        <v>35</v>
      </c>
      <c r="AL16" s="220">
        <f t="shared" si="14"/>
        <v>5.4263565891472867E-2</v>
      </c>
      <c r="AM16" s="224">
        <f t="shared" si="15"/>
        <v>1.1594779036639502</v>
      </c>
      <c r="AN16" s="225">
        <v>15</v>
      </c>
      <c r="AO16" s="208" t="s">
        <v>5</v>
      </c>
      <c r="AP16" s="293" t="s">
        <v>5</v>
      </c>
      <c r="AR16" s="115"/>
    </row>
    <row r="17" spans="1:45" ht="15" x14ac:dyDescent="0.25">
      <c r="A17" s="180"/>
      <c r="B17" s="181">
        <v>8350004.0199999996</v>
      </c>
      <c r="C17" s="182"/>
      <c r="D17" s="182"/>
      <c r="E17" s="183"/>
      <c r="F17" s="183"/>
      <c r="G17" s="183"/>
      <c r="H17" s="184" t="s">
        <v>46</v>
      </c>
      <c r="I17" s="185">
        <v>3.35</v>
      </c>
      <c r="J17" s="186">
        <f t="shared" si="0"/>
        <v>335</v>
      </c>
      <c r="K17" s="187">
        <v>4344</v>
      </c>
      <c r="L17" s="188">
        <v>4392</v>
      </c>
      <c r="M17" s="189">
        <v>4326</v>
      </c>
      <c r="N17" s="190">
        <f t="shared" si="1"/>
        <v>18</v>
      </c>
      <c r="O17" s="191">
        <f t="shared" si="2"/>
        <v>4.160887656033287E-3</v>
      </c>
      <c r="P17" s="192">
        <v>1297.9000000000001</v>
      </c>
      <c r="Q17" s="188">
        <v>1709</v>
      </c>
      <c r="R17" s="189">
        <v>1713</v>
      </c>
      <c r="S17" s="190">
        <f t="shared" si="3"/>
        <v>-4</v>
      </c>
      <c r="T17" s="193">
        <f t="shared" si="4"/>
        <v>-2.3350846468184472E-3</v>
      </c>
      <c r="U17" s="187">
        <v>1652</v>
      </c>
      <c r="V17" s="189">
        <v>1673</v>
      </c>
      <c r="W17" s="190">
        <f t="shared" si="5"/>
        <v>-21</v>
      </c>
      <c r="X17" s="194">
        <f t="shared" si="6"/>
        <v>-1.2552301255230125E-2</v>
      </c>
      <c r="Y17" s="263">
        <f t="shared" si="7"/>
        <v>4.9313432835820894</v>
      </c>
      <c r="Z17" s="195">
        <v>1995</v>
      </c>
      <c r="AA17" s="183">
        <v>1510</v>
      </c>
      <c r="AB17" s="183">
        <v>100</v>
      </c>
      <c r="AC17" s="186">
        <f t="shared" si="8"/>
        <v>1610</v>
      </c>
      <c r="AD17" s="196">
        <f t="shared" si="9"/>
        <v>0.80701754385964908</v>
      </c>
      <c r="AE17" s="197">
        <f t="shared" si="10"/>
        <v>0.97725544182568314</v>
      </c>
      <c r="AF17" s="198">
        <v>290</v>
      </c>
      <c r="AG17" s="196">
        <f t="shared" si="11"/>
        <v>0.14536340852130325</v>
      </c>
      <c r="AH17" s="199">
        <f t="shared" si="12"/>
        <v>1.2898261625670209</v>
      </c>
      <c r="AI17" s="183">
        <v>50</v>
      </c>
      <c r="AJ17" s="183">
        <v>20</v>
      </c>
      <c r="AK17" s="186">
        <f t="shared" si="13"/>
        <v>70</v>
      </c>
      <c r="AL17" s="196">
        <f t="shared" si="14"/>
        <v>3.5087719298245612E-2</v>
      </c>
      <c r="AM17" s="200">
        <f t="shared" si="15"/>
        <v>0.74973759184285504</v>
      </c>
      <c r="AN17" s="201">
        <v>30</v>
      </c>
      <c r="AO17" s="185" t="s">
        <v>6</v>
      </c>
      <c r="AP17" s="257" t="s">
        <v>6</v>
      </c>
      <c r="AR17" s="115"/>
    </row>
    <row r="18" spans="1:45" ht="15" x14ac:dyDescent="0.25">
      <c r="A18" s="180"/>
      <c r="B18" s="181">
        <v>8350005.0099999998</v>
      </c>
      <c r="C18" s="182"/>
      <c r="D18" s="182"/>
      <c r="E18" s="183"/>
      <c r="F18" s="183"/>
      <c r="G18" s="183"/>
      <c r="H18" s="184" t="s">
        <v>47</v>
      </c>
      <c r="I18" s="185">
        <v>1.99</v>
      </c>
      <c r="J18" s="186">
        <f t="shared" si="0"/>
        <v>199</v>
      </c>
      <c r="K18" s="187">
        <v>2044</v>
      </c>
      <c r="L18" s="188">
        <v>1957</v>
      </c>
      <c r="M18" s="189">
        <v>1983</v>
      </c>
      <c r="N18" s="190">
        <f t="shared" si="1"/>
        <v>61</v>
      </c>
      <c r="O18" s="191">
        <f t="shared" si="2"/>
        <v>3.0761472516389308E-2</v>
      </c>
      <c r="P18" s="192">
        <v>1027.4000000000001</v>
      </c>
      <c r="Q18" s="188">
        <v>727</v>
      </c>
      <c r="R18" s="189">
        <v>723</v>
      </c>
      <c r="S18" s="190">
        <f t="shared" si="3"/>
        <v>4</v>
      </c>
      <c r="T18" s="193">
        <f t="shared" si="4"/>
        <v>5.5325034578146614E-3</v>
      </c>
      <c r="U18" s="187">
        <v>714</v>
      </c>
      <c r="V18" s="189">
        <v>713</v>
      </c>
      <c r="W18" s="190">
        <f t="shared" si="5"/>
        <v>1</v>
      </c>
      <c r="X18" s="194">
        <f t="shared" si="6"/>
        <v>1.4025245441795231E-3</v>
      </c>
      <c r="Y18" s="263">
        <f t="shared" si="7"/>
        <v>3.5879396984924625</v>
      </c>
      <c r="Z18" s="195">
        <v>860</v>
      </c>
      <c r="AA18" s="183">
        <v>655</v>
      </c>
      <c r="AB18" s="183">
        <v>65</v>
      </c>
      <c r="AC18" s="186">
        <f t="shared" si="8"/>
        <v>720</v>
      </c>
      <c r="AD18" s="196">
        <f t="shared" si="9"/>
        <v>0.83720930232558144</v>
      </c>
      <c r="AE18" s="197">
        <f t="shared" si="10"/>
        <v>1.0138160599728523</v>
      </c>
      <c r="AF18" s="198">
        <v>90</v>
      </c>
      <c r="AG18" s="196">
        <f t="shared" si="11"/>
        <v>0.10465116279069768</v>
      </c>
      <c r="AH18" s="199">
        <f t="shared" si="12"/>
        <v>0.92858174614638589</v>
      </c>
      <c r="AI18" s="183">
        <v>0</v>
      </c>
      <c r="AJ18" s="183">
        <v>10</v>
      </c>
      <c r="AK18" s="186">
        <f t="shared" si="13"/>
        <v>10</v>
      </c>
      <c r="AL18" s="196">
        <f t="shared" si="14"/>
        <v>1.1627906976744186E-2</v>
      </c>
      <c r="AM18" s="200">
        <f t="shared" si="15"/>
        <v>0.24845955078513218</v>
      </c>
      <c r="AN18" s="201">
        <v>40</v>
      </c>
      <c r="AO18" s="185" t="s">
        <v>6</v>
      </c>
      <c r="AP18" s="257" t="s">
        <v>6</v>
      </c>
      <c r="AR18" s="115"/>
    </row>
    <row r="19" spans="1:45" ht="15" x14ac:dyDescent="0.25">
      <c r="A19" s="180"/>
      <c r="B19" s="181">
        <v>8350005.0199999996</v>
      </c>
      <c r="C19" s="182"/>
      <c r="D19" s="182"/>
      <c r="E19" s="183"/>
      <c r="F19" s="183"/>
      <c r="G19" s="183"/>
      <c r="H19" s="184" t="s">
        <v>48</v>
      </c>
      <c r="I19" s="185">
        <v>2.4900000000000002</v>
      </c>
      <c r="J19" s="186">
        <f t="shared" si="0"/>
        <v>249.00000000000003</v>
      </c>
      <c r="K19" s="187">
        <v>4294</v>
      </c>
      <c r="L19" s="188">
        <v>4191</v>
      </c>
      <c r="M19" s="189">
        <v>4171</v>
      </c>
      <c r="N19" s="190">
        <f t="shared" si="1"/>
        <v>123</v>
      </c>
      <c r="O19" s="191">
        <f t="shared" si="2"/>
        <v>2.9489331095660511E-2</v>
      </c>
      <c r="P19" s="192">
        <v>1723.1</v>
      </c>
      <c r="Q19" s="188">
        <v>1893</v>
      </c>
      <c r="R19" s="189">
        <v>1882</v>
      </c>
      <c r="S19" s="190">
        <f t="shared" si="3"/>
        <v>11</v>
      </c>
      <c r="T19" s="193">
        <f t="shared" si="4"/>
        <v>5.8448459086078638E-3</v>
      </c>
      <c r="U19" s="187">
        <v>1848</v>
      </c>
      <c r="V19" s="189">
        <v>1785</v>
      </c>
      <c r="W19" s="190">
        <f t="shared" si="5"/>
        <v>63</v>
      </c>
      <c r="X19" s="194">
        <f t="shared" si="6"/>
        <v>3.5294117647058823E-2</v>
      </c>
      <c r="Y19" s="263">
        <f t="shared" si="7"/>
        <v>7.4216867469879508</v>
      </c>
      <c r="Z19" s="195">
        <v>1970</v>
      </c>
      <c r="AA19" s="183">
        <v>1560</v>
      </c>
      <c r="AB19" s="183">
        <v>75</v>
      </c>
      <c r="AC19" s="186">
        <f t="shared" si="8"/>
        <v>1635</v>
      </c>
      <c r="AD19" s="196">
        <f t="shared" si="9"/>
        <v>0.82994923857868019</v>
      </c>
      <c r="AE19" s="197">
        <f t="shared" si="10"/>
        <v>1.0050245078453379</v>
      </c>
      <c r="AF19" s="198">
        <v>305</v>
      </c>
      <c r="AG19" s="196">
        <f t="shared" si="11"/>
        <v>0.1548223350253807</v>
      </c>
      <c r="AH19" s="199">
        <f t="shared" si="12"/>
        <v>1.3737563001364748</v>
      </c>
      <c r="AI19" s="183">
        <v>10</v>
      </c>
      <c r="AJ19" s="183">
        <v>10</v>
      </c>
      <c r="AK19" s="186">
        <f t="shared" si="13"/>
        <v>20</v>
      </c>
      <c r="AL19" s="196">
        <f t="shared" si="14"/>
        <v>1.015228426395939E-2</v>
      </c>
      <c r="AM19" s="200">
        <f t="shared" si="15"/>
        <v>0.21692915093930323</v>
      </c>
      <c r="AN19" s="201">
        <v>10</v>
      </c>
      <c r="AO19" s="185" t="s">
        <v>6</v>
      </c>
      <c r="AP19" s="257" t="s">
        <v>6</v>
      </c>
      <c r="AR19" s="115"/>
    </row>
    <row r="20" spans="1:45" ht="15" x14ac:dyDescent="0.25">
      <c r="A20" s="180"/>
      <c r="B20" s="181">
        <v>8350005.0499999998</v>
      </c>
      <c r="C20" s="182"/>
      <c r="D20" s="182"/>
      <c r="E20" s="183"/>
      <c r="F20" s="183"/>
      <c r="G20" s="183"/>
      <c r="H20" s="184" t="s">
        <v>50</v>
      </c>
      <c r="I20" s="185">
        <v>3.07</v>
      </c>
      <c r="J20" s="186">
        <f t="shared" si="0"/>
        <v>307</v>
      </c>
      <c r="K20" s="187">
        <v>6401</v>
      </c>
      <c r="L20" s="188">
        <v>6576</v>
      </c>
      <c r="M20" s="189">
        <v>4538</v>
      </c>
      <c r="N20" s="190">
        <f t="shared" si="1"/>
        <v>1863</v>
      </c>
      <c r="O20" s="191">
        <f t="shared" si="2"/>
        <v>0.41053327457029526</v>
      </c>
      <c r="P20" s="192">
        <v>2084.4</v>
      </c>
      <c r="Q20" s="188">
        <v>2191</v>
      </c>
      <c r="R20" s="189">
        <v>1659</v>
      </c>
      <c r="S20" s="190">
        <f t="shared" si="3"/>
        <v>532</v>
      </c>
      <c r="T20" s="193">
        <f t="shared" si="4"/>
        <v>0.32067510548523209</v>
      </c>
      <c r="U20" s="187">
        <v>2151</v>
      </c>
      <c r="V20" s="189">
        <v>1631</v>
      </c>
      <c r="W20" s="190">
        <f t="shared" si="5"/>
        <v>520</v>
      </c>
      <c r="X20" s="194">
        <f t="shared" si="6"/>
        <v>0.31882280809319435</v>
      </c>
      <c r="Y20" s="263">
        <f t="shared" si="7"/>
        <v>7.006514657980456</v>
      </c>
      <c r="Z20" s="195">
        <v>2870</v>
      </c>
      <c r="AA20" s="183">
        <v>2355</v>
      </c>
      <c r="AB20" s="183">
        <v>170</v>
      </c>
      <c r="AC20" s="186">
        <f t="shared" si="8"/>
        <v>2525</v>
      </c>
      <c r="AD20" s="196">
        <f t="shared" si="9"/>
        <v>0.87979094076655051</v>
      </c>
      <c r="AE20" s="197">
        <f t="shared" si="10"/>
        <v>1.0653801656170385</v>
      </c>
      <c r="AF20" s="198">
        <v>265</v>
      </c>
      <c r="AG20" s="196">
        <f t="shared" si="11"/>
        <v>9.2334494773519168E-2</v>
      </c>
      <c r="AH20" s="199">
        <f t="shared" si="12"/>
        <v>0.81929454102501487</v>
      </c>
      <c r="AI20" s="183">
        <v>35</v>
      </c>
      <c r="AJ20" s="183">
        <v>0</v>
      </c>
      <c r="AK20" s="186">
        <f t="shared" si="13"/>
        <v>35</v>
      </c>
      <c r="AL20" s="196">
        <f t="shared" si="14"/>
        <v>1.2195121951219513E-2</v>
      </c>
      <c r="AM20" s="200">
        <f t="shared" si="15"/>
        <v>0.26057952887221186</v>
      </c>
      <c r="AN20" s="201">
        <v>35</v>
      </c>
      <c r="AO20" s="185" t="s">
        <v>6</v>
      </c>
      <c r="AP20" s="257" t="s">
        <v>6</v>
      </c>
      <c r="AR20" s="115"/>
    </row>
    <row r="21" spans="1:45" ht="15" x14ac:dyDescent="0.25">
      <c r="A21" s="180"/>
      <c r="B21" s="181">
        <v>8350005.0700000003</v>
      </c>
      <c r="C21" s="182"/>
      <c r="D21" s="182"/>
      <c r="E21" s="183"/>
      <c r="F21" s="183"/>
      <c r="G21" s="183"/>
      <c r="H21" s="184" t="s">
        <v>51</v>
      </c>
      <c r="I21" s="185">
        <v>3.89</v>
      </c>
      <c r="J21" s="186">
        <f t="shared" si="0"/>
        <v>389</v>
      </c>
      <c r="K21" s="187">
        <v>4189</v>
      </c>
      <c r="L21" s="188">
        <v>4169</v>
      </c>
      <c r="M21" s="189">
        <v>4421</v>
      </c>
      <c r="N21" s="190">
        <f t="shared" si="1"/>
        <v>-232</v>
      </c>
      <c r="O21" s="191">
        <f t="shared" si="2"/>
        <v>-5.2476815200180951E-2</v>
      </c>
      <c r="P21" s="192">
        <v>1076.4000000000001</v>
      </c>
      <c r="Q21" s="188">
        <v>1431</v>
      </c>
      <c r="R21" s="189">
        <v>1398</v>
      </c>
      <c r="S21" s="190">
        <f t="shared" si="3"/>
        <v>33</v>
      </c>
      <c r="T21" s="193">
        <f t="shared" si="4"/>
        <v>2.3605150214592276E-2</v>
      </c>
      <c r="U21" s="187">
        <v>1423</v>
      </c>
      <c r="V21" s="189">
        <v>1373</v>
      </c>
      <c r="W21" s="190">
        <f t="shared" si="5"/>
        <v>50</v>
      </c>
      <c r="X21" s="194">
        <f t="shared" si="6"/>
        <v>3.6416605972323379E-2</v>
      </c>
      <c r="Y21" s="263">
        <f t="shared" si="7"/>
        <v>3.6580976863753212</v>
      </c>
      <c r="Z21" s="195">
        <v>1955</v>
      </c>
      <c r="AA21" s="183">
        <v>1615</v>
      </c>
      <c r="AB21" s="183">
        <v>65</v>
      </c>
      <c r="AC21" s="186">
        <f t="shared" si="8"/>
        <v>1680</v>
      </c>
      <c r="AD21" s="196">
        <f t="shared" si="9"/>
        <v>0.85933503836317138</v>
      </c>
      <c r="AE21" s="197">
        <f t="shared" si="10"/>
        <v>1.040609152776909</v>
      </c>
      <c r="AF21" s="198">
        <v>190</v>
      </c>
      <c r="AG21" s="196">
        <f t="shared" si="11"/>
        <v>9.718670076726342E-2</v>
      </c>
      <c r="AH21" s="199">
        <f t="shared" si="12"/>
        <v>0.86234872020641906</v>
      </c>
      <c r="AI21" s="183">
        <v>30</v>
      </c>
      <c r="AJ21" s="183">
        <v>35</v>
      </c>
      <c r="AK21" s="186">
        <f t="shared" si="13"/>
        <v>65</v>
      </c>
      <c r="AL21" s="196">
        <f t="shared" si="14"/>
        <v>3.3248081841432228E-2</v>
      </c>
      <c r="AM21" s="200">
        <f t="shared" si="15"/>
        <v>0.71042909917590236</v>
      </c>
      <c r="AN21" s="201">
        <v>20</v>
      </c>
      <c r="AO21" s="185" t="s">
        <v>6</v>
      </c>
      <c r="AP21" s="257" t="s">
        <v>6</v>
      </c>
      <c r="AR21" s="115"/>
    </row>
    <row r="22" spans="1:45" ht="15" x14ac:dyDescent="0.25">
      <c r="A22" s="180"/>
      <c r="B22" s="181">
        <v>8350005.0800000001</v>
      </c>
      <c r="C22" s="182"/>
      <c r="D22" s="182"/>
      <c r="E22" s="183"/>
      <c r="F22" s="183"/>
      <c r="G22" s="183"/>
      <c r="H22" s="184" t="s">
        <v>52</v>
      </c>
      <c r="I22" s="185">
        <v>1.1399999999999999</v>
      </c>
      <c r="J22" s="186">
        <f t="shared" si="0"/>
        <v>113.99999999999999</v>
      </c>
      <c r="K22" s="187">
        <v>2762</v>
      </c>
      <c r="L22" s="188">
        <v>2860</v>
      </c>
      <c r="M22" s="189">
        <v>2994</v>
      </c>
      <c r="N22" s="190">
        <f t="shared" si="1"/>
        <v>-232</v>
      </c>
      <c r="O22" s="191">
        <f t="shared" si="2"/>
        <v>-7.7488309953239812E-2</v>
      </c>
      <c r="P22" s="192">
        <v>2418.6</v>
      </c>
      <c r="Q22" s="188">
        <v>977</v>
      </c>
      <c r="R22" s="189">
        <v>975</v>
      </c>
      <c r="S22" s="190">
        <f t="shared" si="3"/>
        <v>2</v>
      </c>
      <c r="T22" s="193">
        <f t="shared" si="4"/>
        <v>2.0512820512820513E-3</v>
      </c>
      <c r="U22" s="187">
        <v>959</v>
      </c>
      <c r="V22" s="189">
        <v>961</v>
      </c>
      <c r="W22" s="190">
        <f t="shared" si="5"/>
        <v>-2</v>
      </c>
      <c r="X22" s="194">
        <f t="shared" si="6"/>
        <v>-2.0811654526534861E-3</v>
      </c>
      <c r="Y22" s="263">
        <f t="shared" si="7"/>
        <v>8.412280701754387</v>
      </c>
      <c r="Z22" s="195">
        <v>1185</v>
      </c>
      <c r="AA22" s="183">
        <v>935</v>
      </c>
      <c r="AB22" s="183">
        <v>50</v>
      </c>
      <c r="AC22" s="186">
        <f t="shared" si="8"/>
        <v>985</v>
      </c>
      <c r="AD22" s="196">
        <f t="shared" si="9"/>
        <v>0.83122362869198307</v>
      </c>
      <c r="AE22" s="197">
        <f t="shared" si="10"/>
        <v>1.006567726679563</v>
      </c>
      <c r="AF22" s="198">
        <v>140</v>
      </c>
      <c r="AG22" s="196">
        <f t="shared" si="11"/>
        <v>0.11814345991561181</v>
      </c>
      <c r="AH22" s="199">
        <f t="shared" si="12"/>
        <v>1.0483004429069371</v>
      </c>
      <c r="AI22" s="183">
        <v>25</v>
      </c>
      <c r="AJ22" s="183">
        <v>10</v>
      </c>
      <c r="AK22" s="186">
        <f t="shared" si="13"/>
        <v>35</v>
      </c>
      <c r="AL22" s="196">
        <f t="shared" si="14"/>
        <v>2.9535864978902954E-2</v>
      </c>
      <c r="AM22" s="200">
        <f t="shared" si="15"/>
        <v>0.63110822604493499</v>
      </c>
      <c r="AN22" s="201">
        <v>15</v>
      </c>
      <c r="AO22" s="185" t="s">
        <v>6</v>
      </c>
      <c r="AP22" s="257" t="s">
        <v>6</v>
      </c>
      <c r="AR22" s="115"/>
    </row>
    <row r="23" spans="1:45" ht="15" x14ac:dyDescent="0.25">
      <c r="A23" s="180"/>
      <c r="B23" s="181">
        <v>8350005.0899999999</v>
      </c>
      <c r="C23" s="182">
        <v>8350005.04</v>
      </c>
      <c r="D23" s="185">
        <v>0.31918310700000002</v>
      </c>
      <c r="E23" s="183">
        <v>10474</v>
      </c>
      <c r="F23" s="202">
        <v>3558</v>
      </c>
      <c r="G23" s="202">
        <v>3487</v>
      </c>
      <c r="H23" s="184"/>
      <c r="I23" s="185">
        <v>1.67</v>
      </c>
      <c r="J23" s="186">
        <f t="shared" si="0"/>
        <v>167</v>
      </c>
      <c r="K23" s="187">
        <v>3269</v>
      </c>
      <c r="L23" s="188">
        <v>3418</v>
      </c>
      <c r="M23" s="189">
        <f>D23*E23</f>
        <v>3343.1238627180001</v>
      </c>
      <c r="N23" s="190">
        <f t="shared" si="1"/>
        <v>-74.123862718000055</v>
      </c>
      <c r="O23" s="191">
        <f t="shared" si="2"/>
        <v>-2.2172036024335772E-2</v>
      </c>
      <c r="P23" s="192">
        <v>1954.4</v>
      </c>
      <c r="Q23" s="188">
        <v>1079</v>
      </c>
      <c r="R23" s="189">
        <f>D23*F23</f>
        <v>1135.6534947060002</v>
      </c>
      <c r="S23" s="190">
        <f t="shared" si="3"/>
        <v>-56.653494706000174</v>
      </c>
      <c r="T23" s="193">
        <f t="shared" si="4"/>
        <v>-4.9886250489342018E-2</v>
      </c>
      <c r="U23" s="187">
        <v>1072</v>
      </c>
      <c r="V23" s="189">
        <f>D23*G23</f>
        <v>1112.9914941090001</v>
      </c>
      <c r="W23" s="190">
        <f t="shared" si="5"/>
        <v>-40.991494109000087</v>
      </c>
      <c r="X23" s="194">
        <f t="shared" si="6"/>
        <v>-3.6830015616440649E-2</v>
      </c>
      <c r="Y23" s="263">
        <f t="shared" si="7"/>
        <v>6.4191616766467066</v>
      </c>
      <c r="Z23" s="195">
        <v>1600</v>
      </c>
      <c r="AA23" s="183">
        <v>1295</v>
      </c>
      <c r="AB23" s="183">
        <v>50</v>
      </c>
      <c r="AC23" s="186">
        <f t="shared" si="8"/>
        <v>1345</v>
      </c>
      <c r="AD23" s="196">
        <f t="shared" si="9"/>
        <v>0.84062499999999996</v>
      </c>
      <c r="AE23" s="197">
        <f t="shared" si="10"/>
        <v>1.0179522886897554</v>
      </c>
      <c r="AF23" s="198">
        <v>175</v>
      </c>
      <c r="AG23" s="196">
        <f t="shared" si="11"/>
        <v>0.109375</v>
      </c>
      <c r="AH23" s="199">
        <f t="shared" si="12"/>
        <v>0.97049689440993803</v>
      </c>
      <c r="AI23" s="183">
        <v>25</v>
      </c>
      <c r="AJ23" s="183">
        <v>0</v>
      </c>
      <c r="AK23" s="186">
        <f t="shared" si="13"/>
        <v>25</v>
      </c>
      <c r="AL23" s="196">
        <f t="shared" si="14"/>
        <v>1.5625E-2</v>
      </c>
      <c r="AM23" s="200">
        <f t="shared" si="15"/>
        <v>0.3338675213675214</v>
      </c>
      <c r="AN23" s="201">
        <v>40</v>
      </c>
      <c r="AO23" s="185" t="s">
        <v>6</v>
      </c>
      <c r="AP23" s="257" t="s">
        <v>6</v>
      </c>
      <c r="AQ23" s="119" t="s">
        <v>25</v>
      </c>
      <c r="AR23" s="115"/>
    </row>
    <row r="24" spans="1:45" ht="15" x14ac:dyDescent="0.25">
      <c r="A24" s="180"/>
      <c r="B24" s="181">
        <v>8350005.0999999996</v>
      </c>
      <c r="C24" s="182">
        <v>8350005.04</v>
      </c>
      <c r="D24" s="185">
        <v>0.30095365699999999</v>
      </c>
      <c r="E24" s="183">
        <v>10474</v>
      </c>
      <c r="F24" s="202">
        <v>3558</v>
      </c>
      <c r="G24" s="202">
        <v>3487</v>
      </c>
      <c r="H24" s="184"/>
      <c r="I24" s="185">
        <v>1.63</v>
      </c>
      <c r="J24" s="186">
        <f t="shared" si="0"/>
        <v>163</v>
      </c>
      <c r="K24" s="187">
        <v>4258</v>
      </c>
      <c r="L24" s="188">
        <v>4300</v>
      </c>
      <c r="M24" s="189">
        <f>D24*E24</f>
        <v>3152.1886034179997</v>
      </c>
      <c r="N24" s="190">
        <f t="shared" si="1"/>
        <v>1105.8113965820003</v>
      </c>
      <c r="O24" s="191">
        <f t="shared" si="2"/>
        <v>0.35080749780737752</v>
      </c>
      <c r="P24" s="192">
        <v>2608.3000000000002</v>
      </c>
      <c r="Q24" s="188">
        <v>1479</v>
      </c>
      <c r="R24" s="189">
        <f>D24*F24</f>
        <v>1070.7931116059999</v>
      </c>
      <c r="S24" s="190">
        <f t="shared" si="3"/>
        <v>408.20688839400009</v>
      </c>
      <c r="T24" s="193">
        <f t="shared" si="4"/>
        <v>0.38121919535115623</v>
      </c>
      <c r="U24" s="187">
        <v>1422</v>
      </c>
      <c r="V24" s="189">
        <f>D24*G24</f>
        <v>1049.4254019590001</v>
      </c>
      <c r="W24" s="190">
        <f t="shared" si="5"/>
        <v>372.57459804099994</v>
      </c>
      <c r="X24" s="194">
        <f t="shared" si="6"/>
        <v>0.35502723428030386</v>
      </c>
      <c r="Y24" s="263">
        <f t="shared" si="7"/>
        <v>8.7239263803680984</v>
      </c>
      <c r="Z24" s="195">
        <v>1960</v>
      </c>
      <c r="AA24" s="183">
        <v>1630</v>
      </c>
      <c r="AB24" s="183">
        <v>85</v>
      </c>
      <c r="AC24" s="186">
        <f t="shared" si="8"/>
        <v>1715</v>
      </c>
      <c r="AD24" s="196">
        <f t="shared" si="9"/>
        <v>0.875</v>
      </c>
      <c r="AE24" s="197">
        <f t="shared" si="10"/>
        <v>1.0595785904577379</v>
      </c>
      <c r="AF24" s="198">
        <v>185</v>
      </c>
      <c r="AG24" s="196">
        <f t="shared" si="11"/>
        <v>9.438775510204081E-2</v>
      </c>
      <c r="AH24" s="199">
        <f t="shared" si="12"/>
        <v>0.83751335494268686</v>
      </c>
      <c r="AI24" s="183">
        <v>20</v>
      </c>
      <c r="AJ24" s="183">
        <v>15</v>
      </c>
      <c r="AK24" s="186">
        <f t="shared" si="13"/>
        <v>35</v>
      </c>
      <c r="AL24" s="196">
        <f t="shared" si="14"/>
        <v>1.7857142857142856E-2</v>
      </c>
      <c r="AM24" s="200">
        <f t="shared" si="15"/>
        <v>0.38156288156288154</v>
      </c>
      <c r="AN24" s="201">
        <v>25</v>
      </c>
      <c r="AO24" s="185" t="s">
        <v>6</v>
      </c>
      <c r="AP24" s="257" t="s">
        <v>6</v>
      </c>
      <c r="AQ24" s="119" t="s">
        <v>25</v>
      </c>
      <c r="AR24" s="115"/>
    </row>
    <row r="25" spans="1:45" ht="15" x14ac:dyDescent="0.25">
      <c r="A25" s="180"/>
      <c r="B25" s="181">
        <v>8350005.1100000003</v>
      </c>
      <c r="C25" s="182">
        <v>8350005.04</v>
      </c>
      <c r="D25" s="185">
        <v>0.37986323599999999</v>
      </c>
      <c r="E25" s="183">
        <v>10474</v>
      </c>
      <c r="F25" s="202">
        <v>3558</v>
      </c>
      <c r="G25" s="202">
        <v>3487</v>
      </c>
      <c r="H25" s="184"/>
      <c r="I25" s="185">
        <v>2</v>
      </c>
      <c r="J25" s="186">
        <f t="shared" si="0"/>
        <v>200</v>
      </c>
      <c r="K25" s="187">
        <v>4031</v>
      </c>
      <c r="L25" s="188">
        <v>3972</v>
      </c>
      <c r="M25" s="189">
        <f>D25*E25</f>
        <v>3978.6875338639998</v>
      </c>
      <c r="N25" s="190">
        <f t="shared" si="1"/>
        <v>52.312466136000239</v>
      </c>
      <c r="O25" s="191">
        <f t="shared" si="2"/>
        <v>1.314817152408943E-2</v>
      </c>
      <c r="P25" s="192">
        <v>2019.6</v>
      </c>
      <c r="Q25" s="188">
        <v>1466</v>
      </c>
      <c r="R25" s="189">
        <f>D25*F25</f>
        <v>1351.5533936879999</v>
      </c>
      <c r="S25" s="190">
        <f t="shared" si="3"/>
        <v>114.44660631200009</v>
      </c>
      <c r="T25" s="193">
        <f t="shared" si="4"/>
        <v>8.4677828376212544E-2</v>
      </c>
      <c r="U25" s="187">
        <v>1437</v>
      </c>
      <c r="V25" s="189">
        <f>D25*G25</f>
        <v>1324.5831039320001</v>
      </c>
      <c r="W25" s="190">
        <f t="shared" si="5"/>
        <v>112.41689606799991</v>
      </c>
      <c r="X25" s="194">
        <f t="shared" si="6"/>
        <v>8.4869643689620133E-2</v>
      </c>
      <c r="Y25" s="263">
        <f t="shared" si="7"/>
        <v>7.1849999999999996</v>
      </c>
      <c r="Z25" s="195">
        <v>1865</v>
      </c>
      <c r="AA25" s="183">
        <v>1470</v>
      </c>
      <c r="AB25" s="183">
        <v>110</v>
      </c>
      <c r="AC25" s="186">
        <f t="shared" si="8"/>
        <v>1580</v>
      </c>
      <c r="AD25" s="196">
        <f t="shared" si="9"/>
        <v>0.84718498659517427</v>
      </c>
      <c r="AE25" s="197">
        <f t="shared" si="10"/>
        <v>1.0258960845182541</v>
      </c>
      <c r="AF25" s="198">
        <v>235</v>
      </c>
      <c r="AG25" s="196">
        <f t="shared" si="11"/>
        <v>0.12600536193029491</v>
      </c>
      <c r="AH25" s="199">
        <f t="shared" si="12"/>
        <v>1.1180599993814988</v>
      </c>
      <c r="AI25" s="183">
        <v>10</v>
      </c>
      <c r="AJ25" s="183">
        <v>20</v>
      </c>
      <c r="AK25" s="186">
        <f t="shared" si="13"/>
        <v>30</v>
      </c>
      <c r="AL25" s="196">
        <f t="shared" si="14"/>
        <v>1.6085790884718499E-2</v>
      </c>
      <c r="AM25" s="200">
        <f t="shared" si="15"/>
        <v>0.343713480442703</v>
      </c>
      <c r="AN25" s="201">
        <v>25</v>
      </c>
      <c r="AO25" s="185" t="s">
        <v>6</v>
      </c>
      <c r="AP25" s="257" t="s">
        <v>6</v>
      </c>
      <c r="AQ25" s="119" t="s">
        <v>25</v>
      </c>
      <c r="AR25" s="115"/>
    </row>
    <row r="26" spans="1:45" ht="15" x14ac:dyDescent="0.25">
      <c r="A26" s="227" t="s">
        <v>329</v>
      </c>
      <c r="B26" s="228">
        <v>8350006.0099999998</v>
      </c>
      <c r="C26" s="229"/>
      <c r="D26" s="229"/>
      <c r="E26" s="230"/>
      <c r="F26" s="230"/>
      <c r="G26" s="230"/>
      <c r="H26" s="231" t="s">
        <v>53</v>
      </c>
      <c r="I26" s="232">
        <v>10.35</v>
      </c>
      <c r="J26" s="233">
        <f t="shared" si="0"/>
        <v>1035</v>
      </c>
      <c r="K26" s="234">
        <v>164</v>
      </c>
      <c r="L26" s="230">
        <v>83</v>
      </c>
      <c r="M26" s="235">
        <v>130</v>
      </c>
      <c r="N26" s="236">
        <f t="shared" si="1"/>
        <v>34</v>
      </c>
      <c r="O26" s="237">
        <f t="shared" si="2"/>
        <v>0.26153846153846155</v>
      </c>
      <c r="P26" s="238">
        <v>15.8</v>
      </c>
      <c r="Q26" s="239">
        <v>8</v>
      </c>
      <c r="R26" s="235">
        <v>11</v>
      </c>
      <c r="S26" s="236">
        <f t="shared" si="3"/>
        <v>-3</v>
      </c>
      <c r="T26" s="240">
        <f t="shared" si="4"/>
        <v>-0.27272727272727271</v>
      </c>
      <c r="U26" s="241">
        <v>7</v>
      </c>
      <c r="V26" s="235">
        <v>10</v>
      </c>
      <c r="W26" s="236">
        <f t="shared" si="5"/>
        <v>-3</v>
      </c>
      <c r="X26" s="242">
        <f t="shared" si="6"/>
        <v>-0.3</v>
      </c>
      <c r="Y26" s="265">
        <f t="shared" si="7"/>
        <v>6.7632850241545897E-3</v>
      </c>
      <c r="Z26" s="250"/>
      <c r="AA26" s="230"/>
      <c r="AB26" s="230"/>
      <c r="AC26" s="233"/>
      <c r="AD26" s="244"/>
      <c r="AE26" s="245"/>
      <c r="AF26" s="246"/>
      <c r="AG26" s="244"/>
      <c r="AH26" s="247"/>
      <c r="AI26" s="230"/>
      <c r="AJ26" s="230"/>
      <c r="AK26" s="233"/>
      <c r="AL26" s="244"/>
      <c r="AM26" s="248"/>
      <c r="AN26" s="249"/>
      <c r="AO26" s="232" t="s">
        <v>28</v>
      </c>
      <c r="AP26" s="295" t="s">
        <v>28</v>
      </c>
      <c r="AR26" s="115"/>
    </row>
    <row r="27" spans="1:45" ht="15" x14ac:dyDescent="0.25">
      <c r="A27" s="203"/>
      <c r="B27" s="204">
        <v>8350006.0300000003</v>
      </c>
      <c r="C27" s="205"/>
      <c r="D27" s="208"/>
      <c r="E27" s="206"/>
      <c r="F27" s="206"/>
      <c r="G27" s="206"/>
      <c r="H27" s="207" t="s">
        <v>54</v>
      </c>
      <c r="I27" s="208">
        <v>0.89</v>
      </c>
      <c r="J27" s="209">
        <f t="shared" si="0"/>
        <v>89</v>
      </c>
      <c r="K27" s="210">
        <v>3769</v>
      </c>
      <c r="L27" s="211">
        <v>3688</v>
      </c>
      <c r="M27" s="212">
        <v>3501</v>
      </c>
      <c r="N27" s="213">
        <f t="shared" si="1"/>
        <v>268</v>
      </c>
      <c r="O27" s="214">
        <f t="shared" si="2"/>
        <v>7.6549557269351615E-2</v>
      </c>
      <c r="P27" s="215">
        <v>4220.6000000000004</v>
      </c>
      <c r="Q27" s="211">
        <v>1362</v>
      </c>
      <c r="R27" s="212">
        <v>1351</v>
      </c>
      <c r="S27" s="213">
        <f t="shared" si="3"/>
        <v>11</v>
      </c>
      <c r="T27" s="216">
        <f t="shared" si="4"/>
        <v>8.142116950407105E-3</v>
      </c>
      <c r="U27" s="217">
        <v>1280</v>
      </c>
      <c r="V27" s="212">
        <v>1294</v>
      </c>
      <c r="W27" s="213">
        <f t="shared" si="5"/>
        <v>-14</v>
      </c>
      <c r="X27" s="218">
        <f t="shared" si="6"/>
        <v>-1.0819165378670788E-2</v>
      </c>
      <c r="Y27" s="262">
        <f t="shared" si="7"/>
        <v>14.382022471910112</v>
      </c>
      <c r="Z27" s="219">
        <v>1820</v>
      </c>
      <c r="AA27" s="206">
        <v>1055</v>
      </c>
      <c r="AB27" s="206">
        <v>90</v>
      </c>
      <c r="AC27" s="209">
        <f t="shared" ref="AC27:AC50" si="16">AA27+AB27</f>
        <v>1145</v>
      </c>
      <c r="AD27" s="220">
        <f t="shared" ref="AD27:AD50" si="17">AC27/Z27</f>
        <v>0.62912087912087911</v>
      </c>
      <c r="AE27" s="221">
        <f t="shared" ref="AE27:AE50" si="18">AD27/82.58*100</f>
        <v>0.76183201637306741</v>
      </c>
      <c r="AF27" s="222">
        <v>460</v>
      </c>
      <c r="AG27" s="220">
        <f t="shared" ref="AG27:AG50" si="19">AF27/Z27</f>
        <v>0.25274725274725274</v>
      </c>
      <c r="AH27" s="223">
        <f t="shared" ref="AH27:AH50" si="20">AG27/11.27*100</f>
        <v>2.2426553038797934</v>
      </c>
      <c r="AI27" s="206">
        <v>170</v>
      </c>
      <c r="AJ27" s="206">
        <v>15</v>
      </c>
      <c r="AK27" s="209">
        <f t="shared" ref="AK27:AK50" si="21">AI27+AJ27</f>
        <v>185</v>
      </c>
      <c r="AL27" s="220">
        <f t="shared" ref="AL27:AL50" si="22">AK27/Z27</f>
        <v>0.10164835164835165</v>
      </c>
      <c r="AM27" s="224">
        <f t="shared" ref="AM27:AM50" si="23">AL27/4.68*100</f>
        <v>2.1719733258194798</v>
      </c>
      <c r="AN27" s="225">
        <v>30</v>
      </c>
      <c r="AO27" s="208" t="s">
        <v>5</v>
      </c>
      <c r="AP27" s="290" t="s">
        <v>4</v>
      </c>
      <c r="AR27" s="115"/>
    </row>
    <row r="28" spans="1:45" ht="15" x14ac:dyDescent="0.25">
      <c r="A28" s="203"/>
      <c r="B28" s="204">
        <v>8350006.04</v>
      </c>
      <c r="C28" s="205"/>
      <c r="D28" s="208"/>
      <c r="E28" s="206"/>
      <c r="F28" s="206"/>
      <c r="G28" s="206"/>
      <c r="H28" s="207" t="s">
        <v>55</v>
      </c>
      <c r="I28" s="208">
        <v>0.9</v>
      </c>
      <c r="J28" s="209">
        <f t="shared" si="0"/>
        <v>90</v>
      </c>
      <c r="K28" s="210">
        <v>2474</v>
      </c>
      <c r="L28" s="211">
        <v>2412</v>
      </c>
      <c r="M28" s="212">
        <v>2194</v>
      </c>
      <c r="N28" s="213">
        <f t="shared" si="1"/>
        <v>280</v>
      </c>
      <c r="O28" s="214">
        <f t="shared" si="2"/>
        <v>0.12762078395624429</v>
      </c>
      <c r="P28" s="215">
        <v>2737</v>
      </c>
      <c r="Q28" s="211">
        <v>1172</v>
      </c>
      <c r="R28" s="212">
        <v>1090</v>
      </c>
      <c r="S28" s="213">
        <f t="shared" si="3"/>
        <v>82</v>
      </c>
      <c r="T28" s="216">
        <f t="shared" si="4"/>
        <v>7.5229357798165142E-2</v>
      </c>
      <c r="U28" s="217">
        <v>1089</v>
      </c>
      <c r="V28" s="212">
        <v>1043</v>
      </c>
      <c r="W28" s="213">
        <f t="shared" si="5"/>
        <v>46</v>
      </c>
      <c r="X28" s="218">
        <f t="shared" si="6"/>
        <v>4.4103547459252157E-2</v>
      </c>
      <c r="Y28" s="262">
        <f t="shared" si="7"/>
        <v>12.1</v>
      </c>
      <c r="Z28" s="219">
        <v>1345</v>
      </c>
      <c r="AA28" s="206">
        <v>950</v>
      </c>
      <c r="AB28" s="206">
        <v>80</v>
      </c>
      <c r="AC28" s="209">
        <f t="shared" si="16"/>
        <v>1030</v>
      </c>
      <c r="AD28" s="220">
        <f t="shared" si="17"/>
        <v>0.76579925650557623</v>
      </c>
      <c r="AE28" s="221">
        <f t="shared" si="18"/>
        <v>0.92734228203629965</v>
      </c>
      <c r="AF28" s="222">
        <v>255</v>
      </c>
      <c r="AG28" s="220">
        <f t="shared" si="19"/>
        <v>0.1895910780669145</v>
      </c>
      <c r="AH28" s="223">
        <f t="shared" si="20"/>
        <v>1.6822633368847781</v>
      </c>
      <c r="AI28" s="206">
        <v>35</v>
      </c>
      <c r="AJ28" s="206">
        <v>10</v>
      </c>
      <c r="AK28" s="209">
        <f t="shared" si="21"/>
        <v>45</v>
      </c>
      <c r="AL28" s="220">
        <f t="shared" si="22"/>
        <v>3.3457249070631967E-2</v>
      </c>
      <c r="AM28" s="224">
        <f t="shared" si="23"/>
        <v>0.71489848441521298</v>
      </c>
      <c r="AN28" s="225">
        <v>25</v>
      </c>
      <c r="AO28" s="208" t="s">
        <v>5</v>
      </c>
      <c r="AP28" s="257" t="s">
        <v>6</v>
      </c>
      <c r="AR28" s="115"/>
      <c r="AS28" s="103"/>
    </row>
    <row r="29" spans="1:45" ht="15" x14ac:dyDescent="0.25">
      <c r="A29" s="203"/>
      <c r="B29" s="204">
        <v>8350006.0499999998</v>
      </c>
      <c r="C29" s="205"/>
      <c r="D29" s="205"/>
      <c r="E29" s="206"/>
      <c r="F29" s="206"/>
      <c r="G29" s="206"/>
      <c r="H29" s="207" t="s">
        <v>56</v>
      </c>
      <c r="I29" s="208">
        <v>2.0499999999999998</v>
      </c>
      <c r="J29" s="209">
        <f t="shared" si="0"/>
        <v>204.99999999999997</v>
      </c>
      <c r="K29" s="210">
        <v>5503</v>
      </c>
      <c r="L29" s="211">
        <v>5348</v>
      </c>
      <c r="M29" s="212">
        <v>5331</v>
      </c>
      <c r="N29" s="213">
        <f t="shared" si="1"/>
        <v>172</v>
      </c>
      <c r="O29" s="214">
        <f t="shared" si="2"/>
        <v>3.226411555055337E-2</v>
      </c>
      <c r="P29" s="215">
        <v>2688.1</v>
      </c>
      <c r="Q29" s="211">
        <v>1998</v>
      </c>
      <c r="R29" s="212">
        <v>1976</v>
      </c>
      <c r="S29" s="213">
        <f t="shared" si="3"/>
        <v>22</v>
      </c>
      <c r="T29" s="216">
        <f t="shared" si="4"/>
        <v>1.1133603238866396E-2</v>
      </c>
      <c r="U29" s="217">
        <v>1924</v>
      </c>
      <c r="V29" s="212">
        <v>1906</v>
      </c>
      <c r="W29" s="213">
        <f t="shared" si="5"/>
        <v>18</v>
      </c>
      <c r="X29" s="218">
        <f t="shared" si="6"/>
        <v>9.4438614900314802E-3</v>
      </c>
      <c r="Y29" s="262">
        <f t="shared" si="7"/>
        <v>9.3853658536585378</v>
      </c>
      <c r="Z29" s="219">
        <v>2870</v>
      </c>
      <c r="AA29" s="206">
        <v>1965</v>
      </c>
      <c r="AB29" s="206">
        <v>200</v>
      </c>
      <c r="AC29" s="209">
        <f t="shared" si="16"/>
        <v>2165</v>
      </c>
      <c r="AD29" s="220">
        <f t="shared" si="17"/>
        <v>0.75435540069686413</v>
      </c>
      <c r="AE29" s="221">
        <f t="shared" si="18"/>
        <v>0.91348437962807483</v>
      </c>
      <c r="AF29" s="222">
        <v>520</v>
      </c>
      <c r="AG29" s="220">
        <f t="shared" si="19"/>
        <v>0.18118466898954705</v>
      </c>
      <c r="AH29" s="223">
        <f t="shared" si="20"/>
        <v>1.60767230691701</v>
      </c>
      <c r="AI29" s="206">
        <v>100</v>
      </c>
      <c r="AJ29" s="206">
        <v>20</v>
      </c>
      <c r="AK29" s="209">
        <f t="shared" si="21"/>
        <v>120</v>
      </c>
      <c r="AL29" s="220">
        <f t="shared" si="22"/>
        <v>4.1811846689895474E-2</v>
      </c>
      <c r="AM29" s="224">
        <f t="shared" si="23"/>
        <v>0.89341552756186915</v>
      </c>
      <c r="AN29" s="225">
        <v>70</v>
      </c>
      <c r="AO29" s="208" t="s">
        <v>5</v>
      </c>
      <c r="AP29" s="257" t="s">
        <v>6</v>
      </c>
      <c r="AR29" s="115"/>
      <c r="AS29" s="103"/>
    </row>
    <row r="30" spans="1:45" ht="15" x14ac:dyDescent="0.25">
      <c r="A30" s="203"/>
      <c r="B30" s="204">
        <v>8350006.0599999996</v>
      </c>
      <c r="C30" s="205"/>
      <c r="D30" s="205"/>
      <c r="E30" s="206"/>
      <c r="F30" s="206"/>
      <c r="G30" s="206"/>
      <c r="H30" s="207" t="s">
        <v>57</v>
      </c>
      <c r="I30" s="208">
        <v>0.77</v>
      </c>
      <c r="J30" s="209">
        <f t="shared" si="0"/>
        <v>77</v>
      </c>
      <c r="K30" s="210">
        <v>5998</v>
      </c>
      <c r="L30" s="211">
        <v>5475</v>
      </c>
      <c r="M30" s="212">
        <v>5045</v>
      </c>
      <c r="N30" s="213">
        <f t="shared" si="1"/>
        <v>953</v>
      </c>
      <c r="O30" s="214">
        <f t="shared" si="2"/>
        <v>0.18889990089197226</v>
      </c>
      <c r="P30" s="215">
        <v>7749.4</v>
      </c>
      <c r="Q30" s="211">
        <v>2985</v>
      </c>
      <c r="R30" s="212">
        <v>2991</v>
      </c>
      <c r="S30" s="213">
        <f t="shared" si="3"/>
        <v>-6</v>
      </c>
      <c r="T30" s="216">
        <f t="shared" si="4"/>
        <v>-2.0060180541624875E-3</v>
      </c>
      <c r="U30" s="217">
        <v>2807</v>
      </c>
      <c r="V30" s="212">
        <v>2671</v>
      </c>
      <c r="W30" s="213">
        <f t="shared" si="5"/>
        <v>136</v>
      </c>
      <c r="X30" s="218">
        <f t="shared" si="6"/>
        <v>5.0917259453388243E-2</v>
      </c>
      <c r="Y30" s="262">
        <f t="shared" si="7"/>
        <v>36.454545454545453</v>
      </c>
      <c r="Z30" s="219">
        <v>2980</v>
      </c>
      <c r="AA30" s="206">
        <v>1995</v>
      </c>
      <c r="AB30" s="206">
        <v>195</v>
      </c>
      <c r="AC30" s="209">
        <f t="shared" si="16"/>
        <v>2190</v>
      </c>
      <c r="AD30" s="220">
        <f t="shared" si="17"/>
        <v>0.7348993288590604</v>
      </c>
      <c r="AE30" s="221">
        <f t="shared" si="18"/>
        <v>0.88992410857236659</v>
      </c>
      <c r="AF30" s="222">
        <v>585</v>
      </c>
      <c r="AG30" s="220">
        <f t="shared" si="19"/>
        <v>0.19630872483221476</v>
      </c>
      <c r="AH30" s="223">
        <f t="shared" si="20"/>
        <v>1.7418697855564751</v>
      </c>
      <c r="AI30" s="206">
        <v>150</v>
      </c>
      <c r="AJ30" s="206">
        <v>30</v>
      </c>
      <c r="AK30" s="209">
        <f t="shared" si="21"/>
        <v>180</v>
      </c>
      <c r="AL30" s="220">
        <f t="shared" si="22"/>
        <v>6.0402684563758392E-2</v>
      </c>
      <c r="AM30" s="224">
        <f t="shared" si="23"/>
        <v>1.2906556530717606</v>
      </c>
      <c r="AN30" s="225">
        <v>35</v>
      </c>
      <c r="AO30" s="208" t="s">
        <v>5</v>
      </c>
      <c r="AP30" s="293" t="s">
        <v>5</v>
      </c>
      <c r="AR30" s="115"/>
      <c r="AS30" s="103"/>
    </row>
    <row r="31" spans="1:45" ht="15" x14ac:dyDescent="0.25">
      <c r="A31" s="180"/>
      <c r="B31" s="181">
        <v>8350006.0800000001</v>
      </c>
      <c r="C31" s="182"/>
      <c r="D31" s="182"/>
      <c r="E31" s="183"/>
      <c r="F31" s="183"/>
      <c r="G31" s="183"/>
      <c r="H31" s="184" t="s">
        <v>58</v>
      </c>
      <c r="I31" s="185">
        <v>1.93</v>
      </c>
      <c r="J31" s="186">
        <f t="shared" si="0"/>
        <v>193</v>
      </c>
      <c r="K31" s="187">
        <v>6044</v>
      </c>
      <c r="L31" s="188">
        <v>6106</v>
      </c>
      <c r="M31" s="189">
        <v>6319</v>
      </c>
      <c r="N31" s="190">
        <f t="shared" si="1"/>
        <v>-275</v>
      </c>
      <c r="O31" s="191">
        <f t="shared" si="2"/>
        <v>-4.3519544231682229E-2</v>
      </c>
      <c r="P31" s="192">
        <v>3123.8</v>
      </c>
      <c r="Q31" s="188">
        <v>2200</v>
      </c>
      <c r="R31" s="189">
        <v>2206</v>
      </c>
      <c r="S31" s="190">
        <f t="shared" si="3"/>
        <v>-6</v>
      </c>
      <c r="T31" s="193">
        <f t="shared" si="4"/>
        <v>-2.7198549410698096E-3</v>
      </c>
      <c r="U31" s="187">
        <v>2161</v>
      </c>
      <c r="V31" s="189">
        <v>2174</v>
      </c>
      <c r="W31" s="190">
        <f t="shared" si="5"/>
        <v>-13</v>
      </c>
      <c r="X31" s="194">
        <f t="shared" si="6"/>
        <v>-5.9797608095676176E-3</v>
      </c>
      <c r="Y31" s="263">
        <f t="shared" si="7"/>
        <v>11.196891191709845</v>
      </c>
      <c r="Z31" s="195">
        <v>3260</v>
      </c>
      <c r="AA31" s="183">
        <v>2420</v>
      </c>
      <c r="AB31" s="183">
        <v>285</v>
      </c>
      <c r="AC31" s="186">
        <f t="shared" si="16"/>
        <v>2705</v>
      </c>
      <c r="AD31" s="196">
        <f t="shared" si="17"/>
        <v>0.82975460122699385</v>
      </c>
      <c r="AE31" s="197">
        <f t="shared" si="18"/>
        <v>1.0047888123359094</v>
      </c>
      <c r="AF31" s="198">
        <v>460</v>
      </c>
      <c r="AG31" s="196">
        <f t="shared" si="19"/>
        <v>0.1411042944785276</v>
      </c>
      <c r="AH31" s="199">
        <f t="shared" si="20"/>
        <v>1.2520345561537498</v>
      </c>
      <c r="AI31" s="183">
        <v>40</v>
      </c>
      <c r="AJ31" s="183">
        <v>20</v>
      </c>
      <c r="AK31" s="186">
        <f t="shared" si="21"/>
        <v>60</v>
      </c>
      <c r="AL31" s="196">
        <f t="shared" si="22"/>
        <v>1.8404907975460124E-2</v>
      </c>
      <c r="AM31" s="200">
        <f t="shared" si="23"/>
        <v>0.39326726443290866</v>
      </c>
      <c r="AN31" s="201">
        <v>40</v>
      </c>
      <c r="AO31" s="185" t="s">
        <v>6</v>
      </c>
      <c r="AP31" s="257" t="s">
        <v>6</v>
      </c>
      <c r="AR31" s="115"/>
      <c r="AS31" s="103"/>
    </row>
    <row r="32" spans="1:45" ht="15" x14ac:dyDescent="0.25">
      <c r="A32" s="180"/>
      <c r="B32" s="181">
        <v>8350006.0899999999</v>
      </c>
      <c r="C32" s="182"/>
      <c r="D32" s="182"/>
      <c r="E32" s="183"/>
      <c r="F32" s="183"/>
      <c r="G32" s="183"/>
      <c r="H32" s="184" t="s">
        <v>59</v>
      </c>
      <c r="I32" s="185">
        <v>1.62</v>
      </c>
      <c r="J32" s="186">
        <f t="shared" si="0"/>
        <v>162</v>
      </c>
      <c r="K32" s="187">
        <v>5390</v>
      </c>
      <c r="L32" s="188">
        <v>5407</v>
      </c>
      <c r="M32" s="189">
        <v>5595</v>
      </c>
      <c r="N32" s="190">
        <f t="shared" si="1"/>
        <v>-205</v>
      </c>
      <c r="O32" s="191">
        <f t="shared" si="2"/>
        <v>-3.6639857015192137E-2</v>
      </c>
      <c r="P32" s="192">
        <v>3322.9</v>
      </c>
      <c r="Q32" s="188">
        <v>1943</v>
      </c>
      <c r="R32" s="189">
        <v>1914</v>
      </c>
      <c r="S32" s="190">
        <f t="shared" si="3"/>
        <v>29</v>
      </c>
      <c r="T32" s="193">
        <f t="shared" si="4"/>
        <v>1.5151515151515152E-2</v>
      </c>
      <c r="U32" s="187">
        <v>1878</v>
      </c>
      <c r="V32" s="189">
        <v>1886</v>
      </c>
      <c r="W32" s="190">
        <f t="shared" si="5"/>
        <v>-8</v>
      </c>
      <c r="X32" s="194">
        <f t="shared" si="6"/>
        <v>-4.2417815482502655E-3</v>
      </c>
      <c r="Y32" s="263">
        <f t="shared" si="7"/>
        <v>11.592592592592593</v>
      </c>
      <c r="Z32" s="195">
        <v>2825</v>
      </c>
      <c r="AA32" s="183">
        <v>2195</v>
      </c>
      <c r="AB32" s="183">
        <v>145</v>
      </c>
      <c r="AC32" s="186">
        <f t="shared" si="16"/>
        <v>2340</v>
      </c>
      <c r="AD32" s="196">
        <f t="shared" si="17"/>
        <v>0.8283185840707965</v>
      </c>
      <c r="AE32" s="197">
        <f t="shared" si="18"/>
        <v>1.0030498717253529</v>
      </c>
      <c r="AF32" s="198">
        <v>385</v>
      </c>
      <c r="AG32" s="196">
        <f t="shared" si="19"/>
        <v>0.13628318584070798</v>
      </c>
      <c r="AH32" s="199">
        <f t="shared" si="20"/>
        <v>1.209256307370967</v>
      </c>
      <c r="AI32" s="183">
        <v>70</v>
      </c>
      <c r="AJ32" s="183">
        <v>20</v>
      </c>
      <c r="AK32" s="186">
        <f t="shared" si="21"/>
        <v>90</v>
      </c>
      <c r="AL32" s="196">
        <f t="shared" si="22"/>
        <v>3.1858407079646017E-2</v>
      </c>
      <c r="AM32" s="200">
        <f t="shared" si="23"/>
        <v>0.68073519400953031</v>
      </c>
      <c r="AN32" s="201">
        <v>10</v>
      </c>
      <c r="AO32" s="185" t="s">
        <v>6</v>
      </c>
      <c r="AP32" s="257" t="s">
        <v>6</v>
      </c>
      <c r="AR32" s="115"/>
      <c r="AS32" s="103"/>
    </row>
    <row r="33" spans="1:53" ht="15" x14ac:dyDescent="0.25">
      <c r="A33" s="180"/>
      <c r="B33" s="181">
        <v>8350006.1100000003</v>
      </c>
      <c r="C33" s="182"/>
      <c r="D33" s="182"/>
      <c r="E33" s="183"/>
      <c r="F33" s="183"/>
      <c r="G33" s="183"/>
      <c r="H33" s="184" t="s">
        <v>60</v>
      </c>
      <c r="I33" s="185">
        <v>14.46</v>
      </c>
      <c r="J33" s="186">
        <f t="shared" si="0"/>
        <v>1446</v>
      </c>
      <c r="K33" s="187">
        <v>3687</v>
      </c>
      <c r="L33" s="188">
        <v>2725</v>
      </c>
      <c r="M33" s="189">
        <v>2140</v>
      </c>
      <c r="N33" s="190">
        <f t="shared" si="1"/>
        <v>1547</v>
      </c>
      <c r="O33" s="191">
        <f t="shared" si="2"/>
        <v>0.72289719626168225</v>
      </c>
      <c r="P33" s="192">
        <v>255</v>
      </c>
      <c r="Q33" s="188">
        <v>1263</v>
      </c>
      <c r="R33" s="189">
        <v>697</v>
      </c>
      <c r="S33" s="190">
        <f t="shared" si="3"/>
        <v>566</v>
      </c>
      <c r="T33" s="193">
        <f t="shared" si="4"/>
        <v>0.81205164992826395</v>
      </c>
      <c r="U33" s="187">
        <v>1178</v>
      </c>
      <c r="V33" s="189">
        <v>659</v>
      </c>
      <c r="W33" s="190">
        <f t="shared" si="5"/>
        <v>519</v>
      </c>
      <c r="X33" s="194">
        <f t="shared" si="6"/>
        <v>0.78755690440060699</v>
      </c>
      <c r="Y33" s="263">
        <f t="shared" si="7"/>
        <v>0.81466113416320884</v>
      </c>
      <c r="Z33" s="195">
        <v>1755</v>
      </c>
      <c r="AA33" s="183">
        <v>1585</v>
      </c>
      <c r="AB33" s="183">
        <v>90</v>
      </c>
      <c r="AC33" s="186">
        <f t="shared" si="16"/>
        <v>1675</v>
      </c>
      <c r="AD33" s="196">
        <f t="shared" si="17"/>
        <v>0.95441595441595439</v>
      </c>
      <c r="AE33" s="197">
        <f t="shared" si="18"/>
        <v>1.1557470990747813</v>
      </c>
      <c r="AF33" s="198">
        <v>55</v>
      </c>
      <c r="AG33" s="196">
        <f t="shared" si="19"/>
        <v>3.1339031339031341E-2</v>
      </c>
      <c r="AH33" s="199">
        <f t="shared" si="20"/>
        <v>0.27807481223630293</v>
      </c>
      <c r="AI33" s="183">
        <v>15</v>
      </c>
      <c r="AJ33" s="183">
        <v>10</v>
      </c>
      <c r="AK33" s="186">
        <f t="shared" si="21"/>
        <v>25</v>
      </c>
      <c r="AL33" s="196">
        <f t="shared" si="22"/>
        <v>1.4245014245014245E-2</v>
      </c>
      <c r="AM33" s="200">
        <f t="shared" si="23"/>
        <v>0.30438064626098821</v>
      </c>
      <c r="AN33" s="201">
        <v>0</v>
      </c>
      <c r="AO33" s="185" t="s">
        <v>6</v>
      </c>
      <c r="AP33" s="4" t="s">
        <v>2</v>
      </c>
      <c r="AR33" s="115"/>
      <c r="AS33" s="103"/>
    </row>
    <row r="34" spans="1:53" ht="15" x14ac:dyDescent="0.25">
      <c r="A34" s="180"/>
      <c r="B34" s="181">
        <v>8350006.1299999999</v>
      </c>
      <c r="C34" s="182"/>
      <c r="D34" s="182"/>
      <c r="E34" s="183"/>
      <c r="F34" s="183"/>
      <c r="G34" s="183"/>
      <c r="H34" s="184" t="s">
        <v>61</v>
      </c>
      <c r="I34" s="185">
        <v>2.72</v>
      </c>
      <c r="J34" s="186">
        <f t="shared" si="0"/>
        <v>272</v>
      </c>
      <c r="K34" s="187">
        <v>5286</v>
      </c>
      <c r="L34" s="188">
        <v>5122</v>
      </c>
      <c r="M34" s="189">
        <v>5412</v>
      </c>
      <c r="N34" s="190">
        <f t="shared" si="1"/>
        <v>-126</v>
      </c>
      <c r="O34" s="191">
        <f t="shared" ref="O34:O65" si="24">N34/M34</f>
        <v>-2.3281596452328159E-2</v>
      </c>
      <c r="P34" s="192">
        <v>1943.5</v>
      </c>
      <c r="Q34" s="188">
        <v>2023</v>
      </c>
      <c r="R34" s="189">
        <v>2035</v>
      </c>
      <c r="S34" s="190">
        <f t="shared" si="3"/>
        <v>-12</v>
      </c>
      <c r="T34" s="193">
        <f t="shared" ref="T34:T65" si="25">S34/R34</f>
        <v>-5.8968058968058967E-3</v>
      </c>
      <c r="U34" s="187">
        <v>1968</v>
      </c>
      <c r="V34" s="189">
        <v>1990</v>
      </c>
      <c r="W34" s="190">
        <f t="shared" si="5"/>
        <v>-22</v>
      </c>
      <c r="X34" s="194">
        <f t="shared" ref="X34:X65" si="26">W34/V34</f>
        <v>-1.1055276381909548E-2</v>
      </c>
      <c r="Y34" s="263">
        <f t="shared" si="7"/>
        <v>7.2352941176470589</v>
      </c>
      <c r="Z34" s="195">
        <v>2600</v>
      </c>
      <c r="AA34" s="183">
        <v>1940</v>
      </c>
      <c r="AB34" s="183">
        <v>220</v>
      </c>
      <c r="AC34" s="186">
        <f t="shared" si="16"/>
        <v>2160</v>
      </c>
      <c r="AD34" s="196">
        <f t="shared" si="17"/>
        <v>0.83076923076923082</v>
      </c>
      <c r="AE34" s="197">
        <f t="shared" si="18"/>
        <v>1.0060174748961381</v>
      </c>
      <c r="AF34" s="198">
        <v>310</v>
      </c>
      <c r="AG34" s="196">
        <f t="shared" si="19"/>
        <v>0.11923076923076924</v>
      </c>
      <c r="AH34" s="199">
        <f t="shared" si="20"/>
        <v>1.0579482629172072</v>
      </c>
      <c r="AI34" s="183">
        <v>70</v>
      </c>
      <c r="AJ34" s="183">
        <v>20</v>
      </c>
      <c r="AK34" s="186">
        <f t="shared" si="21"/>
        <v>90</v>
      </c>
      <c r="AL34" s="196">
        <f t="shared" si="22"/>
        <v>3.4615384615384617E-2</v>
      </c>
      <c r="AM34" s="200">
        <f t="shared" si="23"/>
        <v>0.73964497041420119</v>
      </c>
      <c r="AN34" s="201">
        <v>45</v>
      </c>
      <c r="AO34" s="185" t="s">
        <v>6</v>
      </c>
      <c r="AP34" s="257" t="s">
        <v>6</v>
      </c>
      <c r="AR34" s="115"/>
      <c r="AS34" s="103"/>
    </row>
    <row r="35" spans="1:53" ht="15" x14ac:dyDescent="0.25">
      <c r="A35" s="180" t="s">
        <v>322</v>
      </c>
      <c r="B35" s="181">
        <v>8350006.1399999997</v>
      </c>
      <c r="C35" s="182"/>
      <c r="D35" s="182"/>
      <c r="E35" s="183"/>
      <c r="F35" s="183"/>
      <c r="G35" s="183"/>
      <c r="H35" s="184" t="s">
        <v>62</v>
      </c>
      <c r="I35" s="185">
        <v>1.07</v>
      </c>
      <c r="J35" s="186">
        <f t="shared" si="0"/>
        <v>107</v>
      </c>
      <c r="K35" s="187">
        <v>2185</v>
      </c>
      <c r="L35" s="188">
        <v>2190</v>
      </c>
      <c r="M35" s="189">
        <v>2068</v>
      </c>
      <c r="N35" s="190">
        <f t="shared" si="1"/>
        <v>117</v>
      </c>
      <c r="O35" s="191">
        <f t="shared" si="24"/>
        <v>5.6576402321083172E-2</v>
      </c>
      <c r="P35" s="192">
        <v>2041.3</v>
      </c>
      <c r="Q35" s="188">
        <v>1171</v>
      </c>
      <c r="R35" s="189">
        <v>1447</v>
      </c>
      <c r="S35" s="190">
        <f t="shared" si="3"/>
        <v>-276</v>
      </c>
      <c r="T35" s="193">
        <f t="shared" si="25"/>
        <v>-0.19073946095369732</v>
      </c>
      <c r="U35" s="187">
        <v>1122</v>
      </c>
      <c r="V35" s="189">
        <v>1332</v>
      </c>
      <c r="W35" s="190">
        <f t="shared" si="5"/>
        <v>-210</v>
      </c>
      <c r="X35" s="194">
        <f t="shared" si="26"/>
        <v>-0.15765765765765766</v>
      </c>
      <c r="Y35" s="263">
        <f t="shared" si="7"/>
        <v>10.485981308411215</v>
      </c>
      <c r="Z35" s="195">
        <v>905</v>
      </c>
      <c r="AA35" s="183">
        <v>655</v>
      </c>
      <c r="AB35" s="183">
        <v>50</v>
      </c>
      <c r="AC35" s="186">
        <f t="shared" si="16"/>
        <v>705</v>
      </c>
      <c r="AD35" s="196">
        <f t="shared" si="17"/>
        <v>0.77900552486187846</v>
      </c>
      <c r="AE35" s="197">
        <f t="shared" si="18"/>
        <v>0.94333437256221664</v>
      </c>
      <c r="AF35" s="198">
        <v>115</v>
      </c>
      <c r="AG35" s="196">
        <f t="shared" si="19"/>
        <v>0.1270718232044199</v>
      </c>
      <c r="AH35" s="199">
        <f t="shared" si="20"/>
        <v>1.127522832337355</v>
      </c>
      <c r="AI35" s="183">
        <v>65</v>
      </c>
      <c r="AJ35" s="183">
        <v>10</v>
      </c>
      <c r="AK35" s="186">
        <f t="shared" si="21"/>
        <v>75</v>
      </c>
      <c r="AL35" s="196">
        <f t="shared" si="22"/>
        <v>8.2872928176795577E-2</v>
      </c>
      <c r="AM35" s="200">
        <f t="shared" si="23"/>
        <v>1.7707890636067432</v>
      </c>
      <c r="AN35" s="201">
        <v>10</v>
      </c>
      <c r="AO35" s="185" t="s">
        <v>6</v>
      </c>
      <c r="AP35" s="257" t="s">
        <v>6</v>
      </c>
      <c r="AR35" s="115"/>
      <c r="AS35" s="103"/>
    </row>
    <row r="36" spans="1:53" ht="15" x14ac:dyDescent="0.25">
      <c r="A36" s="203"/>
      <c r="B36" s="204">
        <v>8350006.1500000004</v>
      </c>
      <c r="C36" s="205"/>
      <c r="D36" s="205"/>
      <c r="E36" s="206"/>
      <c r="F36" s="206"/>
      <c r="G36" s="206"/>
      <c r="H36" s="207" t="s">
        <v>63</v>
      </c>
      <c r="I36" s="208">
        <v>1.58</v>
      </c>
      <c r="J36" s="209">
        <f t="shared" si="0"/>
        <v>158</v>
      </c>
      <c r="K36" s="210">
        <v>4786</v>
      </c>
      <c r="L36" s="211">
        <v>4789</v>
      </c>
      <c r="M36" s="212">
        <v>4672</v>
      </c>
      <c r="N36" s="213">
        <f t="shared" si="1"/>
        <v>114</v>
      </c>
      <c r="O36" s="214">
        <f t="shared" si="24"/>
        <v>2.440068493150685E-2</v>
      </c>
      <c r="P36" s="215">
        <v>3022.2</v>
      </c>
      <c r="Q36" s="211">
        <v>1701</v>
      </c>
      <c r="R36" s="212">
        <v>1672</v>
      </c>
      <c r="S36" s="213">
        <f t="shared" si="3"/>
        <v>29</v>
      </c>
      <c r="T36" s="216">
        <f t="shared" si="25"/>
        <v>1.7344497607655503E-2</v>
      </c>
      <c r="U36" s="217">
        <v>1664</v>
      </c>
      <c r="V36" s="212">
        <v>1638</v>
      </c>
      <c r="W36" s="213">
        <f t="shared" si="5"/>
        <v>26</v>
      </c>
      <c r="X36" s="218">
        <f t="shared" si="26"/>
        <v>1.5873015873015872E-2</v>
      </c>
      <c r="Y36" s="262">
        <f t="shared" si="7"/>
        <v>10.531645569620252</v>
      </c>
      <c r="Z36" s="219">
        <v>2360</v>
      </c>
      <c r="AA36" s="206">
        <v>1645</v>
      </c>
      <c r="AB36" s="206">
        <v>155</v>
      </c>
      <c r="AC36" s="209">
        <f t="shared" si="16"/>
        <v>1800</v>
      </c>
      <c r="AD36" s="220">
        <f t="shared" si="17"/>
        <v>0.76271186440677963</v>
      </c>
      <c r="AE36" s="221">
        <f t="shared" si="18"/>
        <v>0.9236036139583188</v>
      </c>
      <c r="AF36" s="222">
        <v>430</v>
      </c>
      <c r="AG36" s="220">
        <f t="shared" si="19"/>
        <v>0.18220338983050846</v>
      </c>
      <c r="AH36" s="223">
        <f t="shared" si="20"/>
        <v>1.6167115335448845</v>
      </c>
      <c r="AI36" s="206">
        <v>95</v>
      </c>
      <c r="AJ36" s="206">
        <v>10</v>
      </c>
      <c r="AK36" s="209">
        <f t="shared" si="21"/>
        <v>105</v>
      </c>
      <c r="AL36" s="220">
        <f t="shared" si="22"/>
        <v>4.4491525423728813E-2</v>
      </c>
      <c r="AM36" s="224">
        <f t="shared" si="23"/>
        <v>0.95067362016514556</v>
      </c>
      <c r="AN36" s="225">
        <v>25</v>
      </c>
      <c r="AO36" s="208" t="s">
        <v>5</v>
      </c>
      <c r="AP36" s="257" t="s">
        <v>6</v>
      </c>
      <c r="AR36" s="115"/>
      <c r="AS36" s="103"/>
    </row>
    <row r="37" spans="1:53" ht="15" x14ac:dyDescent="0.25">
      <c r="A37" s="180"/>
      <c r="B37" s="181">
        <v>8350006.1600000001</v>
      </c>
      <c r="C37" s="182"/>
      <c r="D37" s="182"/>
      <c r="E37" s="183"/>
      <c r="F37" s="183"/>
      <c r="G37" s="183"/>
      <c r="H37" s="184" t="s">
        <v>64</v>
      </c>
      <c r="I37" s="185">
        <v>1.1100000000000001</v>
      </c>
      <c r="J37" s="186">
        <f t="shared" si="0"/>
        <v>111.00000000000001</v>
      </c>
      <c r="K37" s="187">
        <v>2081</v>
      </c>
      <c r="L37" s="188">
        <v>2126</v>
      </c>
      <c r="M37" s="189">
        <v>2066</v>
      </c>
      <c r="N37" s="190">
        <f t="shared" si="1"/>
        <v>15</v>
      </c>
      <c r="O37" s="191">
        <f t="shared" si="24"/>
        <v>7.2604065827686351E-3</v>
      </c>
      <c r="P37" s="192">
        <v>1876.8</v>
      </c>
      <c r="Q37" s="188">
        <v>865</v>
      </c>
      <c r="R37" s="189">
        <v>869</v>
      </c>
      <c r="S37" s="190">
        <f t="shared" si="3"/>
        <v>-4</v>
      </c>
      <c r="T37" s="193">
        <f t="shared" si="25"/>
        <v>-4.6029919447640967E-3</v>
      </c>
      <c r="U37" s="187">
        <v>846</v>
      </c>
      <c r="V37" s="189">
        <v>842</v>
      </c>
      <c r="W37" s="190">
        <f t="shared" si="5"/>
        <v>4</v>
      </c>
      <c r="X37" s="194">
        <f t="shared" si="26"/>
        <v>4.7505938242280287E-3</v>
      </c>
      <c r="Y37" s="263">
        <f t="shared" si="7"/>
        <v>7.621621621621621</v>
      </c>
      <c r="Z37" s="195">
        <v>1050</v>
      </c>
      <c r="AA37" s="183">
        <v>765</v>
      </c>
      <c r="AB37" s="183">
        <v>70</v>
      </c>
      <c r="AC37" s="186">
        <f t="shared" si="16"/>
        <v>835</v>
      </c>
      <c r="AD37" s="196">
        <f t="shared" si="17"/>
        <v>0.79523809523809519</v>
      </c>
      <c r="AE37" s="197">
        <f t="shared" si="18"/>
        <v>0.96299115432077409</v>
      </c>
      <c r="AF37" s="198">
        <v>95</v>
      </c>
      <c r="AG37" s="196">
        <f t="shared" si="19"/>
        <v>9.0476190476190474E-2</v>
      </c>
      <c r="AH37" s="199">
        <f t="shared" si="20"/>
        <v>0.80280559428740439</v>
      </c>
      <c r="AI37" s="183">
        <v>95</v>
      </c>
      <c r="AJ37" s="183">
        <v>0</v>
      </c>
      <c r="AK37" s="186">
        <f t="shared" si="21"/>
        <v>95</v>
      </c>
      <c r="AL37" s="196">
        <f t="shared" si="22"/>
        <v>9.0476190476190474E-2</v>
      </c>
      <c r="AM37" s="200">
        <f t="shared" si="23"/>
        <v>1.9332519332519333</v>
      </c>
      <c r="AN37" s="201">
        <v>15</v>
      </c>
      <c r="AO37" s="185" t="s">
        <v>6</v>
      </c>
      <c r="AP37" s="257" t="s">
        <v>6</v>
      </c>
      <c r="AR37" s="115"/>
      <c r="AS37" s="103"/>
    </row>
    <row r="38" spans="1:53" ht="15" x14ac:dyDescent="0.25">
      <c r="A38" s="180"/>
      <c r="B38" s="181">
        <v>8350006.1699999999</v>
      </c>
      <c r="C38" s="182"/>
      <c r="D38" s="182"/>
      <c r="E38" s="183"/>
      <c r="F38" s="183"/>
      <c r="G38" s="183"/>
      <c r="H38" s="184" t="s">
        <v>65</v>
      </c>
      <c r="I38" s="185">
        <v>2.63</v>
      </c>
      <c r="J38" s="186">
        <f t="shared" si="0"/>
        <v>263</v>
      </c>
      <c r="K38" s="187">
        <v>6269</v>
      </c>
      <c r="L38" s="188">
        <v>5902</v>
      </c>
      <c r="M38" s="189">
        <v>6075</v>
      </c>
      <c r="N38" s="190">
        <f t="shared" si="1"/>
        <v>194</v>
      </c>
      <c r="O38" s="191">
        <f t="shared" si="24"/>
        <v>3.1934156378600823E-2</v>
      </c>
      <c r="P38" s="192">
        <v>2385.4</v>
      </c>
      <c r="Q38" s="188">
        <v>2426</v>
      </c>
      <c r="R38" s="189">
        <v>1922</v>
      </c>
      <c r="S38" s="190">
        <f t="shared" si="3"/>
        <v>504</v>
      </c>
      <c r="T38" s="193">
        <f t="shared" si="25"/>
        <v>0.26222684703433924</v>
      </c>
      <c r="U38" s="187">
        <v>2173</v>
      </c>
      <c r="V38" s="189">
        <v>1911</v>
      </c>
      <c r="W38" s="190">
        <f t="shared" si="5"/>
        <v>262</v>
      </c>
      <c r="X38" s="194">
        <f t="shared" si="26"/>
        <v>0.13710099424385139</v>
      </c>
      <c r="Y38" s="263">
        <f t="shared" si="7"/>
        <v>8.2623574144486689</v>
      </c>
      <c r="Z38" s="195">
        <v>3425</v>
      </c>
      <c r="AA38" s="183">
        <v>2715</v>
      </c>
      <c r="AB38" s="183">
        <v>175</v>
      </c>
      <c r="AC38" s="186">
        <f t="shared" si="16"/>
        <v>2890</v>
      </c>
      <c r="AD38" s="196">
        <f t="shared" si="17"/>
        <v>0.8437956204379562</v>
      </c>
      <c r="AE38" s="197">
        <f t="shared" si="18"/>
        <v>1.021791741872071</v>
      </c>
      <c r="AF38" s="198">
        <v>340</v>
      </c>
      <c r="AG38" s="196">
        <f t="shared" si="19"/>
        <v>9.9270072992700728E-2</v>
      </c>
      <c r="AH38" s="199">
        <f t="shared" si="20"/>
        <v>0.88083472043212707</v>
      </c>
      <c r="AI38" s="183">
        <v>85</v>
      </c>
      <c r="AJ38" s="183">
        <v>25</v>
      </c>
      <c r="AK38" s="186">
        <f t="shared" si="21"/>
        <v>110</v>
      </c>
      <c r="AL38" s="196">
        <f t="shared" si="22"/>
        <v>3.2116788321167884E-2</v>
      </c>
      <c r="AM38" s="200">
        <f t="shared" si="23"/>
        <v>0.68625616070871553</v>
      </c>
      <c r="AN38" s="201">
        <v>90</v>
      </c>
      <c r="AO38" s="185" t="s">
        <v>6</v>
      </c>
      <c r="AP38" s="257" t="s">
        <v>6</v>
      </c>
      <c r="AR38" s="115"/>
      <c r="AS38" s="103"/>
    </row>
    <row r="39" spans="1:53" s="106" customFormat="1" ht="15" x14ac:dyDescent="0.25">
      <c r="A39" s="180"/>
      <c r="B39" s="181">
        <v>8350006.1799999997</v>
      </c>
      <c r="C39" s="182"/>
      <c r="D39" s="182"/>
      <c r="E39" s="183"/>
      <c r="F39" s="183"/>
      <c r="G39" s="183"/>
      <c r="H39" s="184" t="s">
        <v>66</v>
      </c>
      <c r="I39" s="185">
        <v>1.41</v>
      </c>
      <c r="J39" s="186">
        <f t="shared" si="0"/>
        <v>141</v>
      </c>
      <c r="K39" s="187">
        <v>3274</v>
      </c>
      <c r="L39" s="188">
        <v>3276</v>
      </c>
      <c r="M39" s="189">
        <v>3095</v>
      </c>
      <c r="N39" s="190">
        <f t="shared" si="1"/>
        <v>179</v>
      </c>
      <c r="O39" s="191">
        <f t="shared" si="24"/>
        <v>5.7835218093699514E-2</v>
      </c>
      <c r="P39" s="192">
        <v>2321.3000000000002</v>
      </c>
      <c r="Q39" s="188">
        <v>1109</v>
      </c>
      <c r="R39" s="189">
        <v>1168</v>
      </c>
      <c r="S39" s="190">
        <f t="shared" si="3"/>
        <v>-59</v>
      </c>
      <c r="T39" s="193">
        <f t="shared" si="25"/>
        <v>-5.0513698630136987E-2</v>
      </c>
      <c r="U39" s="187">
        <v>1095</v>
      </c>
      <c r="V39" s="189">
        <v>1061</v>
      </c>
      <c r="W39" s="190">
        <f t="shared" si="5"/>
        <v>34</v>
      </c>
      <c r="X39" s="194">
        <f t="shared" si="26"/>
        <v>3.2045240339302547E-2</v>
      </c>
      <c r="Y39" s="263">
        <f t="shared" si="7"/>
        <v>7.7659574468085104</v>
      </c>
      <c r="Z39" s="195">
        <v>1510</v>
      </c>
      <c r="AA39" s="183">
        <v>1250</v>
      </c>
      <c r="AB39" s="183">
        <v>85</v>
      </c>
      <c r="AC39" s="186">
        <f t="shared" si="16"/>
        <v>1335</v>
      </c>
      <c r="AD39" s="196">
        <f t="shared" si="17"/>
        <v>0.88410596026490063</v>
      </c>
      <c r="AE39" s="197">
        <f t="shared" si="18"/>
        <v>1.0706054253631638</v>
      </c>
      <c r="AF39" s="198">
        <v>115</v>
      </c>
      <c r="AG39" s="196">
        <f t="shared" si="19"/>
        <v>7.6158940397350994E-2</v>
      </c>
      <c r="AH39" s="199">
        <f t="shared" si="20"/>
        <v>0.67576699553993791</v>
      </c>
      <c r="AI39" s="183">
        <v>25</v>
      </c>
      <c r="AJ39" s="183">
        <v>10</v>
      </c>
      <c r="AK39" s="186">
        <f t="shared" si="21"/>
        <v>35</v>
      </c>
      <c r="AL39" s="196">
        <f t="shared" si="22"/>
        <v>2.3178807947019868E-2</v>
      </c>
      <c r="AM39" s="200">
        <f t="shared" si="23"/>
        <v>0.49527367408162115</v>
      </c>
      <c r="AN39" s="201">
        <v>35</v>
      </c>
      <c r="AO39" s="185" t="s">
        <v>6</v>
      </c>
      <c r="AP39" s="257" t="s">
        <v>6</v>
      </c>
      <c r="AQ39" s="119"/>
      <c r="AR39" s="115"/>
      <c r="AS39" s="103"/>
      <c r="AT39" s="87"/>
      <c r="AU39" s="87"/>
      <c r="AV39" s="87"/>
      <c r="AW39" s="87"/>
      <c r="AX39" s="87"/>
      <c r="AY39" s="87"/>
      <c r="AZ39" s="87"/>
      <c r="BA39" s="87"/>
    </row>
    <row r="40" spans="1:53" ht="15" x14ac:dyDescent="0.25">
      <c r="A40" s="203"/>
      <c r="B40" s="204">
        <v>8350007.0099999998</v>
      </c>
      <c r="C40" s="205"/>
      <c r="D40" s="205"/>
      <c r="E40" s="206"/>
      <c r="F40" s="206"/>
      <c r="G40" s="206"/>
      <c r="H40" s="207" t="s">
        <v>67</v>
      </c>
      <c r="I40" s="208">
        <v>1.36</v>
      </c>
      <c r="J40" s="209">
        <f t="shared" si="0"/>
        <v>136</v>
      </c>
      <c r="K40" s="210">
        <v>3603</v>
      </c>
      <c r="L40" s="211">
        <v>3464</v>
      </c>
      <c r="M40" s="212">
        <v>3471</v>
      </c>
      <c r="N40" s="213">
        <f t="shared" si="1"/>
        <v>132</v>
      </c>
      <c r="O40" s="214">
        <f t="shared" si="24"/>
        <v>3.8029386343993082E-2</v>
      </c>
      <c r="P40" s="215">
        <v>2643.8</v>
      </c>
      <c r="Q40" s="211">
        <v>1344</v>
      </c>
      <c r="R40" s="212">
        <v>1332</v>
      </c>
      <c r="S40" s="213">
        <f t="shared" si="3"/>
        <v>12</v>
      </c>
      <c r="T40" s="216">
        <f t="shared" si="25"/>
        <v>9.0090090090090089E-3</v>
      </c>
      <c r="U40" s="217">
        <v>1312</v>
      </c>
      <c r="V40" s="212">
        <v>1314</v>
      </c>
      <c r="W40" s="213">
        <f t="shared" si="5"/>
        <v>-2</v>
      </c>
      <c r="X40" s="218">
        <f t="shared" si="26"/>
        <v>-1.5220700152207001E-3</v>
      </c>
      <c r="Y40" s="262">
        <f t="shared" si="7"/>
        <v>9.6470588235294112</v>
      </c>
      <c r="Z40" s="219">
        <v>1870</v>
      </c>
      <c r="AA40" s="206">
        <v>1285</v>
      </c>
      <c r="AB40" s="206">
        <v>75</v>
      </c>
      <c r="AC40" s="209">
        <f t="shared" si="16"/>
        <v>1360</v>
      </c>
      <c r="AD40" s="220">
        <f t="shared" si="17"/>
        <v>0.72727272727272729</v>
      </c>
      <c r="AE40" s="221">
        <f t="shared" si="18"/>
        <v>0.88068869856227572</v>
      </c>
      <c r="AF40" s="222">
        <v>340</v>
      </c>
      <c r="AG40" s="220">
        <f t="shared" si="19"/>
        <v>0.18181818181818182</v>
      </c>
      <c r="AH40" s="223">
        <f t="shared" si="20"/>
        <v>1.6132935387593774</v>
      </c>
      <c r="AI40" s="206">
        <v>115</v>
      </c>
      <c r="AJ40" s="206">
        <v>10</v>
      </c>
      <c r="AK40" s="209">
        <f t="shared" si="21"/>
        <v>125</v>
      </c>
      <c r="AL40" s="220">
        <f t="shared" si="22"/>
        <v>6.684491978609626E-2</v>
      </c>
      <c r="AM40" s="224">
        <f t="shared" si="23"/>
        <v>1.4283102518396638</v>
      </c>
      <c r="AN40" s="225">
        <v>45</v>
      </c>
      <c r="AO40" s="208" t="s">
        <v>5</v>
      </c>
      <c r="AP40" s="257" t="s">
        <v>6</v>
      </c>
      <c r="AR40" s="115"/>
      <c r="AS40" s="103"/>
    </row>
    <row r="41" spans="1:53" ht="15" x14ac:dyDescent="0.25">
      <c r="A41" s="180"/>
      <c r="B41" s="181">
        <v>8350007.0199999996</v>
      </c>
      <c r="C41" s="182"/>
      <c r="D41" s="182"/>
      <c r="E41" s="183"/>
      <c r="F41" s="183"/>
      <c r="G41" s="183"/>
      <c r="H41" s="184" t="s">
        <v>68</v>
      </c>
      <c r="I41" s="185">
        <v>4.9800000000000004</v>
      </c>
      <c r="J41" s="186">
        <f t="shared" si="0"/>
        <v>498.00000000000006</v>
      </c>
      <c r="K41" s="187">
        <v>6287</v>
      </c>
      <c r="L41" s="188">
        <v>6462</v>
      </c>
      <c r="M41" s="189">
        <v>6324</v>
      </c>
      <c r="N41" s="190">
        <f t="shared" si="1"/>
        <v>-37</v>
      </c>
      <c r="O41" s="191">
        <f t="shared" si="24"/>
        <v>-5.8507273877292853E-3</v>
      </c>
      <c r="P41" s="192">
        <v>1261.4000000000001</v>
      </c>
      <c r="Q41" s="188">
        <v>2323</v>
      </c>
      <c r="R41" s="189">
        <v>2195</v>
      </c>
      <c r="S41" s="190">
        <f t="shared" si="3"/>
        <v>128</v>
      </c>
      <c r="T41" s="193">
        <f t="shared" si="25"/>
        <v>5.8314350797266518E-2</v>
      </c>
      <c r="U41" s="187">
        <v>2263</v>
      </c>
      <c r="V41" s="189">
        <v>2166</v>
      </c>
      <c r="W41" s="190">
        <f t="shared" si="5"/>
        <v>97</v>
      </c>
      <c r="X41" s="194">
        <f t="shared" si="26"/>
        <v>4.4783010156971378E-2</v>
      </c>
      <c r="Y41" s="263">
        <f t="shared" si="7"/>
        <v>4.5441767068273089</v>
      </c>
      <c r="Z41" s="195">
        <v>3005</v>
      </c>
      <c r="AA41" s="183">
        <v>2485</v>
      </c>
      <c r="AB41" s="183">
        <v>135</v>
      </c>
      <c r="AC41" s="186">
        <f t="shared" si="16"/>
        <v>2620</v>
      </c>
      <c r="AD41" s="196">
        <f t="shared" si="17"/>
        <v>0.8718801996672213</v>
      </c>
      <c r="AE41" s="197">
        <f t="shared" si="18"/>
        <v>1.0558006777273206</v>
      </c>
      <c r="AF41" s="198">
        <v>255</v>
      </c>
      <c r="AG41" s="196">
        <f t="shared" si="19"/>
        <v>8.4858569051580693E-2</v>
      </c>
      <c r="AH41" s="199">
        <f t="shared" si="20"/>
        <v>0.75295979637604882</v>
      </c>
      <c r="AI41" s="183">
        <v>45</v>
      </c>
      <c r="AJ41" s="183">
        <v>45</v>
      </c>
      <c r="AK41" s="186">
        <f t="shared" si="21"/>
        <v>90</v>
      </c>
      <c r="AL41" s="196">
        <f t="shared" si="22"/>
        <v>2.9950083194675542E-2</v>
      </c>
      <c r="AM41" s="200">
        <f t="shared" si="23"/>
        <v>0.63995904262127234</v>
      </c>
      <c r="AN41" s="201">
        <v>45</v>
      </c>
      <c r="AO41" s="185" t="s">
        <v>6</v>
      </c>
      <c r="AP41" s="257" t="s">
        <v>6</v>
      </c>
      <c r="AR41" s="115"/>
      <c r="AS41" s="103"/>
    </row>
    <row r="42" spans="1:53" ht="15" x14ac:dyDescent="0.25">
      <c r="A42" s="180"/>
      <c r="B42" s="181">
        <v>8350008.0099999998</v>
      </c>
      <c r="C42" s="182"/>
      <c r="D42" s="182"/>
      <c r="E42" s="183"/>
      <c r="F42" s="183"/>
      <c r="G42" s="183"/>
      <c r="H42" s="184" t="s">
        <v>69</v>
      </c>
      <c r="I42" s="185">
        <v>1.1000000000000001</v>
      </c>
      <c r="J42" s="186">
        <f t="shared" si="0"/>
        <v>110.00000000000001</v>
      </c>
      <c r="K42" s="187">
        <v>1689</v>
      </c>
      <c r="L42" s="188">
        <v>1731</v>
      </c>
      <c r="M42" s="189">
        <v>1734</v>
      </c>
      <c r="N42" s="190">
        <f t="shared" si="1"/>
        <v>-45</v>
      </c>
      <c r="O42" s="191">
        <f t="shared" si="24"/>
        <v>-2.5951557093425604E-2</v>
      </c>
      <c r="P42" s="192">
        <v>1536.6</v>
      </c>
      <c r="Q42" s="188">
        <v>632</v>
      </c>
      <c r="R42" s="189">
        <v>635</v>
      </c>
      <c r="S42" s="190">
        <f t="shared" si="3"/>
        <v>-3</v>
      </c>
      <c r="T42" s="193">
        <f t="shared" si="25"/>
        <v>-4.7244094488188976E-3</v>
      </c>
      <c r="U42" s="187">
        <v>627</v>
      </c>
      <c r="V42" s="189">
        <v>629</v>
      </c>
      <c r="W42" s="190">
        <f t="shared" si="5"/>
        <v>-2</v>
      </c>
      <c r="X42" s="194">
        <f t="shared" si="26"/>
        <v>-3.1796502384737681E-3</v>
      </c>
      <c r="Y42" s="263">
        <f t="shared" si="7"/>
        <v>5.6999999999999993</v>
      </c>
      <c r="Z42" s="195">
        <v>740</v>
      </c>
      <c r="AA42" s="183">
        <v>605</v>
      </c>
      <c r="AB42" s="183">
        <v>25</v>
      </c>
      <c r="AC42" s="186">
        <f t="shared" si="16"/>
        <v>630</v>
      </c>
      <c r="AD42" s="196">
        <f t="shared" si="17"/>
        <v>0.85135135135135132</v>
      </c>
      <c r="AE42" s="197">
        <f t="shared" si="18"/>
        <v>1.0309413312561775</v>
      </c>
      <c r="AF42" s="198">
        <v>60</v>
      </c>
      <c r="AG42" s="196">
        <f t="shared" si="19"/>
        <v>8.1081081081081086E-2</v>
      </c>
      <c r="AH42" s="199">
        <f t="shared" si="20"/>
        <v>0.71944171323053319</v>
      </c>
      <c r="AI42" s="183">
        <v>0</v>
      </c>
      <c r="AJ42" s="183">
        <v>25</v>
      </c>
      <c r="AK42" s="186">
        <f t="shared" si="21"/>
        <v>25</v>
      </c>
      <c r="AL42" s="196">
        <f t="shared" si="22"/>
        <v>3.3783783783783786E-2</v>
      </c>
      <c r="AM42" s="200">
        <f t="shared" si="23"/>
        <v>0.72187572187572202</v>
      </c>
      <c r="AN42" s="201">
        <v>25</v>
      </c>
      <c r="AO42" s="185" t="s">
        <v>6</v>
      </c>
      <c r="AP42" s="257" t="s">
        <v>6</v>
      </c>
      <c r="AR42" s="115"/>
      <c r="AS42" s="103"/>
    </row>
    <row r="43" spans="1:53" ht="15" x14ac:dyDescent="0.25">
      <c r="A43" s="203"/>
      <c r="B43" s="204">
        <v>8350008.0199999996</v>
      </c>
      <c r="C43" s="205"/>
      <c r="D43" s="205"/>
      <c r="E43" s="206"/>
      <c r="F43" s="206"/>
      <c r="G43" s="206"/>
      <c r="H43" s="207" t="s">
        <v>70</v>
      </c>
      <c r="I43" s="208">
        <v>0.64</v>
      </c>
      <c r="J43" s="209">
        <f t="shared" si="0"/>
        <v>64</v>
      </c>
      <c r="K43" s="210">
        <v>2739</v>
      </c>
      <c r="L43" s="211">
        <v>2575</v>
      </c>
      <c r="M43" s="212">
        <v>2336</v>
      </c>
      <c r="N43" s="213">
        <f t="shared" si="1"/>
        <v>403</v>
      </c>
      <c r="O43" s="214">
        <f t="shared" si="24"/>
        <v>0.17251712328767124</v>
      </c>
      <c r="P43" s="215">
        <v>4283</v>
      </c>
      <c r="Q43" s="211">
        <v>1094</v>
      </c>
      <c r="R43" s="212">
        <v>1087</v>
      </c>
      <c r="S43" s="213">
        <f t="shared" si="3"/>
        <v>7</v>
      </c>
      <c r="T43" s="216">
        <f t="shared" si="25"/>
        <v>6.439742410303588E-3</v>
      </c>
      <c r="U43" s="217">
        <v>1068</v>
      </c>
      <c r="V43" s="212">
        <v>1054</v>
      </c>
      <c r="W43" s="213">
        <f t="shared" si="5"/>
        <v>14</v>
      </c>
      <c r="X43" s="218">
        <f t="shared" si="26"/>
        <v>1.3282732447817837E-2</v>
      </c>
      <c r="Y43" s="262">
        <f t="shared" si="7"/>
        <v>16.6875</v>
      </c>
      <c r="Z43" s="219">
        <v>1435</v>
      </c>
      <c r="AA43" s="206">
        <v>855</v>
      </c>
      <c r="AB43" s="206">
        <v>90</v>
      </c>
      <c r="AC43" s="209">
        <f t="shared" si="16"/>
        <v>945</v>
      </c>
      <c r="AD43" s="220">
        <f t="shared" si="17"/>
        <v>0.65853658536585369</v>
      </c>
      <c r="AE43" s="221">
        <f t="shared" si="18"/>
        <v>0.79745287644206064</v>
      </c>
      <c r="AF43" s="222">
        <v>430</v>
      </c>
      <c r="AG43" s="220">
        <f t="shared" si="19"/>
        <v>0.29965156794425085</v>
      </c>
      <c r="AH43" s="223">
        <f t="shared" si="20"/>
        <v>2.6588426614396705</v>
      </c>
      <c r="AI43" s="206">
        <v>60</v>
      </c>
      <c r="AJ43" s="206">
        <v>0</v>
      </c>
      <c r="AK43" s="209">
        <f t="shared" si="21"/>
        <v>60</v>
      </c>
      <c r="AL43" s="220">
        <f t="shared" si="22"/>
        <v>4.1811846689895474E-2</v>
      </c>
      <c r="AM43" s="224">
        <f t="shared" si="23"/>
        <v>0.89341552756186915</v>
      </c>
      <c r="AN43" s="225">
        <v>0</v>
      </c>
      <c r="AO43" s="208" t="s">
        <v>5</v>
      </c>
      <c r="AP43" s="293" t="s">
        <v>5</v>
      </c>
      <c r="AR43" s="115"/>
      <c r="AS43" s="103"/>
    </row>
    <row r="44" spans="1:53" ht="15" x14ac:dyDescent="0.25">
      <c r="A44" s="180"/>
      <c r="B44" s="181">
        <v>8350009</v>
      </c>
      <c r="C44" s="182"/>
      <c r="D44" s="182"/>
      <c r="E44" s="183"/>
      <c r="F44" s="183"/>
      <c r="G44" s="183"/>
      <c r="H44" s="184" t="s">
        <v>71</v>
      </c>
      <c r="I44" s="185">
        <v>3.77</v>
      </c>
      <c r="J44" s="186">
        <f t="shared" si="0"/>
        <v>377</v>
      </c>
      <c r="K44" s="187">
        <v>4945</v>
      </c>
      <c r="L44" s="188">
        <v>4931</v>
      </c>
      <c r="M44" s="189">
        <v>4840</v>
      </c>
      <c r="N44" s="190">
        <f t="shared" si="1"/>
        <v>105</v>
      </c>
      <c r="O44" s="191">
        <f t="shared" si="24"/>
        <v>2.1694214876033058E-2</v>
      </c>
      <c r="P44" s="192">
        <v>1312.8</v>
      </c>
      <c r="Q44" s="188">
        <v>1854</v>
      </c>
      <c r="R44" s="189">
        <v>2045</v>
      </c>
      <c r="S44" s="190">
        <f t="shared" si="3"/>
        <v>-191</v>
      </c>
      <c r="T44" s="193">
        <f t="shared" si="25"/>
        <v>-9.3398533007334958E-2</v>
      </c>
      <c r="U44" s="187">
        <v>1816</v>
      </c>
      <c r="V44" s="189">
        <v>2005</v>
      </c>
      <c r="W44" s="190">
        <f t="shared" si="5"/>
        <v>-189</v>
      </c>
      <c r="X44" s="194">
        <f t="shared" si="26"/>
        <v>-9.4264339152119694E-2</v>
      </c>
      <c r="Y44" s="263">
        <f t="shared" si="7"/>
        <v>4.816976127320955</v>
      </c>
      <c r="Z44" s="195">
        <v>2145</v>
      </c>
      <c r="AA44" s="183">
        <v>1805</v>
      </c>
      <c r="AB44" s="183">
        <v>95</v>
      </c>
      <c r="AC44" s="186">
        <f t="shared" si="16"/>
        <v>1900</v>
      </c>
      <c r="AD44" s="196">
        <f t="shared" si="17"/>
        <v>0.88578088578088576</v>
      </c>
      <c r="AE44" s="197">
        <f t="shared" si="18"/>
        <v>1.0726336713258486</v>
      </c>
      <c r="AF44" s="198">
        <v>125</v>
      </c>
      <c r="AG44" s="196">
        <f t="shared" si="19"/>
        <v>5.8275058275058272E-2</v>
      </c>
      <c r="AH44" s="199">
        <f t="shared" si="20"/>
        <v>0.51708126242287733</v>
      </c>
      <c r="AI44" s="183">
        <v>25</v>
      </c>
      <c r="AJ44" s="183">
        <v>70</v>
      </c>
      <c r="AK44" s="186">
        <f t="shared" si="21"/>
        <v>95</v>
      </c>
      <c r="AL44" s="196">
        <f t="shared" si="22"/>
        <v>4.4289044289044288E-2</v>
      </c>
      <c r="AM44" s="200">
        <f t="shared" si="23"/>
        <v>0.94634710019325408</v>
      </c>
      <c r="AN44" s="201">
        <v>35</v>
      </c>
      <c r="AO44" s="185" t="s">
        <v>6</v>
      </c>
      <c r="AP44" s="257" t="s">
        <v>6</v>
      </c>
      <c r="AR44" s="115"/>
      <c r="AS44" s="103"/>
    </row>
    <row r="45" spans="1:53" ht="15" x14ac:dyDescent="0.25">
      <c r="A45" s="156"/>
      <c r="B45" s="157">
        <v>8350010</v>
      </c>
      <c r="C45" s="158"/>
      <c r="D45" s="158"/>
      <c r="E45" s="160"/>
      <c r="F45" s="160"/>
      <c r="G45" s="160"/>
      <c r="H45" s="161" t="s">
        <v>72</v>
      </c>
      <c r="I45" s="159">
        <v>3.95</v>
      </c>
      <c r="J45" s="162">
        <f t="shared" si="0"/>
        <v>395</v>
      </c>
      <c r="K45" s="163">
        <v>3985</v>
      </c>
      <c r="L45" s="160">
        <v>3806</v>
      </c>
      <c r="M45" s="164">
        <v>3808</v>
      </c>
      <c r="N45" s="165">
        <f t="shared" si="1"/>
        <v>177</v>
      </c>
      <c r="O45" s="166">
        <f t="shared" si="24"/>
        <v>4.6481092436974791E-2</v>
      </c>
      <c r="P45" s="167">
        <v>1009.2</v>
      </c>
      <c r="Q45" s="168">
        <v>1615</v>
      </c>
      <c r="R45" s="164">
        <v>1562</v>
      </c>
      <c r="S45" s="165">
        <f t="shared" si="3"/>
        <v>53</v>
      </c>
      <c r="T45" s="169">
        <f t="shared" si="25"/>
        <v>3.3930857874519847E-2</v>
      </c>
      <c r="U45" s="170">
        <v>1483</v>
      </c>
      <c r="V45" s="164">
        <v>1470</v>
      </c>
      <c r="W45" s="165">
        <f t="shared" si="5"/>
        <v>13</v>
      </c>
      <c r="X45" s="171">
        <f t="shared" si="26"/>
        <v>8.8435374149659872E-3</v>
      </c>
      <c r="Y45" s="261">
        <f t="shared" si="7"/>
        <v>3.7544303797468355</v>
      </c>
      <c r="Z45" s="172">
        <v>1770</v>
      </c>
      <c r="AA45" s="168">
        <v>1020</v>
      </c>
      <c r="AB45" s="168">
        <v>90</v>
      </c>
      <c r="AC45" s="162">
        <f t="shared" si="16"/>
        <v>1110</v>
      </c>
      <c r="AD45" s="173">
        <f t="shared" si="17"/>
        <v>0.6271186440677966</v>
      </c>
      <c r="AE45" s="174">
        <f t="shared" si="18"/>
        <v>0.75940741592128436</v>
      </c>
      <c r="AF45" s="175">
        <v>375</v>
      </c>
      <c r="AG45" s="173">
        <f t="shared" si="19"/>
        <v>0.21186440677966101</v>
      </c>
      <c r="AH45" s="176">
        <f t="shared" si="20"/>
        <v>1.8798971320289355</v>
      </c>
      <c r="AI45" s="160">
        <v>160</v>
      </c>
      <c r="AJ45" s="160">
        <v>120</v>
      </c>
      <c r="AK45" s="162">
        <f t="shared" si="21"/>
        <v>280</v>
      </c>
      <c r="AL45" s="173">
        <f t="shared" si="22"/>
        <v>0.15819209039548024</v>
      </c>
      <c r="AM45" s="177">
        <f t="shared" si="23"/>
        <v>3.3801728716982962</v>
      </c>
      <c r="AN45" s="178">
        <v>10</v>
      </c>
      <c r="AO45" s="159" t="s">
        <v>4</v>
      </c>
      <c r="AP45" s="290" t="s">
        <v>4</v>
      </c>
      <c r="AR45" s="115"/>
      <c r="AS45" s="103"/>
    </row>
    <row r="46" spans="1:53" ht="15" x14ac:dyDescent="0.25">
      <c r="A46" s="156"/>
      <c r="B46" s="157">
        <v>8350011</v>
      </c>
      <c r="C46" s="158"/>
      <c r="D46" s="158"/>
      <c r="E46" s="160"/>
      <c r="F46" s="160"/>
      <c r="G46" s="160"/>
      <c r="H46" s="161" t="s">
        <v>73</v>
      </c>
      <c r="I46" s="159">
        <v>1.73</v>
      </c>
      <c r="J46" s="162">
        <f t="shared" si="0"/>
        <v>173</v>
      </c>
      <c r="K46" s="163">
        <v>5787</v>
      </c>
      <c r="L46" s="160">
        <v>5555</v>
      </c>
      <c r="M46" s="164">
        <v>5547</v>
      </c>
      <c r="N46" s="165">
        <f t="shared" si="1"/>
        <v>240</v>
      </c>
      <c r="O46" s="166">
        <f t="shared" si="24"/>
        <v>4.3266630611141159E-2</v>
      </c>
      <c r="P46" s="167">
        <v>3337.6</v>
      </c>
      <c r="Q46" s="168">
        <v>3029</v>
      </c>
      <c r="R46" s="164">
        <v>2917</v>
      </c>
      <c r="S46" s="165">
        <f t="shared" si="3"/>
        <v>112</v>
      </c>
      <c r="T46" s="169">
        <f t="shared" si="25"/>
        <v>3.8395611930065132E-2</v>
      </c>
      <c r="U46" s="170">
        <v>2530</v>
      </c>
      <c r="V46" s="164">
        <v>2610</v>
      </c>
      <c r="W46" s="165">
        <f t="shared" si="5"/>
        <v>-80</v>
      </c>
      <c r="X46" s="171">
        <f t="shared" si="26"/>
        <v>-3.0651340996168581E-2</v>
      </c>
      <c r="Y46" s="261">
        <f t="shared" si="7"/>
        <v>14.624277456647398</v>
      </c>
      <c r="Z46" s="172">
        <v>3455</v>
      </c>
      <c r="AA46" s="168">
        <v>1710</v>
      </c>
      <c r="AB46" s="168">
        <v>105</v>
      </c>
      <c r="AC46" s="162">
        <f t="shared" si="16"/>
        <v>1815</v>
      </c>
      <c r="AD46" s="173">
        <f t="shared" si="17"/>
        <v>0.52532561505065123</v>
      </c>
      <c r="AE46" s="174">
        <f t="shared" si="18"/>
        <v>0.63614145683052947</v>
      </c>
      <c r="AF46" s="175">
        <v>785</v>
      </c>
      <c r="AG46" s="173">
        <f t="shared" si="19"/>
        <v>0.22720694645441389</v>
      </c>
      <c r="AH46" s="176">
        <f t="shared" si="20"/>
        <v>2.0160332427188452</v>
      </c>
      <c r="AI46" s="160">
        <v>510</v>
      </c>
      <c r="AJ46" s="160">
        <v>300</v>
      </c>
      <c r="AK46" s="162">
        <f t="shared" si="21"/>
        <v>810</v>
      </c>
      <c r="AL46" s="173">
        <f t="shared" si="22"/>
        <v>0.23444283646888567</v>
      </c>
      <c r="AM46" s="177">
        <f t="shared" si="23"/>
        <v>5.0094623177112325</v>
      </c>
      <c r="AN46" s="178">
        <v>50</v>
      </c>
      <c r="AO46" s="159" t="s">
        <v>4</v>
      </c>
      <c r="AP46" s="290" t="s">
        <v>4</v>
      </c>
      <c r="AR46" s="115"/>
      <c r="AS46" s="103"/>
    </row>
    <row r="47" spans="1:53" ht="15" x14ac:dyDescent="0.25">
      <c r="A47" s="203"/>
      <c r="B47" s="204">
        <v>8350012.0099999998</v>
      </c>
      <c r="C47" s="205"/>
      <c r="D47" s="205"/>
      <c r="E47" s="206"/>
      <c r="F47" s="206"/>
      <c r="G47" s="206"/>
      <c r="H47" s="207" t="s">
        <v>74</v>
      </c>
      <c r="I47" s="208">
        <v>1.47</v>
      </c>
      <c r="J47" s="209">
        <f t="shared" si="0"/>
        <v>147</v>
      </c>
      <c r="K47" s="210">
        <v>4894</v>
      </c>
      <c r="L47" s="211">
        <v>4453</v>
      </c>
      <c r="M47" s="212">
        <v>4491</v>
      </c>
      <c r="N47" s="213">
        <f t="shared" si="1"/>
        <v>403</v>
      </c>
      <c r="O47" s="214">
        <f t="shared" si="24"/>
        <v>8.9735025606769089E-2</v>
      </c>
      <c r="P47" s="215">
        <v>3335.4</v>
      </c>
      <c r="Q47" s="211">
        <v>2313</v>
      </c>
      <c r="R47" s="212">
        <v>2359</v>
      </c>
      <c r="S47" s="213">
        <f t="shared" si="3"/>
        <v>-46</v>
      </c>
      <c r="T47" s="216">
        <f t="shared" si="25"/>
        <v>-1.9499788045782111E-2</v>
      </c>
      <c r="U47" s="217">
        <v>2112</v>
      </c>
      <c r="V47" s="212">
        <v>2207</v>
      </c>
      <c r="W47" s="213">
        <f t="shared" si="5"/>
        <v>-95</v>
      </c>
      <c r="X47" s="218">
        <f t="shared" si="26"/>
        <v>-4.3044857272315364E-2</v>
      </c>
      <c r="Y47" s="262">
        <f t="shared" si="7"/>
        <v>14.36734693877551</v>
      </c>
      <c r="Z47" s="219">
        <v>2505</v>
      </c>
      <c r="AA47" s="206">
        <v>1595</v>
      </c>
      <c r="AB47" s="206">
        <v>105</v>
      </c>
      <c r="AC47" s="209">
        <f t="shared" si="16"/>
        <v>1700</v>
      </c>
      <c r="AD47" s="220">
        <f t="shared" si="17"/>
        <v>0.67864271457085823</v>
      </c>
      <c r="AE47" s="221">
        <f t="shared" si="18"/>
        <v>0.82180033249074613</v>
      </c>
      <c r="AF47" s="222">
        <v>525</v>
      </c>
      <c r="AG47" s="220">
        <f t="shared" si="19"/>
        <v>0.20958083832335328</v>
      </c>
      <c r="AH47" s="223">
        <f t="shared" si="20"/>
        <v>1.8596347677316174</v>
      </c>
      <c r="AI47" s="206">
        <v>145</v>
      </c>
      <c r="AJ47" s="206">
        <v>95</v>
      </c>
      <c r="AK47" s="209">
        <f t="shared" si="21"/>
        <v>240</v>
      </c>
      <c r="AL47" s="220">
        <f t="shared" si="22"/>
        <v>9.580838323353294E-2</v>
      </c>
      <c r="AM47" s="224">
        <f t="shared" si="23"/>
        <v>2.0471876759301915</v>
      </c>
      <c r="AN47" s="225">
        <v>30</v>
      </c>
      <c r="AO47" s="208" t="s">
        <v>5</v>
      </c>
      <c r="AP47" s="290" t="s">
        <v>4</v>
      </c>
      <c r="AR47" s="115"/>
      <c r="AS47" s="103"/>
    </row>
    <row r="48" spans="1:53" ht="15" x14ac:dyDescent="0.25">
      <c r="A48" s="180"/>
      <c r="B48" s="181">
        <v>8350012.0199999996</v>
      </c>
      <c r="C48" s="182"/>
      <c r="D48" s="182"/>
      <c r="E48" s="183"/>
      <c r="F48" s="183"/>
      <c r="G48" s="183"/>
      <c r="H48" s="184" t="s">
        <v>75</v>
      </c>
      <c r="I48" s="185">
        <v>1.95</v>
      </c>
      <c r="J48" s="186">
        <f t="shared" si="0"/>
        <v>195</v>
      </c>
      <c r="K48" s="187">
        <v>2888</v>
      </c>
      <c r="L48" s="188">
        <v>2530</v>
      </c>
      <c r="M48" s="189">
        <v>2459</v>
      </c>
      <c r="N48" s="190">
        <f t="shared" si="1"/>
        <v>429</v>
      </c>
      <c r="O48" s="191">
        <f t="shared" si="24"/>
        <v>0.1744611630744205</v>
      </c>
      <c r="P48" s="192">
        <v>1484</v>
      </c>
      <c r="Q48" s="188">
        <v>1371</v>
      </c>
      <c r="R48" s="189">
        <v>1131</v>
      </c>
      <c r="S48" s="190">
        <f t="shared" si="3"/>
        <v>240</v>
      </c>
      <c r="T48" s="193">
        <f t="shared" si="25"/>
        <v>0.21220159151193635</v>
      </c>
      <c r="U48" s="187">
        <v>1265</v>
      </c>
      <c r="V48" s="189">
        <v>1053</v>
      </c>
      <c r="W48" s="190">
        <f t="shared" si="5"/>
        <v>212</v>
      </c>
      <c r="X48" s="194">
        <f t="shared" si="26"/>
        <v>0.20132953466286799</v>
      </c>
      <c r="Y48" s="263">
        <f t="shared" si="7"/>
        <v>6.4871794871794872</v>
      </c>
      <c r="Z48" s="195">
        <v>1630</v>
      </c>
      <c r="AA48" s="183">
        <v>1160</v>
      </c>
      <c r="AB48" s="183">
        <v>100</v>
      </c>
      <c r="AC48" s="186">
        <f t="shared" si="16"/>
        <v>1260</v>
      </c>
      <c r="AD48" s="196">
        <f t="shared" si="17"/>
        <v>0.77300613496932513</v>
      </c>
      <c r="AE48" s="197">
        <f t="shared" si="18"/>
        <v>0.93606942960683603</v>
      </c>
      <c r="AF48" s="198">
        <v>260</v>
      </c>
      <c r="AG48" s="196">
        <f t="shared" si="19"/>
        <v>0.15950920245398773</v>
      </c>
      <c r="AH48" s="199">
        <f t="shared" si="20"/>
        <v>1.4153434113042389</v>
      </c>
      <c r="AI48" s="183">
        <v>75</v>
      </c>
      <c r="AJ48" s="183">
        <v>25</v>
      </c>
      <c r="AK48" s="186">
        <f t="shared" si="21"/>
        <v>100</v>
      </c>
      <c r="AL48" s="196">
        <f t="shared" si="22"/>
        <v>6.1349693251533742E-2</v>
      </c>
      <c r="AM48" s="200">
        <f t="shared" si="23"/>
        <v>1.3108908814430287</v>
      </c>
      <c r="AN48" s="201">
        <v>10</v>
      </c>
      <c r="AO48" s="185" t="s">
        <v>6</v>
      </c>
      <c r="AP48" s="290" t="s">
        <v>4</v>
      </c>
      <c r="AR48" s="115"/>
      <c r="AS48" s="103"/>
    </row>
    <row r="49" spans="1:45" ht="15" x14ac:dyDescent="0.25">
      <c r="A49" s="156"/>
      <c r="B49" s="157">
        <v>8350013</v>
      </c>
      <c r="C49" s="158"/>
      <c r="D49" s="158"/>
      <c r="E49" s="160"/>
      <c r="F49" s="160"/>
      <c r="G49" s="160"/>
      <c r="H49" s="161" t="s">
        <v>76</v>
      </c>
      <c r="I49" s="159">
        <v>1.31</v>
      </c>
      <c r="J49" s="162">
        <f t="shared" si="0"/>
        <v>131</v>
      </c>
      <c r="K49" s="163">
        <v>4247</v>
      </c>
      <c r="L49" s="160">
        <v>4088</v>
      </c>
      <c r="M49" s="164">
        <v>4130</v>
      </c>
      <c r="N49" s="165">
        <f t="shared" si="1"/>
        <v>117</v>
      </c>
      <c r="O49" s="166">
        <f t="shared" si="24"/>
        <v>2.8329297820823246E-2</v>
      </c>
      <c r="P49" s="167">
        <v>3229.9</v>
      </c>
      <c r="Q49" s="168">
        <v>2826</v>
      </c>
      <c r="R49" s="164">
        <v>2693</v>
      </c>
      <c r="S49" s="165">
        <f t="shared" si="3"/>
        <v>133</v>
      </c>
      <c r="T49" s="169">
        <f t="shared" si="25"/>
        <v>4.9387300408466395E-2</v>
      </c>
      <c r="U49" s="170">
        <v>2422</v>
      </c>
      <c r="V49" s="164">
        <v>2485</v>
      </c>
      <c r="W49" s="165">
        <f t="shared" si="5"/>
        <v>-63</v>
      </c>
      <c r="X49" s="171">
        <f t="shared" si="26"/>
        <v>-2.5352112676056339E-2</v>
      </c>
      <c r="Y49" s="261">
        <f t="shared" si="7"/>
        <v>18.488549618320612</v>
      </c>
      <c r="Z49" s="172">
        <v>2550</v>
      </c>
      <c r="AA49" s="168">
        <v>1300</v>
      </c>
      <c r="AB49" s="168">
        <v>95</v>
      </c>
      <c r="AC49" s="162">
        <f t="shared" si="16"/>
        <v>1395</v>
      </c>
      <c r="AD49" s="173">
        <f t="shared" si="17"/>
        <v>0.54705882352941182</v>
      </c>
      <c r="AE49" s="174">
        <f t="shared" si="18"/>
        <v>0.66245921958030007</v>
      </c>
      <c r="AF49" s="175">
        <v>620</v>
      </c>
      <c r="AG49" s="173">
        <f t="shared" si="19"/>
        <v>0.24313725490196078</v>
      </c>
      <c r="AH49" s="176">
        <f t="shared" si="20"/>
        <v>2.1573846930076379</v>
      </c>
      <c r="AI49" s="160">
        <v>395</v>
      </c>
      <c r="AJ49" s="160">
        <v>115</v>
      </c>
      <c r="AK49" s="162">
        <f t="shared" si="21"/>
        <v>510</v>
      </c>
      <c r="AL49" s="173">
        <f t="shared" si="22"/>
        <v>0.2</v>
      </c>
      <c r="AM49" s="177">
        <f t="shared" si="23"/>
        <v>4.2735042735042743</v>
      </c>
      <c r="AN49" s="178">
        <v>30</v>
      </c>
      <c r="AO49" s="159" t="s">
        <v>4</v>
      </c>
      <c r="AP49" s="290" t="s">
        <v>4</v>
      </c>
      <c r="AR49" s="115"/>
      <c r="AS49" s="103"/>
    </row>
    <row r="50" spans="1:45" ht="15" x14ac:dyDescent="0.25">
      <c r="A50" s="180"/>
      <c r="B50" s="181">
        <v>8350014</v>
      </c>
      <c r="C50" s="182"/>
      <c r="D50" s="182"/>
      <c r="E50" s="183"/>
      <c r="F50" s="183"/>
      <c r="G50" s="183"/>
      <c r="H50" s="184" t="s">
        <v>77</v>
      </c>
      <c r="I50" s="185">
        <v>1.66</v>
      </c>
      <c r="J50" s="186">
        <f t="shared" si="0"/>
        <v>166</v>
      </c>
      <c r="K50" s="187">
        <v>4343</v>
      </c>
      <c r="L50" s="188">
        <v>4085</v>
      </c>
      <c r="M50" s="189">
        <v>3783</v>
      </c>
      <c r="N50" s="190">
        <f t="shared" si="1"/>
        <v>560</v>
      </c>
      <c r="O50" s="191">
        <f t="shared" si="24"/>
        <v>0.14803066349458102</v>
      </c>
      <c r="P50" s="192">
        <v>2618.3000000000002</v>
      </c>
      <c r="Q50" s="188">
        <v>2550</v>
      </c>
      <c r="R50" s="189">
        <v>2124</v>
      </c>
      <c r="S50" s="190">
        <f t="shared" si="3"/>
        <v>426</v>
      </c>
      <c r="T50" s="193">
        <f t="shared" si="25"/>
        <v>0.20056497175141244</v>
      </c>
      <c r="U50" s="187">
        <v>2226</v>
      </c>
      <c r="V50" s="189">
        <v>1987</v>
      </c>
      <c r="W50" s="190">
        <f t="shared" si="5"/>
        <v>239</v>
      </c>
      <c r="X50" s="194">
        <f t="shared" si="26"/>
        <v>0.12028183190739809</v>
      </c>
      <c r="Y50" s="263">
        <f t="shared" si="7"/>
        <v>13.409638554216867</v>
      </c>
      <c r="Z50" s="195">
        <v>2595</v>
      </c>
      <c r="AA50" s="183">
        <v>1830</v>
      </c>
      <c r="AB50" s="183">
        <v>90</v>
      </c>
      <c r="AC50" s="186">
        <f t="shared" si="16"/>
        <v>1920</v>
      </c>
      <c r="AD50" s="196">
        <f t="shared" si="17"/>
        <v>0.73988439306358378</v>
      </c>
      <c r="AE50" s="197">
        <f t="shared" si="18"/>
        <v>0.8959607569188468</v>
      </c>
      <c r="AF50" s="198">
        <v>360</v>
      </c>
      <c r="AG50" s="196">
        <f t="shared" si="19"/>
        <v>0.13872832369942195</v>
      </c>
      <c r="AH50" s="199">
        <f t="shared" si="20"/>
        <v>1.2309522954695826</v>
      </c>
      <c r="AI50" s="183">
        <v>150</v>
      </c>
      <c r="AJ50" s="183">
        <v>105</v>
      </c>
      <c r="AK50" s="186">
        <f t="shared" si="21"/>
        <v>255</v>
      </c>
      <c r="AL50" s="196">
        <f t="shared" si="22"/>
        <v>9.8265895953757232E-2</v>
      </c>
      <c r="AM50" s="200">
        <f t="shared" si="23"/>
        <v>2.099698631490539</v>
      </c>
      <c r="AN50" s="201">
        <v>50</v>
      </c>
      <c r="AO50" s="185" t="s">
        <v>6</v>
      </c>
      <c r="AP50" s="290" t="s">
        <v>4</v>
      </c>
      <c r="AR50" s="115"/>
      <c r="AS50" s="103"/>
    </row>
    <row r="51" spans="1:45" ht="15" x14ac:dyDescent="0.25">
      <c r="A51" s="227"/>
      <c r="B51" s="228">
        <v>8350015.0099999998</v>
      </c>
      <c r="C51" s="229"/>
      <c r="D51" s="229"/>
      <c r="E51" s="230"/>
      <c r="F51" s="230"/>
      <c r="G51" s="230"/>
      <c r="H51" s="231" t="s">
        <v>78</v>
      </c>
      <c r="I51" s="232">
        <v>2.0499999999999998</v>
      </c>
      <c r="J51" s="233">
        <f t="shared" si="0"/>
        <v>204.99999999999997</v>
      </c>
      <c r="K51" s="234">
        <v>10</v>
      </c>
      <c r="L51" s="230">
        <v>5</v>
      </c>
      <c r="M51" s="235">
        <v>10</v>
      </c>
      <c r="N51" s="236">
        <f t="shared" si="1"/>
        <v>0</v>
      </c>
      <c r="O51" s="237">
        <f t="shared" si="24"/>
        <v>0</v>
      </c>
      <c r="P51" s="238">
        <v>4.9000000000000004</v>
      </c>
      <c r="Q51" s="239">
        <v>4</v>
      </c>
      <c r="R51" s="235">
        <v>3</v>
      </c>
      <c r="S51" s="236">
        <f t="shared" si="3"/>
        <v>1</v>
      </c>
      <c r="T51" s="240">
        <f t="shared" si="25"/>
        <v>0.33333333333333331</v>
      </c>
      <c r="U51" s="241">
        <v>4</v>
      </c>
      <c r="V51" s="235">
        <v>3</v>
      </c>
      <c r="W51" s="236">
        <f t="shared" si="5"/>
        <v>1</v>
      </c>
      <c r="X51" s="242">
        <f t="shared" si="26"/>
        <v>0.33333333333333331</v>
      </c>
      <c r="Y51" s="265">
        <f t="shared" si="7"/>
        <v>1.9512195121951223E-2</v>
      </c>
      <c r="Z51" s="243"/>
      <c r="AA51" s="239"/>
      <c r="AB51" s="239"/>
      <c r="AC51" s="233"/>
      <c r="AD51" s="244"/>
      <c r="AE51" s="245"/>
      <c r="AF51" s="246"/>
      <c r="AG51" s="244"/>
      <c r="AH51" s="247"/>
      <c r="AI51" s="230"/>
      <c r="AJ51" s="230"/>
      <c r="AK51" s="233"/>
      <c r="AL51" s="244"/>
      <c r="AM51" s="248"/>
      <c r="AN51" s="249"/>
      <c r="AO51" s="232" t="s">
        <v>28</v>
      </c>
      <c r="AP51" s="295" t="s">
        <v>28</v>
      </c>
      <c r="AR51" s="115"/>
      <c r="AS51" s="103"/>
    </row>
    <row r="52" spans="1:45" ht="15" x14ac:dyDescent="0.25">
      <c r="A52" s="156"/>
      <c r="B52" s="157">
        <v>8350015.0199999996</v>
      </c>
      <c r="C52" s="158"/>
      <c r="D52" s="158"/>
      <c r="E52" s="160"/>
      <c r="F52" s="160"/>
      <c r="G52" s="160"/>
      <c r="H52" s="161" t="s">
        <v>79</v>
      </c>
      <c r="I52" s="159">
        <v>1.63</v>
      </c>
      <c r="J52" s="162">
        <f t="shared" si="0"/>
        <v>163</v>
      </c>
      <c r="K52" s="163">
        <v>3361</v>
      </c>
      <c r="L52" s="160">
        <v>3191</v>
      </c>
      <c r="M52" s="164">
        <v>3255</v>
      </c>
      <c r="N52" s="165">
        <f t="shared" si="1"/>
        <v>106</v>
      </c>
      <c r="O52" s="166">
        <f t="shared" si="24"/>
        <v>3.2565284178187402E-2</v>
      </c>
      <c r="P52" s="167">
        <v>2066.3000000000002</v>
      </c>
      <c r="Q52" s="168">
        <v>1472</v>
      </c>
      <c r="R52" s="164">
        <v>1391</v>
      </c>
      <c r="S52" s="165">
        <f t="shared" si="3"/>
        <v>81</v>
      </c>
      <c r="T52" s="169">
        <f t="shared" si="25"/>
        <v>5.8231488138030196E-2</v>
      </c>
      <c r="U52" s="170">
        <v>1360</v>
      </c>
      <c r="V52" s="164">
        <v>1321</v>
      </c>
      <c r="W52" s="165">
        <f t="shared" si="5"/>
        <v>39</v>
      </c>
      <c r="X52" s="171">
        <f t="shared" si="26"/>
        <v>2.9523088569265707E-2</v>
      </c>
      <c r="Y52" s="261">
        <f t="shared" si="7"/>
        <v>8.3435582822085887</v>
      </c>
      <c r="Z52" s="172">
        <v>1695</v>
      </c>
      <c r="AA52" s="168">
        <v>1195</v>
      </c>
      <c r="AB52" s="168">
        <v>115</v>
      </c>
      <c r="AC52" s="162">
        <f>AA52+AB52</f>
        <v>1310</v>
      </c>
      <c r="AD52" s="173">
        <f>AC52/Z52</f>
        <v>0.77286135693215341</v>
      </c>
      <c r="AE52" s="174">
        <f>AD52/82.58*100</f>
        <v>0.93589411108277243</v>
      </c>
      <c r="AF52" s="175">
        <v>170</v>
      </c>
      <c r="AG52" s="173">
        <f>AF52/Z52</f>
        <v>0.10029498525073746</v>
      </c>
      <c r="AH52" s="176">
        <f>AG52/11.27*100</f>
        <v>0.88992888421239991</v>
      </c>
      <c r="AI52" s="160">
        <v>105</v>
      </c>
      <c r="AJ52" s="160">
        <v>90</v>
      </c>
      <c r="AK52" s="162">
        <f>AI52+AJ52</f>
        <v>195</v>
      </c>
      <c r="AL52" s="173">
        <f>AK52/Z52</f>
        <v>0.11504424778761062</v>
      </c>
      <c r="AM52" s="177">
        <f>AL52/4.68*100</f>
        <v>2.4582104228121926</v>
      </c>
      <c r="AN52" s="178">
        <v>20</v>
      </c>
      <c r="AO52" s="159" t="s">
        <v>4</v>
      </c>
      <c r="AP52" s="257" t="s">
        <v>6</v>
      </c>
      <c r="AR52" s="115"/>
      <c r="AS52" s="103"/>
    </row>
    <row r="53" spans="1:45" ht="15" x14ac:dyDescent="0.25">
      <c r="A53" s="227"/>
      <c r="B53" s="228">
        <v>8350016.0099999998</v>
      </c>
      <c r="C53" s="229"/>
      <c r="D53" s="229"/>
      <c r="E53" s="230"/>
      <c r="F53" s="230"/>
      <c r="G53" s="230"/>
      <c r="H53" s="231" t="s">
        <v>80</v>
      </c>
      <c r="I53" s="232">
        <v>3.3</v>
      </c>
      <c r="J53" s="233">
        <f t="shared" si="0"/>
        <v>330</v>
      </c>
      <c r="K53" s="234">
        <v>0</v>
      </c>
      <c r="L53" s="230">
        <v>10</v>
      </c>
      <c r="M53" s="235">
        <v>5</v>
      </c>
      <c r="N53" s="236">
        <f t="shared" si="1"/>
        <v>-5</v>
      </c>
      <c r="O53" s="237">
        <f t="shared" si="24"/>
        <v>-1</v>
      </c>
      <c r="P53" s="238">
        <v>0</v>
      </c>
      <c r="Q53" s="239">
        <v>1</v>
      </c>
      <c r="R53" s="235">
        <v>3</v>
      </c>
      <c r="S53" s="236">
        <f t="shared" si="3"/>
        <v>-2</v>
      </c>
      <c r="T53" s="240">
        <f t="shared" si="25"/>
        <v>-0.66666666666666663</v>
      </c>
      <c r="U53" s="241">
        <v>0</v>
      </c>
      <c r="V53" s="235">
        <v>4</v>
      </c>
      <c r="W53" s="236">
        <f t="shared" si="5"/>
        <v>-4</v>
      </c>
      <c r="X53" s="242">
        <f t="shared" si="26"/>
        <v>-1</v>
      </c>
      <c r="Y53" s="265">
        <f t="shared" si="7"/>
        <v>0</v>
      </c>
      <c r="Z53" s="243"/>
      <c r="AA53" s="239"/>
      <c r="AB53" s="239"/>
      <c r="AC53" s="233"/>
      <c r="AD53" s="244"/>
      <c r="AE53" s="245"/>
      <c r="AF53" s="246"/>
      <c r="AG53" s="244"/>
      <c r="AH53" s="247"/>
      <c r="AI53" s="230"/>
      <c r="AJ53" s="230"/>
      <c r="AK53" s="233"/>
      <c r="AL53" s="244"/>
      <c r="AM53" s="248"/>
      <c r="AN53" s="249"/>
      <c r="AO53" s="232" t="s">
        <v>28</v>
      </c>
      <c r="AP53" s="295" t="s">
        <v>28</v>
      </c>
      <c r="AR53" s="115"/>
      <c r="AS53" s="103"/>
    </row>
    <row r="54" spans="1:45" ht="15" x14ac:dyDescent="0.25">
      <c r="A54" s="180"/>
      <c r="B54" s="181">
        <v>8350016.0199999996</v>
      </c>
      <c r="C54" s="182"/>
      <c r="D54" s="182"/>
      <c r="E54" s="183"/>
      <c r="F54" s="183"/>
      <c r="G54" s="183"/>
      <c r="H54" s="184" t="s">
        <v>81</v>
      </c>
      <c r="I54" s="185">
        <v>1.6</v>
      </c>
      <c r="J54" s="186">
        <f t="shared" si="0"/>
        <v>160</v>
      </c>
      <c r="K54" s="187">
        <v>2996</v>
      </c>
      <c r="L54" s="188">
        <v>2938</v>
      </c>
      <c r="M54" s="189">
        <v>2850</v>
      </c>
      <c r="N54" s="190">
        <f t="shared" si="1"/>
        <v>146</v>
      </c>
      <c r="O54" s="191">
        <f t="shared" si="24"/>
        <v>5.1228070175438595E-2</v>
      </c>
      <c r="P54" s="192">
        <v>1867.8</v>
      </c>
      <c r="Q54" s="188">
        <v>1346</v>
      </c>
      <c r="R54" s="189">
        <v>1258</v>
      </c>
      <c r="S54" s="190">
        <f t="shared" si="3"/>
        <v>88</v>
      </c>
      <c r="T54" s="193">
        <f t="shared" si="25"/>
        <v>6.9952305246422888E-2</v>
      </c>
      <c r="U54" s="187">
        <v>1297</v>
      </c>
      <c r="V54" s="189">
        <v>1212</v>
      </c>
      <c r="W54" s="190">
        <f t="shared" si="5"/>
        <v>85</v>
      </c>
      <c r="X54" s="194">
        <f t="shared" si="26"/>
        <v>7.0132013201320134E-2</v>
      </c>
      <c r="Y54" s="263">
        <f t="shared" si="7"/>
        <v>8.1062499999999993</v>
      </c>
      <c r="Z54" s="195">
        <v>1615</v>
      </c>
      <c r="AA54" s="183">
        <v>1230</v>
      </c>
      <c r="AB54" s="183">
        <v>80</v>
      </c>
      <c r="AC54" s="186">
        <f t="shared" ref="AC54:AC95" si="27">AA54+AB54</f>
        <v>1310</v>
      </c>
      <c r="AD54" s="196">
        <f t="shared" ref="AD54:AD95" si="28">AC54/Z54</f>
        <v>0.81114551083591335</v>
      </c>
      <c r="AE54" s="197">
        <f t="shared" ref="AE54:AE95" si="29">AD54/82.58*100</f>
        <v>0.98225419088873012</v>
      </c>
      <c r="AF54" s="198">
        <v>155</v>
      </c>
      <c r="AG54" s="196">
        <f t="shared" ref="AG54:AG95" si="30">AF54/Z54</f>
        <v>9.5975232198142413E-2</v>
      </c>
      <c r="AH54" s="199">
        <f t="shared" ref="AH54:AH95" si="31">AG54/11.27*100</f>
        <v>0.85159922092406748</v>
      </c>
      <c r="AI54" s="183">
        <v>70</v>
      </c>
      <c r="AJ54" s="183">
        <v>60</v>
      </c>
      <c r="AK54" s="186">
        <f t="shared" ref="AK54:AK95" si="32">AI54+AJ54</f>
        <v>130</v>
      </c>
      <c r="AL54" s="196">
        <f t="shared" ref="AL54:AL95" si="33">AK54/Z54</f>
        <v>8.0495356037151702E-2</v>
      </c>
      <c r="AM54" s="200">
        <f t="shared" ref="AM54:AM95" si="34">AL54/4.68*100</f>
        <v>1.7199862401100792</v>
      </c>
      <c r="AN54" s="201">
        <v>10</v>
      </c>
      <c r="AO54" s="185" t="s">
        <v>6</v>
      </c>
      <c r="AP54" s="257" t="s">
        <v>6</v>
      </c>
      <c r="AR54" s="115"/>
      <c r="AS54" s="103"/>
    </row>
    <row r="55" spans="1:45" ht="15" x14ac:dyDescent="0.25">
      <c r="A55" s="180"/>
      <c r="B55" s="181">
        <v>8350017</v>
      </c>
      <c r="C55" s="182"/>
      <c r="D55" s="182"/>
      <c r="E55" s="183"/>
      <c r="F55" s="183"/>
      <c r="G55" s="183"/>
      <c r="H55" s="184" t="s">
        <v>82</v>
      </c>
      <c r="I55" s="185">
        <v>1.33</v>
      </c>
      <c r="J55" s="186">
        <f t="shared" si="0"/>
        <v>133</v>
      </c>
      <c r="K55" s="187">
        <v>3493</v>
      </c>
      <c r="L55" s="188">
        <v>3381</v>
      </c>
      <c r="M55" s="189">
        <v>3281</v>
      </c>
      <c r="N55" s="190">
        <f t="shared" si="1"/>
        <v>212</v>
      </c>
      <c r="O55" s="191">
        <f t="shared" si="24"/>
        <v>6.4614446814995424E-2</v>
      </c>
      <c r="P55" s="192">
        <v>2635.8</v>
      </c>
      <c r="Q55" s="188">
        <v>1753</v>
      </c>
      <c r="R55" s="189">
        <v>1620</v>
      </c>
      <c r="S55" s="190">
        <f t="shared" si="3"/>
        <v>133</v>
      </c>
      <c r="T55" s="193">
        <f t="shared" si="25"/>
        <v>8.2098765432098764E-2</v>
      </c>
      <c r="U55" s="187">
        <v>1568</v>
      </c>
      <c r="V55" s="189">
        <v>1539</v>
      </c>
      <c r="W55" s="190">
        <f t="shared" si="5"/>
        <v>29</v>
      </c>
      <c r="X55" s="194">
        <f t="shared" si="26"/>
        <v>1.8843404808317088E-2</v>
      </c>
      <c r="Y55" s="263">
        <f t="shared" si="7"/>
        <v>11.789473684210526</v>
      </c>
      <c r="Z55" s="195">
        <v>2035</v>
      </c>
      <c r="AA55" s="183">
        <v>1515</v>
      </c>
      <c r="AB55" s="183">
        <v>85</v>
      </c>
      <c r="AC55" s="186">
        <f t="shared" si="27"/>
        <v>1600</v>
      </c>
      <c r="AD55" s="196">
        <f t="shared" si="28"/>
        <v>0.78624078624078619</v>
      </c>
      <c r="AE55" s="197">
        <f t="shared" si="29"/>
        <v>0.95209589033759534</v>
      </c>
      <c r="AF55" s="198">
        <v>270</v>
      </c>
      <c r="AG55" s="196">
        <f t="shared" si="30"/>
        <v>0.13267813267813267</v>
      </c>
      <c r="AH55" s="199">
        <f t="shared" si="31"/>
        <v>1.1772682580135996</v>
      </c>
      <c r="AI55" s="183">
        <v>75</v>
      </c>
      <c r="AJ55" s="183">
        <v>45</v>
      </c>
      <c r="AK55" s="186">
        <f t="shared" si="32"/>
        <v>120</v>
      </c>
      <c r="AL55" s="196">
        <f t="shared" si="33"/>
        <v>5.896805896805897E-2</v>
      </c>
      <c r="AM55" s="200">
        <f t="shared" si="34"/>
        <v>1.26000126000126</v>
      </c>
      <c r="AN55" s="201">
        <v>45</v>
      </c>
      <c r="AO55" s="185" t="s">
        <v>6</v>
      </c>
      <c r="AP55" s="293" t="s">
        <v>5</v>
      </c>
      <c r="AR55" s="115"/>
      <c r="AS55" s="103"/>
    </row>
    <row r="56" spans="1:45" ht="15" x14ac:dyDescent="0.25">
      <c r="A56" s="227" t="s">
        <v>302</v>
      </c>
      <c r="B56" s="228">
        <v>8350018</v>
      </c>
      <c r="C56" s="229"/>
      <c r="D56" s="229"/>
      <c r="E56" s="230"/>
      <c r="F56" s="230"/>
      <c r="G56" s="230"/>
      <c r="H56" s="231" t="s">
        <v>83</v>
      </c>
      <c r="I56" s="232">
        <v>14.28</v>
      </c>
      <c r="J56" s="233">
        <f t="shared" si="0"/>
        <v>1428</v>
      </c>
      <c r="K56" s="234">
        <v>90</v>
      </c>
      <c r="L56" s="230">
        <v>106</v>
      </c>
      <c r="M56" s="235">
        <v>152</v>
      </c>
      <c r="N56" s="236">
        <f t="shared" si="1"/>
        <v>-62</v>
      </c>
      <c r="O56" s="237">
        <f t="shared" si="24"/>
        <v>-0.40789473684210525</v>
      </c>
      <c r="P56" s="238">
        <v>6.3</v>
      </c>
      <c r="Q56" s="239">
        <v>56</v>
      </c>
      <c r="R56" s="235">
        <v>261</v>
      </c>
      <c r="S56" s="236">
        <f t="shared" si="3"/>
        <v>-205</v>
      </c>
      <c r="T56" s="240">
        <f t="shared" si="25"/>
        <v>-0.78544061302681989</v>
      </c>
      <c r="U56" s="241">
        <v>48</v>
      </c>
      <c r="V56" s="235">
        <v>76</v>
      </c>
      <c r="W56" s="236">
        <f t="shared" si="5"/>
        <v>-28</v>
      </c>
      <c r="X56" s="242">
        <f t="shared" si="26"/>
        <v>-0.36842105263157893</v>
      </c>
      <c r="Y56" s="265">
        <f t="shared" si="7"/>
        <v>3.3613445378151259E-2</v>
      </c>
      <c r="Z56" s="250">
        <v>20</v>
      </c>
      <c r="AA56" s="230">
        <v>20</v>
      </c>
      <c r="AB56" s="230">
        <v>0</v>
      </c>
      <c r="AC56" s="233">
        <f t="shared" si="27"/>
        <v>20</v>
      </c>
      <c r="AD56" s="244">
        <f t="shared" si="28"/>
        <v>1</v>
      </c>
      <c r="AE56" s="245">
        <f t="shared" si="29"/>
        <v>1.2109469605231291</v>
      </c>
      <c r="AF56" s="246">
        <v>0</v>
      </c>
      <c r="AG56" s="244">
        <f t="shared" si="30"/>
        <v>0</v>
      </c>
      <c r="AH56" s="247">
        <f t="shared" si="31"/>
        <v>0</v>
      </c>
      <c r="AI56" s="230">
        <v>0</v>
      </c>
      <c r="AJ56" s="230">
        <v>0</v>
      </c>
      <c r="AK56" s="233">
        <f t="shared" si="32"/>
        <v>0</v>
      </c>
      <c r="AL56" s="244">
        <f t="shared" si="33"/>
        <v>0</v>
      </c>
      <c r="AM56" s="248">
        <f t="shared" si="34"/>
        <v>0</v>
      </c>
      <c r="AN56" s="249">
        <v>0</v>
      </c>
      <c r="AO56" s="232" t="s">
        <v>28</v>
      </c>
      <c r="AP56" s="295" t="s">
        <v>28</v>
      </c>
      <c r="AR56" s="115"/>
      <c r="AS56" s="103"/>
    </row>
    <row r="57" spans="1:45" ht="15" x14ac:dyDescent="0.25">
      <c r="A57" s="180"/>
      <c r="B57" s="181">
        <v>8350019.0099999998</v>
      </c>
      <c r="C57" s="182"/>
      <c r="D57" s="185"/>
      <c r="E57" s="202"/>
      <c r="F57" s="202"/>
      <c r="G57" s="183"/>
      <c r="H57" s="184" t="s">
        <v>84</v>
      </c>
      <c r="I57" s="185">
        <v>0.82</v>
      </c>
      <c r="J57" s="186">
        <f t="shared" si="0"/>
        <v>82</v>
      </c>
      <c r="K57" s="187">
        <v>392</v>
      </c>
      <c r="L57" s="188">
        <v>160</v>
      </c>
      <c r="M57" s="189">
        <v>10</v>
      </c>
      <c r="N57" s="190">
        <f t="shared" si="1"/>
        <v>382</v>
      </c>
      <c r="O57" s="191">
        <f t="shared" si="24"/>
        <v>38.200000000000003</v>
      </c>
      <c r="P57" s="192">
        <v>479</v>
      </c>
      <c r="Q57" s="188">
        <v>237</v>
      </c>
      <c r="R57" s="189">
        <v>3</v>
      </c>
      <c r="S57" s="190">
        <f t="shared" si="3"/>
        <v>234</v>
      </c>
      <c r="T57" s="193">
        <f t="shared" si="25"/>
        <v>78</v>
      </c>
      <c r="U57" s="187">
        <v>227</v>
      </c>
      <c r="V57" s="189">
        <v>4</v>
      </c>
      <c r="W57" s="190">
        <f t="shared" si="5"/>
        <v>223</v>
      </c>
      <c r="X57" s="194">
        <f t="shared" si="26"/>
        <v>55.75</v>
      </c>
      <c r="Y57" s="263">
        <f t="shared" si="7"/>
        <v>2.7682926829268291</v>
      </c>
      <c r="Z57" s="195">
        <v>255</v>
      </c>
      <c r="AA57" s="183">
        <v>200</v>
      </c>
      <c r="AB57" s="183">
        <v>20</v>
      </c>
      <c r="AC57" s="186">
        <f t="shared" si="27"/>
        <v>220</v>
      </c>
      <c r="AD57" s="196">
        <f t="shared" si="28"/>
        <v>0.86274509803921573</v>
      </c>
      <c r="AE57" s="197">
        <f t="shared" si="29"/>
        <v>1.0447385541768173</v>
      </c>
      <c r="AF57" s="198">
        <v>30</v>
      </c>
      <c r="AG57" s="196">
        <f t="shared" si="30"/>
        <v>0.11764705882352941</v>
      </c>
      <c r="AH57" s="199">
        <f t="shared" si="31"/>
        <v>1.0438958191972441</v>
      </c>
      <c r="AI57" s="183">
        <v>0</v>
      </c>
      <c r="AJ57" s="183">
        <v>0</v>
      </c>
      <c r="AK57" s="186">
        <f t="shared" si="32"/>
        <v>0</v>
      </c>
      <c r="AL57" s="196">
        <f t="shared" si="33"/>
        <v>0</v>
      </c>
      <c r="AM57" s="200">
        <f t="shared" si="34"/>
        <v>0</v>
      </c>
      <c r="AN57" s="201">
        <v>0</v>
      </c>
      <c r="AO57" s="185" t="s">
        <v>6</v>
      </c>
      <c r="AP57" s="295" t="s">
        <v>28</v>
      </c>
      <c r="AR57" s="115"/>
      <c r="AS57" s="103"/>
    </row>
    <row r="58" spans="1:45" ht="15" x14ac:dyDescent="0.25">
      <c r="A58" s="180"/>
      <c r="B58" s="181">
        <v>8350019.0199999996</v>
      </c>
      <c r="C58" s="182"/>
      <c r="D58" s="182"/>
      <c r="E58" s="183"/>
      <c r="F58" s="183"/>
      <c r="G58" s="183"/>
      <c r="H58" s="184" t="s">
        <v>85</v>
      </c>
      <c r="I58" s="185">
        <v>1.42</v>
      </c>
      <c r="J58" s="186">
        <f t="shared" si="0"/>
        <v>142</v>
      </c>
      <c r="K58" s="187">
        <v>3487</v>
      </c>
      <c r="L58" s="188">
        <v>3468</v>
      </c>
      <c r="M58" s="189">
        <v>3511</v>
      </c>
      <c r="N58" s="190">
        <f t="shared" si="1"/>
        <v>-24</v>
      </c>
      <c r="O58" s="191">
        <f t="shared" si="24"/>
        <v>-6.8356593563087438E-3</v>
      </c>
      <c r="P58" s="192">
        <v>2459.6</v>
      </c>
      <c r="Q58" s="188">
        <v>1672</v>
      </c>
      <c r="R58" s="189">
        <v>1610</v>
      </c>
      <c r="S58" s="190">
        <f t="shared" si="3"/>
        <v>62</v>
      </c>
      <c r="T58" s="193">
        <f t="shared" si="25"/>
        <v>3.8509316770186333E-2</v>
      </c>
      <c r="U58" s="187">
        <v>1535</v>
      </c>
      <c r="V58" s="189">
        <v>1556</v>
      </c>
      <c r="W58" s="190">
        <f t="shared" si="5"/>
        <v>-21</v>
      </c>
      <c r="X58" s="194">
        <f t="shared" si="26"/>
        <v>-1.3496143958868894E-2</v>
      </c>
      <c r="Y58" s="263">
        <f t="shared" si="7"/>
        <v>10.809859154929578</v>
      </c>
      <c r="Z58" s="195">
        <v>1775</v>
      </c>
      <c r="AA58" s="183">
        <v>1370</v>
      </c>
      <c r="AB58" s="183">
        <v>115</v>
      </c>
      <c r="AC58" s="186">
        <f t="shared" si="27"/>
        <v>1485</v>
      </c>
      <c r="AD58" s="196">
        <f t="shared" si="28"/>
        <v>0.83661971830985915</v>
      </c>
      <c r="AE58" s="197">
        <f t="shared" si="29"/>
        <v>1.0131021050010405</v>
      </c>
      <c r="AF58" s="198">
        <v>205</v>
      </c>
      <c r="AG58" s="196">
        <f t="shared" si="30"/>
        <v>0.11549295774647887</v>
      </c>
      <c r="AH58" s="199">
        <f t="shared" si="31"/>
        <v>1.0247822337753227</v>
      </c>
      <c r="AI58" s="183">
        <v>45</v>
      </c>
      <c r="AJ58" s="183">
        <v>10</v>
      </c>
      <c r="AK58" s="186">
        <f t="shared" si="32"/>
        <v>55</v>
      </c>
      <c r="AL58" s="196">
        <f t="shared" si="33"/>
        <v>3.0985915492957747E-2</v>
      </c>
      <c r="AM58" s="200">
        <f t="shared" si="34"/>
        <v>0.66209221138798613</v>
      </c>
      <c r="AN58" s="201">
        <v>25</v>
      </c>
      <c r="AO58" s="185" t="s">
        <v>6</v>
      </c>
      <c r="AP58" s="257" t="s">
        <v>6</v>
      </c>
      <c r="AR58" s="115"/>
      <c r="AS58" s="103"/>
    </row>
    <row r="59" spans="1:45" ht="15" x14ac:dyDescent="0.25">
      <c r="A59" s="180"/>
      <c r="B59" s="181">
        <v>8350020</v>
      </c>
      <c r="C59" s="182"/>
      <c r="D59" s="182"/>
      <c r="E59" s="183"/>
      <c r="F59" s="183"/>
      <c r="G59" s="183"/>
      <c r="H59" s="184" t="s">
        <v>86</v>
      </c>
      <c r="I59" s="185">
        <v>2.94</v>
      </c>
      <c r="J59" s="186">
        <f t="shared" si="0"/>
        <v>294</v>
      </c>
      <c r="K59" s="187">
        <v>6784</v>
      </c>
      <c r="L59" s="188">
        <v>6541</v>
      </c>
      <c r="M59" s="189">
        <v>5790</v>
      </c>
      <c r="N59" s="190">
        <f t="shared" si="1"/>
        <v>994</v>
      </c>
      <c r="O59" s="191">
        <f t="shared" si="24"/>
        <v>0.17167530224525043</v>
      </c>
      <c r="P59" s="192">
        <v>2306.9</v>
      </c>
      <c r="Q59" s="188">
        <v>3406</v>
      </c>
      <c r="R59" s="189">
        <v>3004</v>
      </c>
      <c r="S59" s="190">
        <f t="shared" si="3"/>
        <v>402</v>
      </c>
      <c r="T59" s="193">
        <f t="shared" si="25"/>
        <v>0.13382157123834887</v>
      </c>
      <c r="U59" s="187">
        <v>3156</v>
      </c>
      <c r="V59" s="189">
        <v>2823</v>
      </c>
      <c r="W59" s="190">
        <f t="shared" si="5"/>
        <v>333</v>
      </c>
      <c r="X59" s="194">
        <f t="shared" si="26"/>
        <v>0.1179596174282678</v>
      </c>
      <c r="Y59" s="263">
        <f t="shared" si="7"/>
        <v>10.73469387755102</v>
      </c>
      <c r="Z59" s="195">
        <v>3270</v>
      </c>
      <c r="AA59" s="183">
        <v>2270</v>
      </c>
      <c r="AB59" s="183">
        <v>170</v>
      </c>
      <c r="AC59" s="186">
        <f t="shared" si="27"/>
        <v>2440</v>
      </c>
      <c r="AD59" s="196">
        <f t="shared" si="28"/>
        <v>0.74617737003058104</v>
      </c>
      <c r="AE59" s="197">
        <f t="shared" si="29"/>
        <v>0.90358121824967441</v>
      </c>
      <c r="AF59" s="198">
        <v>520</v>
      </c>
      <c r="AG59" s="196">
        <f t="shared" si="30"/>
        <v>0.15902140672782875</v>
      </c>
      <c r="AH59" s="199">
        <f t="shared" si="31"/>
        <v>1.4110151439913821</v>
      </c>
      <c r="AI59" s="183">
        <v>190</v>
      </c>
      <c r="AJ59" s="183">
        <v>85</v>
      </c>
      <c r="AK59" s="186">
        <f t="shared" si="32"/>
        <v>275</v>
      </c>
      <c r="AL59" s="196">
        <f t="shared" si="33"/>
        <v>8.4097859327217125E-2</v>
      </c>
      <c r="AM59" s="200">
        <f t="shared" si="34"/>
        <v>1.7969628061371181</v>
      </c>
      <c r="AN59" s="201">
        <v>40</v>
      </c>
      <c r="AO59" s="185" t="s">
        <v>6</v>
      </c>
      <c r="AP59" s="293" t="s">
        <v>5</v>
      </c>
      <c r="AR59" s="115"/>
      <c r="AS59" s="103"/>
    </row>
    <row r="60" spans="1:45" ht="15" x14ac:dyDescent="0.25">
      <c r="A60" s="156"/>
      <c r="B60" s="157">
        <v>8350021</v>
      </c>
      <c r="C60" s="158"/>
      <c r="D60" s="158"/>
      <c r="E60" s="160"/>
      <c r="F60" s="160"/>
      <c r="G60" s="160"/>
      <c r="H60" s="161" t="s">
        <v>87</v>
      </c>
      <c r="I60" s="159">
        <v>1.29</v>
      </c>
      <c r="J60" s="162">
        <f t="shared" si="0"/>
        <v>129</v>
      </c>
      <c r="K60" s="163">
        <v>6080</v>
      </c>
      <c r="L60" s="160">
        <v>6138</v>
      </c>
      <c r="M60" s="164">
        <v>6161</v>
      </c>
      <c r="N60" s="165">
        <f t="shared" si="1"/>
        <v>-81</v>
      </c>
      <c r="O60" s="166">
        <f t="shared" si="24"/>
        <v>-1.314721636098036E-2</v>
      </c>
      <c r="P60" s="167">
        <v>4717.2</v>
      </c>
      <c r="Q60" s="168">
        <v>3921</v>
      </c>
      <c r="R60" s="164">
        <v>3784</v>
      </c>
      <c r="S60" s="165">
        <f t="shared" si="3"/>
        <v>137</v>
      </c>
      <c r="T60" s="169">
        <f t="shared" si="25"/>
        <v>3.6205073995771671E-2</v>
      </c>
      <c r="U60" s="170">
        <v>3393</v>
      </c>
      <c r="V60" s="164">
        <v>3496</v>
      </c>
      <c r="W60" s="165">
        <f t="shared" si="5"/>
        <v>-103</v>
      </c>
      <c r="X60" s="171">
        <f t="shared" si="26"/>
        <v>-2.9462242562929061E-2</v>
      </c>
      <c r="Y60" s="261">
        <f t="shared" si="7"/>
        <v>26.302325581395348</v>
      </c>
      <c r="Z60" s="172">
        <v>3830</v>
      </c>
      <c r="AA60" s="168">
        <v>2185</v>
      </c>
      <c r="AB60" s="168">
        <v>155</v>
      </c>
      <c r="AC60" s="162">
        <f t="shared" si="27"/>
        <v>2340</v>
      </c>
      <c r="AD60" s="173">
        <f t="shared" si="28"/>
        <v>0.61096605744125332</v>
      </c>
      <c r="AE60" s="174">
        <f t="shared" si="29"/>
        <v>0.73984749024128527</v>
      </c>
      <c r="AF60" s="175">
        <v>765</v>
      </c>
      <c r="AG60" s="173">
        <f t="shared" si="30"/>
        <v>0.19973890339425587</v>
      </c>
      <c r="AH60" s="176">
        <f t="shared" si="31"/>
        <v>1.7723061525666006</v>
      </c>
      <c r="AI60" s="160">
        <v>390</v>
      </c>
      <c r="AJ60" s="160">
        <v>280</v>
      </c>
      <c r="AK60" s="162">
        <f t="shared" si="32"/>
        <v>670</v>
      </c>
      <c r="AL60" s="173">
        <f t="shared" si="33"/>
        <v>0.17493472584856398</v>
      </c>
      <c r="AM60" s="177">
        <f t="shared" si="34"/>
        <v>3.7379214924906838</v>
      </c>
      <c r="AN60" s="178">
        <v>55</v>
      </c>
      <c r="AO60" s="159" t="s">
        <v>4</v>
      </c>
      <c r="AP60" s="290" t="s">
        <v>4</v>
      </c>
      <c r="AR60" s="115"/>
      <c r="AS60" s="103"/>
    </row>
    <row r="61" spans="1:45" ht="15" x14ac:dyDescent="0.25">
      <c r="A61" s="156"/>
      <c r="B61" s="157">
        <v>8350022</v>
      </c>
      <c r="C61" s="158"/>
      <c r="D61" s="158"/>
      <c r="E61" s="160"/>
      <c r="F61" s="160"/>
      <c r="G61" s="160"/>
      <c r="H61" s="161" t="s">
        <v>88</v>
      </c>
      <c r="I61" s="159">
        <v>1.26</v>
      </c>
      <c r="J61" s="162">
        <f t="shared" si="0"/>
        <v>126</v>
      </c>
      <c r="K61" s="163">
        <v>4432</v>
      </c>
      <c r="L61" s="160">
        <v>4556</v>
      </c>
      <c r="M61" s="164">
        <v>4530</v>
      </c>
      <c r="N61" s="165">
        <f t="shared" si="1"/>
        <v>-98</v>
      </c>
      <c r="O61" s="166">
        <f t="shared" si="24"/>
        <v>-2.1633554083885211E-2</v>
      </c>
      <c r="P61" s="167">
        <v>3506.1</v>
      </c>
      <c r="Q61" s="168">
        <v>3188</v>
      </c>
      <c r="R61" s="164">
        <v>3082</v>
      </c>
      <c r="S61" s="165">
        <f t="shared" si="3"/>
        <v>106</v>
      </c>
      <c r="T61" s="169">
        <f t="shared" si="25"/>
        <v>3.4393251135626218E-2</v>
      </c>
      <c r="U61" s="170">
        <v>2739</v>
      </c>
      <c r="V61" s="164">
        <v>2774</v>
      </c>
      <c r="W61" s="165">
        <f t="shared" si="5"/>
        <v>-35</v>
      </c>
      <c r="X61" s="171">
        <f t="shared" si="26"/>
        <v>-1.2617159336697908E-2</v>
      </c>
      <c r="Y61" s="261">
        <f t="shared" si="7"/>
        <v>21.738095238095237</v>
      </c>
      <c r="Z61" s="172">
        <v>2920</v>
      </c>
      <c r="AA61" s="168">
        <v>1490</v>
      </c>
      <c r="AB61" s="168">
        <v>80</v>
      </c>
      <c r="AC61" s="162">
        <f t="shared" si="27"/>
        <v>1570</v>
      </c>
      <c r="AD61" s="173">
        <f t="shared" si="28"/>
        <v>0.53767123287671237</v>
      </c>
      <c r="AE61" s="174">
        <f t="shared" si="29"/>
        <v>0.65109134521277845</v>
      </c>
      <c r="AF61" s="175">
        <v>540</v>
      </c>
      <c r="AG61" s="173">
        <f t="shared" si="30"/>
        <v>0.18493150684931506</v>
      </c>
      <c r="AH61" s="176">
        <f t="shared" si="31"/>
        <v>1.6409184281216953</v>
      </c>
      <c r="AI61" s="160">
        <v>645</v>
      </c>
      <c r="AJ61" s="160">
        <v>130</v>
      </c>
      <c r="AK61" s="162">
        <f t="shared" si="32"/>
        <v>775</v>
      </c>
      <c r="AL61" s="173">
        <f t="shared" si="33"/>
        <v>0.2654109589041096</v>
      </c>
      <c r="AM61" s="177">
        <f t="shared" si="34"/>
        <v>5.6711743355578976</v>
      </c>
      <c r="AN61" s="178">
        <v>30</v>
      </c>
      <c r="AO61" s="159" t="s">
        <v>4</v>
      </c>
      <c r="AP61" s="290" t="s">
        <v>4</v>
      </c>
      <c r="AR61" s="115"/>
      <c r="AS61" s="103"/>
    </row>
    <row r="62" spans="1:45" ht="15" x14ac:dyDescent="0.25">
      <c r="A62" s="156" t="s">
        <v>323</v>
      </c>
      <c r="B62" s="157">
        <v>8350023</v>
      </c>
      <c r="C62" s="158"/>
      <c r="D62" s="158"/>
      <c r="E62" s="160"/>
      <c r="F62" s="160"/>
      <c r="G62" s="160"/>
      <c r="H62" s="161" t="s">
        <v>89</v>
      </c>
      <c r="I62" s="159">
        <v>4.28</v>
      </c>
      <c r="J62" s="162">
        <f t="shared" si="0"/>
        <v>428</v>
      </c>
      <c r="K62" s="163">
        <v>6046</v>
      </c>
      <c r="L62" s="160">
        <v>5465</v>
      </c>
      <c r="M62" s="164">
        <v>5551</v>
      </c>
      <c r="N62" s="165">
        <f t="shared" si="1"/>
        <v>495</v>
      </c>
      <c r="O62" s="166">
        <f t="shared" si="24"/>
        <v>8.9173121960007207E-2</v>
      </c>
      <c r="P62" s="167">
        <v>1411.8</v>
      </c>
      <c r="Q62" s="168">
        <v>3297</v>
      </c>
      <c r="R62" s="164">
        <v>3545</v>
      </c>
      <c r="S62" s="165">
        <f t="shared" si="3"/>
        <v>-248</v>
      </c>
      <c r="T62" s="169">
        <f t="shared" si="25"/>
        <v>-6.9957686882933703E-2</v>
      </c>
      <c r="U62" s="170">
        <v>2592</v>
      </c>
      <c r="V62" s="164">
        <v>3036</v>
      </c>
      <c r="W62" s="165">
        <f t="shared" si="5"/>
        <v>-444</v>
      </c>
      <c r="X62" s="171">
        <f t="shared" si="26"/>
        <v>-0.14624505928853754</v>
      </c>
      <c r="Y62" s="261">
        <f t="shared" si="7"/>
        <v>6.05607476635514</v>
      </c>
      <c r="Z62" s="172">
        <v>2185</v>
      </c>
      <c r="AA62" s="168">
        <v>855</v>
      </c>
      <c r="AB62" s="168">
        <v>85</v>
      </c>
      <c r="AC62" s="162">
        <f t="shared" si="27"/>
        <v>940</v>
      </c>
      <c r="AD62" s="173">
        <f t="shared" si="28"/>
        <v>0.43020594965675057</v>
      </c>
      <c r="AE62" s="174">
        <f t="shared" si="29"/>
        <v>0.52095658713580839</v>
      </c>
      <c r="AF62" s="175">
        <v>410</v>
      </c>
      <c r="AG62" s="173">
        <f t="shared" si="30"/>
        <v>0.18764302059496568</v>
      </c>
      <c r="AH62" s="176">
        <f t="shared" si="31"/>
        <v>1.66497799995533</v>
      </c>
      <c r="AI62" s="160">
        <v>745</v>
      </c>
      <c r="AJ62" s="160">
        <v>90</v>
      </c>
      <c r="AK62" s="162">
        <f t="shared" si="32"/>
        <v>835</v>
      </c>
      <c r="AL62" s="173">
        <f t="shared" si="33"/>
        <v>0.38215102974828374</v>
      </c>
      <c r="AM62" s="177">
        <f t="shared" si="34"/>
        <v>8.1656202937667466</v>
      </c>
      <c r="AN62" s="178">
        <v>10</v>
      </c>
      <c r="AO62" s="159" t="s">
        <v>4</v>
      </c>
      <c r="AP62" s="290" t="s">
        <v>4</v>
      </c>
      <c r="AR62" s="115"/>
      <c r="AS62" s="103"/>
    </row>
    <row r="63" spans="1:45" ht="15" x14ac:dyDescent="0.25">
      <c r="A63" s="180"/>
      <c r="B63" s="181">
        <v>8350024.0099999998</v>
      </c>
      <c r="C63" s="182"/>
      <c r="D63" s="182"/>
      <c r="E63" s="183"/>
      <c r="F63" s="183"/>
      <c r="G63" s="183"/>
      <c r="H63" s="184" t="s">
        <v>90</v>
      </c>
      <c r="I63" s="185">
        <v>0.73</v>
      </c>
      <c r="J63" s="186">
        <f t="shared" si="0"/>
        <v>73</v>
      </c>
      <c r="K63" s="187">
        <v>1296</v>
      </c>
      <c r="L63" s="188">
        <v>1283</v>
      </c>
      <c r="M63" s="189">
        <v>1263</v>
      </c>
      <c r="N63" s="190">
        <f t="shared" si="1"/>
        <v>33</v>
      </c>
      <c r="O63" s="191">
        <f t="shared" si="24"/>
        <v>2.6128266033254157E-2</v>
      </c>
      <c r="P63" s="192">
        <v>1773.9</v>
      </c>
      <c r="Q63" s="188">
        <v>506</v>
      </c>
      <c r="R63" s="189">
        <v>505</v>
      </c>
      <c r="S63" s="190">
        <f t="shared" si="3"/>
        <v>1</v>
      </c>
      <c r="T63" s="193">
        <f t="shared" si="25"/>
        <v>1.9801980198019802E-3</v>
      </c>
      <c r="U63" s="187">
        <v>493</v>
      </c>
      <c r="V63" s="189">
        <v>493</v>
      </c>
      <c r="W63" s="190">
        <f t="shared" si="5"/>
        <v>0</v>
      </c>
      <c r="X63" s="194">
        <f t="shared" si="26"/>
        <v>0</v>
      </c>
      <c r="Y63" s="263">
        <f t="shared" si="7"/>
        <v>6.7534246575342465</v>
      </c>
      <c r="Z63" s="195">
        <v>680</v>
      </c>
      <c r="AA63" s="183">
        <v>535</v>
      </c>
      <c r="AB63" s="183">
        <v>45</v>
      </c>
      <c r="AC63" s="186">
        <f t="shared" si="27"/>
        <v>580</v>
      </c>
      <c r="AD63" s="196">
        <f t="shared" si="28"/>
        <v>0.8529411764705882</v>
      </c>
      <c r="AE63" s="197">
        <f t="shared" si="29"/>
        <v>1.0328665251520808</v>
      </c>
      <c r="AF63" s="198">
        <v>55</v>
      </c>
      <c r="AG63" s="196">
        <f t="shared" si="30"/>
        <v>8.0882352941176475E-2</v>
      </c>
      <c r="AH63" s="199">
        <f t="shared" si="31"/>
        <v>0.71767837569810544</v>
      </c>
      <c r="AI63" s="183">
        <v>20</v>
      </c>
      <c r="AJ63" s="183">
        <v>20</v>
      </c>
      <c r="AK63" s="186">
        <f t="shared" si="32"/>
        <v>40</v>
      </c>
      <c r="AL63" s="196">
        <f t="shared" si="33"/>
        <v>5.8823529411764705E-2</v>
      </c>
      <c r="AM63" s="200">
        <f t="shared" si="34"/>
        <v>1.2569130216189039</v>
      </c>
      <c r="AN63" s="201">
        <v>0</v>
      </c>
      <c r="AO63" s="185" t="s">
        <v>6</v>
      </c>
      <c r="AP63" s="257" t="s">
        <v>6</v>
      </c>
      <c r="AR63" s="115"/>
      <c r="AS63" s="103"/>
    </row>
    <row r="64" spans="1:45" ht="15" x14ac:dyDescent="0.25">
      <c r="A64" s="180"/>
      <c r="B64" s="181">
        <v>8350024.0199999996</v>
      </c>
      <c r="C64" s="182"/>
      <c r="D64" s="182"/>
      <c r="E64" s="183"/>
      <c r="F64" s="183"/>
      <c r="G64" s="183"/>
      <c r="H64" s="184" t="s">
        <v>91</v>
      </c>
      <c r="I64" s="185">
        <v>1.44</v>
      </c>
      <c r="J64" s="186">
        <f t="shared" si="0"/>
        <v>144</v>
      </c>
      <c r="K64" s="187">
        <v>2363</v>
      </c>
      <c r="L64" s="188">
        <v>2340</v>
      </c>
      <c r="M64" s="189">
        <v>2334</v>
      </c>
      <c r="N64" s="190">
        <f t="shared" si="1"/>
        <v>29</v>
      </c>
      <c r="O64" s="191">
        <f t="shared" si="24"/>
        <v>1.2425021422450729E-2</v>
      </c>
      <c r="P64" s="192">
        <v>1642.3</v>
      </c>
      <c r="Q64" s="188">
        <v>936</v>
      </c>
      <c r="R64" s="189">
        <v>935</v>
      </c>
      <c r="S64" s="190">
        <f t="shared" si="3"/>
        <v>1</v>
      </c>
      <c r="T64" s="193">
        <f t="shared" si="25"/>
        <v>1.0695187165775401E-3</v>
      </c>
      <c r="U64" s="187">
        <v>903</v>
      </c>
      <c r="V64" s="189">
        <v>908</v>
      </c>
      <c r="W64" s="190">
        <f t="shared" si="5"/>
        <v>-5</v>
      </c>
      <c r="X64" s="194">
        <f t="shared" si="26"/>
        <v>-5.5066079295154188E-3</v>
      </c>
      <c r="Y64" s="263">
        <f t="shared" si="7"/>
        <v>6.270833333333333</v>
      </c>
      <c r="Z64" s="195">
        <v>1165</v>
      </c>
      <c r="AA64" s="183">
        <v>935</v>
      </c>
      <c r="AB64" s="183">
        <v>70</v>
      </c>
      <c r="AC64" s="186">
        <f t="shared" si="27"/>
        <v>1005</v>
      </c>
      <c r="AD64" s="196">
        <f t="shared" si="28"/>
        <v>0.86266094420600858</v>
      </c>
      <c r="AE64" s="197">
        <f t="shared" si="29"/>
        <v>1.0446366483482787</v>
      </c>
      <c r="AF64" s="198">
        <v>75</v>
      </c>
      <c r="AG64" s="196">
        <f t="shared" si="30"/>
        <v>6.4377682403433473E-2</v>
      </c>
      <c r="AH64" s="199">
        <f t="shared" si="31"/>
        <v>0.57123054483969371</v>
      </c>
      <c r="AI64" s="183">
        <v>20</v>
      </c>
      <c r="AJ64" s="183">
        <v>45</v>
      </c>
      <c r="AK64" s="186">
        <f t="shared" si="32"/>
        <v>65</v>
      </c>
      <c r="AL64" s="196">
        <f t="shared" si="33"/>
        <v>5.5793991416309016E-2</v>
      </c>
      <c r="AM64" s="200">
        <f t="shared" si="34"/>
        <v>1.1921793037672868</v>
      </c>
      <c r="AN64" s="201">
        <v>15</v>
      </c>
      <c r="AO64" s="185" t="s">
        <v>6</v>
      </c>
      <c r="AP64" s="257" t="s">
        <v>6</v>
      </c>
      <c r="AR64" s="115"/>
      <c r="AS64" s="103"/>
    </row>
    <row r="65" spans="1:45" ht="15" x14ac:dyDescent="0.25">
      <c r="A65" s="203"/>
      <c r="B65" s="204">
        <v>8350025</v>
      </c>
      <c r="C65" s="205"/>
      <c r="D65" s="205"/>
      <c r="E65" s="206"/>
      <c r="F65" s="206"/>
      <c r="G65" s="206"/>
      <c r="H65" s="207" t="s">
        <v>92</v>
      </c>
      <c r="I65" s="208">
        <v>1.1000000000000001</v>
      </c>
      <c r="J65" s="209">
        <f t="shared" si="0"/>
        <v>110.00000000000001</v>
      </c>
      <c r="K65" s="210">
        <v>3293</v>
      </c>
      <c r="L65" s="211">
        <v>3216</v>
      </c>
      <c r="M65" s="212">
        <v>3112</v>
      </c>
      <c r="N65" s="213">
        <f t="shared" si="1"/>
        <v>181</v>
      </c>
      <c r="O65" s="214">
        <f t="shared" si="24"/>
        <v>5.8161953727506426E-2</v>
      </c>
      <c r="P65" s="215">
        <v>2985.2</v>
      </c>
      <c r="Q65" s="211">
        <v>1537</v>
      </c>
      <c r="R65" s="212">
        <v>1494</v>
      </c>
      <c r="S65" s="213">
        <f t="shared" si="3"/>
        <v>43</v>
      </c>
      <c r="T65" s="216">
        <f t="shared" si="25"/>
        <v>2.8781793842034806E-2</v>
      </c>
      <c r="U65" s="217">
        <v>1427</v>
      </c>
      <c r="V65" s="212">
        <v>1426</v>
      </c>
      <c r="W65" s="213">
        <f t="shared" si="5"/>
        <v>1</v>
      </c>
      <c r="X65" s="218">
        <f t="shared" si="26"/>
        <v>7.0126227208976155E-4</v>
      </c>
      <c r="Y65" s="262">
        <f t="shared" si="7"/>
        <v>12.972727272727271</v>
      </c>
      <c r="Z65" s="219">
        <v>1765</v>
      </c>
      <c r="AA65" s="206">
        <v>1250</v>
      </c>
      <c r="AB65" s="206">
        <v>105</v>
      </c>
      <c r="AC65" s="209">
        <f t="shared" si="27"/>
        <v>1355</v>
      </c>
      <c r="AD65" s="220">
        <f t="shared" si="28"/>
        <v>0.76770538243626063</v>
      </c>
      <c r="AE65" s="221">
        <f t="shared" si="29"/>
        <v>0.92965049943843614</v>
      </c>
      <c r="AF65" s="222">
        <v>300</v>
      </c>
      <c r="AG65" s="220">
        <f t="shared" si="30"/>
        <v>0.16997167138810199</v>
      </c>
      <c r="AH65" s="223">
        <f t="shared" si="31"/>
        <v>1.5081780957240638</v>
      </c>
      <c r="AI65" s="206">
        <v>70</v>
      </c>
      <c r="AJ65" s="206">
        <v>25</v>
      </c>
      <c r="AK65" s="209">
        <f t="shared" si="32"/>
        <v>95</v>
      </c>
      <c r="AL65" s="220">
        <f t="shared" si="33"/>
        <v>5.3824362606232294E-2</v>
      </c>
      <c r="AM65" s="224">
        <f t="shared" si="34"/>
        <v>1.1500932180818868</v>
      </c>
      <c r="AN65" s="225">
        <v>10</v>
      </c>
      <c r="AO65" s="208" t="s">
        <v>5</v>
      </c>
      <c r="AP65" s="257" t="s">
        <v>6</v>
      </c>
      <c r="AR65" s="115"/>
      <c r="AS65" s="103"/>
    </row>
    <row r="66" spans="1:45" ht="15" x14ac:dyDescent="0.25">
      <c r="A66" s="156" t="s">
        <v>294</v>
      </c>
      <c r="B66" s="157">
        <v>8350026.0099999998</v>
      </c>
      <c r="C66" s="158"/>
      <c r="D66" s="158"/>
      <c r="E66" s="160"/>
      <c r="F66" s="160"/>
      <c r="G66" s="160"/>
      <c r="H66" s="161" t="s">
        <v>93</v>
      </c>
      <c r="I66" s="159">
        <v>1.1000000000000001</v>
      </c>
      <c r="J66" s="162">
        <f t="shared" ref="J66:J129" si="35">I66*100</f>
        <v>110.00000000000001</v>
      </c>
      <c r="K66" s="163">
        <v>3736</v>
      </c>
      <c r="L66" s="160">
        <v>3640</v>
      </c>
      <c r="M66" s="164">
        <v>3431</v>
      </c>
      <c r="N66" s="165">
        <f t="shared" ref="N66:N129" si="36">K66-M66</f>
        <v>305</v>
      </c>
      <c r="O66" s="166">
        <f t="shared" ref="O66:O97" si="37">N66/M66</f>
        <v>8.8895365782570679E-2</v>
      </c>
      <c r="P66" s="167">
        <v>3381.9</v>
      </c>
      <c r="Q66" s="168">
        <v>1311</v>
      </c>
      <c r="R66" s="164">
        <v>1305</v>
      </c>
      <c r="S66" s="165">
        <f t="shared" ref="S66:S129" si="38">Q66-R66</f>
        <v>6</v>
      </c>
      <c r="T66" s="169">
        <f t="shared" ref="T66:T97" si="39">S66/R66</f>
        <v>4.5977011494252873E-3</v>
      </c>
      <c r="U66" s="170">
        <v>1246</v>
      </c>
      <c r="V66" s="164">
        <v>1274</v>
      </c>
      <c r="W66" s="165">
        <f t="shared" ref="W66:W129" si="40">U66-V66</f>
        <v>-28</v>
      </c>
      <c r="X66" s="171">
        <f t="shared" ref="X66:X97" si="41">W66/V66</f>
        <v>-2.197802197802198E-2</v>
      </c>
      <c r="Y66" s="261">
        <f t="shared" ref="Y66:Y129" si="42">U66/J66</f>
        <v>11.327272727272726</v>
      </c>
      <c r="Z66" s="172">
        <v>1625</v>
      </c>
      <c r="AA66" s="168">
        <v>1140</v>
      </c>
      <c r="AB66" s="168">
        <v>75</v>
      </c>
      <c r="AC66" s="162">
        <f t="shared" si="27"/>
        <v>1215</v>
      </c>
      <c r="AD66" s="173">
        <f t="shared" si="28"/>
        <v>0.74769230769230766</v>
      </c>
      <c r="AE66" s="174">
        <f t="shared" si="29"/>
        <v>0.9054157274065241</v>
      </c>
      <c r="AF66" s="175">
        <v>215</v>
      </c>
      <c r="AG66" s="173">
        <f t="shared" si="30"/>
        <v>0.13230769230769232</v>
      </c>
      <c r="AH66" s="176">
        <f t="shared" si="31"/>
        <v>1.1739812982049009</v>
      </c>
      <c r="AI66" s="160">
        <v>160</v>
      </c>
      <c r="AJ66" s="160">
        <v>10</v>
      </c>
      <c r="AK66" s="162">
        <f t="shared" si="32"/>
        <v>170</v>
      </c>
      <c r="AL66" s="173">
        <f t="shared" si="33"/>
        <v>0.10461538461538461</v>
      </c>
      <c r="AM66" s="177">
        <f t="shared" si="34"/>
        <v>2.2353714661406969</v>
      </c>
      <c r="AN66" s="178">
        <v>20</v>
      </c>
      <c r="AO66" s="159" t="s">
        <v>4</v>
      </c>
      <c r="AP66" s="257" t="s">
        <v>6</v>
      </c>
      <c r="AR66" s="115"/>
      <c r="AS66" s="103"/>
    </row>
    <row r="67" spans="1:45" ht="15" x14ac:dyDescent="0.25">
      <c r="A67" s="180"/>
      <c r="B67" s="181">
        <v>8350026.0199999996</v>
      </c>
      <c r="C67" s="182"/>
      <c r="D67" s="182"/>
      <c r="E67" s="183"/>
      <c r="F67" s="183"/>
      <c r="G67" s="183"/>
      <c r="H67" s="184" t="s">
        <v>94</v>
      </c>
      <c r="I67" s="185">
        <v>1.1100000000000001</v>
      </c>
      <c r="J67" s="186">
        <f t="shared" si="35"/>
        <v>111.00000000000001</v>
      </c>
      <c r="K67" s="187">
        <v>2803</v>
      </c>
      <c r="L67" s="188">
        <v>2780</v>
      </c>
      <c r="M67" s="189">
        <v>2767</v>
      </c>
      <c r="N67" s="190">
        <f t="shared" si="36"/>
        <v>36</v>
      </c>
      <c r="O67" s="191">
        <f t="shared" si="37"/>
        <v>1.3010480664980123E-2</v>
      </c>
      <c r="P67" s="192">
        <v>2525</v>
      </c>
      <c r="Q67" s="188">
        <v>1225</v>
      </c>
      <c r="R67" s="189">
        <v>1211</v>
      </c>
      <c r="S67" s="190">
        <f t="shared" si="38"/>
        <v>14</v>
      </c>
      <c r="T67" s="193">
        <f t="shared" si="39"/>
        <v>1.1560693641618497E-2</v>
      </c>
      <c r="U67" s="187">
        <v>1200</v>
      </c>
      <c r="V67" s="189">
        <v>1191</v>
      </c>
      <c r="W67" s="190">
        <f t="shared" si="40"/>
        <v>9</v>
      </c>
      <c r="X67" s="194">
        <f t="shared" si="41"/>
        <v>7.556675062972292E-3</v>
      </c>
      <c r="Y67" s="263">
        <f t="shared" si="42"/>
        <v>10.810810810810809</v>
      </c>
      <c r="Z67" s="195">
        <v>1305</v>
      </c>
      <c r="AA67" s="183">
        <v>995</v>
      </c>
      <c r="AB67" s="183">
        <v>55</v>
      </c>
      <c r="AC67" s="186">
        <f t="shared" si="27"/>
        <v>1050</v>
      </c>
      <c r="AD67" s="196">
        <f t="shared" si="28"/>
        <v>0.8045977011494253</v>
      </c>
      <c r="AE67" s="197">
        <f t="shared" si="29"/>
        <v>0.97432514065079368</v>
      </c>
      <c r="AF67" s="198">
        <v>175</v>
      </c>
      <c r="AG67" s="196">
        <f t="shared" si="30"/>
        <v>0.13409961685823754</v>
      </c>
      <c r="AH67" s="199">
        <f t="shared" si="31"/>
        <v>1.1898812498512648</v>
      </c>
      <c r="AI67" s="183">
        <v>50</v>
      </c>
      <c r="AJ67" s="183">
        <v>15</v>
      </c>
      <c r="AK67" s="186">
        <f t="shared" si="32"/>
        <v>65</v>
      </c>
      <c r="AL67" s="196">
        <f t="shared" si="33"/>
        <v>4.9808429118773943E-2</v>
      </c>
      <c r="AM67" s="200">
        <f t="shared" si="34"/>
        <v>1.0642826734780759</v>
      </c>
      <c r="AN67" s="201">
        <v>30</v>
      </c>
      <c r="AO67" s="185" t="s">
        <v>6</v>
      </c>
      <c r="AP67" s="257" t="s">
        <v>6</v>
      </c>
      <c r="AR67" s="115"/>
      <c r="AS67" s="103"/>
    </row>
    <row r="68" spans="1:45" ht="15" x14ac:dyDescent="0.25">
      <c r="A68" s="203"/>
      <c r="B68" s="204">
        <v>8350027</v>
      </c>
      <c r="C68" s="205"/>
      <c r="D68" s="205"/>
      <c r="E68" s="206"/>
      <c r="F68" s="206"/>
      <c r="G68" s="206"/>
      <c r="H68" s="207" t="s">
        <v>95</v>
      </c>
      <c r="I68" s="208">
        <v>2.1</v>
      </c>
      <c r="J68" s="209">
        <f t="shared" si="35"/>
        <v>210</v>
      </c>
      <c r="K68" s="210">
        <v>7152</v>
      </c>
      <c r="L68" s="211">
        <v>6708</v>
      </c>
      <c r="M68" s="212">
        <v>6265</v>
      </c>
      <c r="N68" s="213">
        <f t="shared" si="36"/>
        <v>887</v>
      </c>
      <c r="O68" s="214">
        <f t="shared" si="37"/>
        <v>0.14158020750199521</v>
      </c>
      <c r="P68" s="215">
        <v>3398.8</v>
      </c>
      <c r="Q68" s="211">
        <v>3220</v>
      </c>
      <c r="R68" s="212">
        <v>2975</v>
      </c>
      <c r="S68" s="213">
        <f t="shared" si="38"/>
        <v>245</v>
      </c>
      <c r="T68" s="216">
        <f t="shared" si="39"/>
        <v>8.2352941176470587E-2</v>
      </c>
      <c r="U68" s="217">
        <v>2994</v>
      </c>
      <c r="V68" s="212">
        <v>2828</v>
      </c>
      <c r="W68" s="213">
        <f t="shared" si="40"/>
        <v>166</v>
      </c>
      <c r="X68" s="218">
        <f t="shared" si="41"/>
        <v>5.8698727015558699E-2</v>
      </c>
      <c r="Y68" s="262">
        <f t="shared" si="42"/>
        <v>14.257142857142858</v>
      </c>
      <c r="Z68" s="219">
        <v>3445</v>
      </c>
      <c r="AA68" s="206">
        <v>2350</v>
      </c>
      <c r="AB68" s="206">
        <v>280</v>
      </c>
      <c r="AC68" s="209">
        <f t="shared" si="27"/>
        <v>2630</v>
      </c>
      <c r="AD68" s="220">
        <f t="shared" si="28"/>
        <v>0.76342525399129169</v>
      </c>
      <c r="AE68" s="221">
        <f t="shared" si="29"/>
        <v>0.92446749090735247</v>
      </c>
      <c r="AF68" s="222">
        <v>600</v>
      </c>
      <c r="AG68" s="220">
        <f t="shared" si="30"/>
        <v>0.17416545718432511</v>
      </c>
      <c r="AH68" s="223">
        <f t="shared" si="31"/>
        <v>1.5453900371279956</v>
      </c>
      <c r="AI68" s="206">
        <v>150</v>
      </c>
      <c r="AJ68" s="206">
        <v>25</v>
      </c>
      <c r="AK68" s="209">
        <f t="shared" si="32"/>
        <v>175</v>
      </c>
      <c r="AL68" s="220">
        <f t="shared" si="33"/>
        <v>5.0798258345428157E-2</v>
      </c>
      <c r="AM68" s="224">
        <f t="shared" si="34"/>
        <v>1.0854328706288068</v>
      </c>
      <c r="AN68" s="225">
        <v>45</v>
      </c>
      <c r="AO68" s="208" t="s">
        <v>5</v>
      </c>
      <c r="AP68" s="257" t="s">
        <v>6</v>
      </c>
      <c r="AR68" s="115"/>
      <c r="AS68" s="103"/>
    </row>
    <row r="69" spans="1:45" ht="15" x14ac:dyDescent="0.25">
      <c r="A69" s="203"/>
      <c r="B69" s="204">
        <v>8350028</v>
      </c>
      <c r="C69" s="205"/>
      <c r="D69" s="205"/>
      <c r="E69" s="206"/>
      <c r="F69" s="206"/>
      <c r="G69" s="206"/>
      <c r="H69" s="207" t="s">
        <v>96</v>
      </c>
      <c r="I69" s="208">
        <v>2.67</v>
      </c>
      <c r="J69" s="209">
        <f t="shared" si="35"/>
        <v>267</v>
      </c>
      <c r="K69" s="210">
        <v>7255</v>
      </c>
      <c r="L69" s="211">
        <v>6735</v>
      </c>
      <c r="M69" s="212">
        <v>6860</v>
      </c>
      <c r="N69" s="213">
        <f t="shared" si="36"/>
        <v>395</v>
      </c>
      <c r="O69" s="214">
        <f t="shared" si="37"/>
        <v>5.7580174927113703E-2</v>
      </c>
      <c r="P69" s="215">
        <v>2713.5</v>
      </c>
      <c r="Q69" s="211">
        <v>3779</v>
      </c>
      <c r="R69" s="212">
        <v>3609</v>
      </c>
      <c r="S69" s="213">
        <f t="shared" si="38"/>
        <v>170</v>
      </c>
      <c r="T69" s="216">
        <f t="shared" si="39"/>
        <v>4.7104461069548353E-2</v>
      </c>
      <c r="U69" s="217">
        <v>3336</v>
      </c>
      <c r="V69" s="212">
        <v>3378</v>
      </c>
      <c r="W69" s="213">
        <f t="shared" si="40"/>
        <v>-42</v>
      </c>
      <c r="X69" s="218">
        <f t="shared" si="41"/>
        <v>-1.2433392539964476E-2</v>
      </c>
      <c r="Y69" s="262">
        <f t="shared" si="42"/>
        <v>12.49438202247191</v>
      </c>
      <c r="Z69" s="219">
        <v>3645</v>
      </c>
      <c r="AA69" s="206">
        <v>2405</v>
      </c>
      <c r="AB69" s="206">
        <v>195</v>
      </c>
      <c r="AC69" s="209">
        <f t="shared" si="27"/>
        <v>2600</v>
      </c>
      <c r="AD69" s="220">
        <f t="shared" si="28"/>
        <v>0.71330589849108372</v>
      </c>
      <c r="AE69" s="221">
        <f t="shared" si="29"/>
        <v>0.86377560970099743</v>
      </c>
      <c r="AF69" s="222">
        <v>650</v>
      </c>
      <c r="AG69" s="220">
        <f t="shared" si="30"/>
        <v>0.17832647462277093</v>
      </c>
      <c r="AH69" s="223">
        <f t="shared" si="31"/>
        <v>1.5823112211425991</v>
      </c>
      <c r="AI69" s="206">
        <v>255</v>
      </c>
      <c r="AJ69" s="206">
        <v>60</v>
      </c>
      <c r="AK69" s="209">
        <f t="shared" si="32"/>
        <v>315</v>
      </c>
      <c r="AL69" s="220">
        <f t="shared" si="33"/>
        <v>8.6419753086419748E-2</v>
      </c>
      <c r="AM69" s="224">
        <f t="shared" si="34"/>
        <v>1.8465759206499948</v>
      </c>
      <c r="AN69" s="225">
        <v>90</v>
      </c>
      <c r="AO69" s="208" t="s">
        <v>5</v>
      </c>
      <c r="AP69" s="290" t="s">
        <v>4</v>
      </c>
      <c r="AR69" s="115"/>
      <c r="AS69" s="103"/>
    </row>
    <row r="70" spans="1:45" ht="15" x14ac:dyDescent="0.25">
      <c r="A70" s="180"/>
      <c r="B70" s="181">
        <v>8350029</v>
      </c>
      <c r="C70" s="182"/>
      <c r="D70" s="182"/>
      <c r="E70" s="183"/>
      <c r="F70" s="183"/>
      <c r="G70" s="183"/>
      <c r="H70" s="184" t="s">
        <v>97</v>
      </c>
      <c r="I70" s="185">
        <v>3.11</v>
      </c>
      <c r="J70" s="186">
        <f t="shared" si="35"/>
        <v>311</v>
      </c>
      <c r="K70" s="187">
        <v>6023</v>
      </c>
      <c r="L70" s="188">
        <v>6001</v>
      </c>
      <c r="M70" s="189">
        <v>5870</v>
      </c>
      <c r="N70" s="190">
        <f t="shared" si="36"/>
        <v>153</v>
      </c>
      <c r="O70" s="191">
        <f t="shared" si="37"/>
        <v>2.6064735945485518E-2</v>
      </c>
      <c r="P70" s="192">
        <v>1936.5</v>
      </c>
      <c r="Q70" s="188">
        <v>2620</v>
      </c>
      <c r="R70" s="189">
        <v>2582</v>
      </c>
      <c r="S70" s="190">
        <f t="shared" si="38"/>
        <v>38</v>
      </c>
      <c r="T70" s="193">
        <f t="shared" si="39"/>
        <v>1.4717273431448489E-2</v>
      </c>
      <c r="U70" s="187">
        <v>2446</v>
      </c>
      <c r="V70" s="189">
        <v>2473</v>
      </c>
      <c r="W70" s="190">
        <f t="shared" si="40"/>
        <v>-27</v>
      </c>
      <c r="X70" s="194">
        <f t="shared" si="41"/>
        <v>-1.0917913465426607E-2</v>
      </c>
      <c r="Y70" s="263">
        <f t="shared" si="42"/>
        <v>7.864951768488746</v>
      </c>
      <c r="Z70" s="195">
        <v>2890</v>
      </c>
      <c r="AA70" s="183">
        <v>2245</v>
      </c>
      <c r="AB70" s="183">
        <v>150</v>
      </c>
      <c r="AC70" s="186">
        <f t="shared" si="27"/>
        <v>2395</v>
      </c>
      <c r="AD70" s="196">
        <f t="shared" si="28"/>
        <v>0.82871972318339104</v>
      </c>
      <c r="AE70" s="197">
        <f t="shared" si="29"/>
        <v>1.0035356299144962</v>
      </c>
      <c r="AF70" s="198">
        <v>285</v>
      </c>
      <c r="AG70" s="196">
        <f t="shared" si="30"/>
        <v>9.8615916955017299E-2</v>
      </c>
      <c r="AH70" s="199">
        <f t="shared" si="31"/>
        <v>0.87503031903298412</v>
      </c>
      <c r="AI70" s="183">
        <v>75</v>
      </c>
      <c r="AJ70" s="183">
        <v>120</v>
      </c>
      <c r="AK70" s="186">
        <f t="shared" si="32"/>
        <v>195</v>
      </c>
      <c r="AL70" s="196">
        <f t="shared" si="33"/>
        <v>6.7474048442906581E-2</v>
      </c>
      <c r="AM70" s="200">
        <f t="shared" si="34"/>
        <v>1.4417531718569783</v>
      </c>
      <c r="AN70" s="201">
        <v>15</v>
      </c>
      <c r="AO70" s="185" t="s">
        <v>6</v>
      </c>
      <c r="AP70" s="257" t="s">
        <v>6</v>
      </c>
      <c r="AR70" s="115"/>
      <c r="AS70" s="103"/>
    </row>
    <row r="71" spans="1:45" ht="15" x14ac:dyDescent="0.25">
      <c r="A71" s="156" t="s">
        <v>312</v>
      </c>
      <c r="B71" s="157">
        <v>8350030</v>
      </c>
      <c r="C71" s="158"/>
      <c r="D71" s="158"/>
      <c r="E71" s="160"/>
      <c r="F71" s="160"/>
      <c r="G71" s="160"/>
      <c r="H71" s="161" t="s">
        <v>98</v>
      </c>
      <c r="I71" s="159">
        <v>1.1000000000000001</v>
      </c>
      <c r="J71" s="162">
        <f t="shared" si="35"/>
        <v>110.00000000000001</v>
      </c>
      <c r="K71" s="163">
        <v>5657</v>
      </c>
      <c r="L71" s="160">
        <v>5265</v>
      </c>
      <c r="M71" s="164">
        <v>5300</v>
      </c>
      <c r="N71" s="165">
        <f t="shared" si="36"/>
        <v>357</v>
      </c>
      <c r="O71" s="166">
        <f t="shared" si="37"/>
        <v>6.7358490566037738E-2</v>
      </c>
      <c r="P71" s="167">
        <v>5147.8999999999996</v>
      </c>
      <c r="Q71" s="168">
        <v>4410</v>
      </c>
      <c r="R71" s="164">
        <v>3871</v>
      </c>
      <c r="S71" s="165">
        <f t="shared" si="38"/>
        <v>539</v>
      </c>
      <c r="T71" s="169">
        <f t="shared" si="39"/>
        <v>0.13924050632911392</v>
      </c>
      <c r="U71" s="170">
        <v>3818</v>
      </c>
      <c r="V71" s="164">
        <v>3642</v>
      </c>
      <c r="W71" s="165">
        <f t="shared" si="40"/>
        <v>176</v>
      </c>
      <c r="X71" s="171">
        <f t="shared" si="41"/>
        <v>4.832509610104338E-2</v>
      </c>
      <c r="Y71" s="261">
        <f t="shared" si="42"/>
        <v>34.709090909090904</v>
      </c>
      <c r="Z71" s="172">
        <v>3385</v>
      </c>
      <c r="AA71" s="168">
        <v>1725</v>
      </c>
      <c r="AB71" s="168">
        <v>120</v>
      </c>
      <c r="AC71" s="162">
        <f t="shared" si="27"/>
        <v>1845</v>
      </c>
      <c r="AD71" s="173">
        <f t="shared" si="28"/>
        <v>0.54505169867060566</v>
      </c>
      <c r="AE71" s="174">
        <f t="shared" si="29"/>
        <v>0.66002869783313844</v>
      </c>
      <c r="AF71" s="175">
        <v>830</v>
      </c>
      <c r="AG71" s="173">
        <f t="shared" si="30"/>
        <v>0.24519940915805022</v>
      </c>
      <c r="AH71" s="176">
        <f t="shared" si="31"/>
        <v>2.175682423762646</v>
      </c>
      <c r="AI71" s="160">
        <v>570</v>
      </c>
      <c r="AJ71" s="160">
        <v>85</v>
      </c>
      <c r="AK71" s="162">
        <f t="shared" si="32"/>
        <v>655</v>
      </c>
      <c r="AL71" s="173">
        <f t="shared" si="33"/>
        <v>0.19350073855243721</v>
      </c>
      <c r="AM71" s="177">
        <f t="shared" si="34"/>
        <v>4.1346311656503678</v>
      </c>
      <c r="AN71" s="178">
        <v>55</v>
      </c>
      <c r="AO71" s="159" t="s">
        <v>4</v>
      </c>
      <c r="AP71" s="290" t="s">
        <v>4</v>
      </c>
      <c r="AR71" s="115"/>
      <c r="AS71" s="103"/>
    </row>
    <row r="72" spans="1:45" ht="15" x14ac:dyDescent="0.25">
      <c r="A72" s="156" t="s">
        <v>324</v>
      </c>
      <c r="B72" s="157">
        <v>8350031</v>
      </c>
      <c r="C72" s="158"/>
      <c r="D72" s="158"/>
      <c r="E72" s="160"/>
      <c r="F72" s="160"/>
      <c r="G72" s="160"/>
      <c r="H72" s="161" t="s">
        <v>99</v>
      </c>
      <c r="I72" s="159">
        <v>1.17</v>
      </c>
      <c r="J72" s="162">
        <f t="shared" si="35"/>
        <v>117</v>
      </c>
      <c r="K72" s="163">
        <v>5543</v>
      </c>
      <c r="L72" s="160">
        <v>5266</v>
      </c>
      <c r="M72" s="164">
        <v>5526</v>
      </c>
      <c r="N72" s="165">
        <f t="shared" si="36"/>
        <v>17</v>
      </c>
      <c r="O72" s="166">
        <f t="shared" si="37"/>
        <v>3.076366268548679E-3</v>
      </c>
      <c r="P72" s="167">
        <v>4727.5</v>
      </c>
      <c r="Q72" s="168">
        <v>3467</v>
      </c>
      <c r="R72" s="164">
        <v>3703</v>
      </c>
      <c r="S72" s="165">
        <f t="shared" si="38"/>
        <v>-236</v>
      </c>
      <c r="T72" s="169">
        <f t="shared" si="39"/>
        <v>-6.3732109100729142E-2</v>
      </c>
      <c r="U72" s="170">
        <v>3153</v>
      </c>
      <c r="V72" s="164">
        <v>3477</v>
      </c>
      <c r="W72" s="165">
        <f t="shared" si="40"/>
        <v>-324</v>
      </c>
      <c r="X72" s="171">
        <f t="shared" si="41"/>
        <v>-9.3183779119930976E-2</v>
      </c>
      <c r="Y72" s="261">
        <f t="shared" si="42"/>
        <v>26.948717948717949</v>
      </c>
      <c r="Z72" s="172">
        <v>3375</v>
      </c>
      <c r="AA72" s="168">
        <v>1915</v>
      </c>
      <c r="AB72" s="168">
        <v>125</v>
      </c>
      <c r="AC72" s="162">
        <f t="shared" si="27"/>
        <v>2040</v>
      </c>
      <c r="AD72" s="173">
        <f t="shared" si="28"/>
        <v>0.60444444444444445</v>
      </c>
      <c r="AE72" s="174">
        <f t="shared" si="29"/>
        <v>0.7319501628050914</v>
      </c>
      <c r="AF72" s="175">
        <v>725</v>
      </c>
      <c r="AG72" s="173">
        <f t="shared" si="30"/>
        <v>0.21481481481481482</v>
      </c>
      <c r="AH72" s="176">
        <f t="shared" si="31"/>
        <v>1.9060764402379311</v>
      </c>
      <c r="AI72" s="160">
        <v>400</v>
      </c>
      <c r="AJ72" s="160">
        <v>155</v>
      </c>
      <c r="AK72" s="162">
        <f t="shared" si="32"/>
        <v>555</v>
      </c>
      <c r="AL72" s="173">
        <f t="shared" si="33"/>
        <v>0.16444444444444445</v>
      </c>
      <c r="AM72" s="177">
        <f t="shared" si="34"/>
        <v>3.5137701804368473</v>
      </c>
      <c r="AN72" s="178">
        <v>55</v>
      </c>
      <c r="AO72" s="159" t="s">
        <v>4</v>
      </c>
      <c r="AP72" s="290" t="s">
        <v>4</v>
      </c>
      <c r="AR72" s="115"/>
      <c r="AS72" s="103"/>
    </row>
    <row r="73" spans="1:45" ht="15" x14ac:dyDescent="0.25">
      <c r="A73" s="156"/>
      <c r="B73" s="157">
        <v>8350032.0099999998</v>
      </c>
      <c r="C73" s="158"/>
      <c r="D73" s="158"/>
      <c r="E73" s="160"/>
      <c r="F73" s="160"/>
      <c r="G73" s="160"/>
      <c r="H73" s="161" t="s">
        <v>100</v>
      </c>
      <c r="I73" s="159">
        <v>0.45</v>
      </c>
      <c r="J73" s="162">
        <f t="shared" si="35"/>
        <v>45</v>
      </c>
      <c r="K73" s="163">
        <v>5362</v>
      </c>
      <c r="L73" s="160">
        <v>5177</v>
      </c>
      <c r="M73" s="164">
        <v>4841</v>
      </c>
      <c r="N73" s="165">
        <f t="shared" si="36"/>
        <v>521</v>
      </c>
      <c r="O73" s="166">
        <f t="shared" si="37"/>
        <v>0.10762239206775459</v>
      </c>
      <c r="P73" s="167">
        <v>11905</v>
      </c>
      <c r="Q73" s="168">
        <v>3686</v>
      </c>
      <c r="R73" s="164">
        <v>3475</v>
      </c>
      <c r="S73" s="165">
        <f t="shared" si="38"/>
        <v>211</v>
      </c>
      <c r="T73" s="169">
        <f t="shared" si="39"/>
        <v>6.0719424460431652E-2</v>
      </c>
      <c r="U73" s="170">
        <v>3290</v>
      </c>
      <c r="V73" s="164">
        <v>3202</v>
      </c>
      <c r="W73" s="165">
        <f t="shared" si="40"/>
        <v>88</v>
      </c>
      <c r="X73" s="171">
        <f t="shared" si="41"/>
        <v>2.7482823235477825E-2</v>
      </c>
      <c r="Y73" s="261">
        <f t="shared" si="42"/>
        <v>73.111111111111114</v>
      </c>
      <c r="Z73" s="172">
        <v>3450</v>
      </c>
      <c r="AA73" s="168">
        <v>1835</v>
      </c>
      <c r="AB73" s="168">
        <v>60</v>
      </c>
      <c r="AC73" s="162">
        <f t="shared" si="27"/>
        <v>1895</v>
      </c>
      <c r="AD73" s="173">
        <f t="shared" si="28"/>
        <v>0.54927536231884055</v>
      </c>
      <c r="AE73" s="174">
        <f t="shared" si="29"/>
        <v>0.66514333049024044</v>
      </c>
      <c r="AF73" s="175">
        <v>610</v>
      </c>
      <c r="AG73" s="173">
        <f t="shared" si="30"/>
        <v>0.17681159420289855</v>
      </c>
      <c r="AH73" s="176">
        <f t="shared" si="31"/>
        <v>1.5688695137790465</v>
      </c>
      <c r="AI73" s="160">
        <v>870</v>
      </c>
      <c r="AJ73" s="160">
        <v>55</v>
      </c>
      <c r="AK73" s="162">
        <f t="shared" si="32"/>
        <v>925</v>
      </c>
      <c r="AL73" s="173">
        <f t="shared" si="33"/>
        <v>0.26811594202898553</v>
      </c>
      <c r="AM73" s="177">
        <f t="shared" si="34"/>
        <v>5.7289731202774687</v>
      </c>
      <c r="AN73" s="178">
        <v>20</v>
      </c>
      <c r="AO73" s="159" t="s">
        <v>4</v>
      </c>
      <c r="AP73" s="290" t="s">
        <v>4</v>
      </c>
      <c r="AR73" s="115"/>
      <c r="AS73" s="103"/>
    </row>
    <row r="74" spans="1:45" ht="15" x14ac:dyDescent="0.25">
      <c r="A74" s="156" t="s">
        <v>325</v>
      </c>
      <c r="B74" s="157">
        <v>8350032.0199999996</v>
      </c>
      <c r="C74" s="158"/>
      <c r="D74" s="158"/>
      <c r="E74" s="160"/>
      <c r="F74" s="160"/>
      <c r="G74" s="160"/>
      <c r="H74" s="161" t="s">
        <v>101</v>
      </c>
      <c r="I74" s="159">
        <v>0.81</v>
      </c>
      <c r="J74" s="162">
        <f t="shared" si="35"/>
        <v>81</v>
      </c>
      <c r="K74" s="163">
        <v>5454</v>
      </c>
      <c r="L74" s="160">
        <v>5371</v>
      </c>
      <c r="M74" s="164">
        <v>5591</v>
      </c>
      <c r="N74" s="165">
        <f t="shared" si="36"/>
        <v>-137</v>
      </c>
      <c r="O74" s="166">
        <f t="shared" si="37"/>
        <v>-2.4503666607047041E-2</v>
      </c>
      <c r="P74" s="167">
        <v>6774.3</v>
      </c>
      <c r="Q74" s="168">
        <v>3559</v>
      </c>
      <c r="R74" s="164">
        <v>3785</v>
      </c>
      <c r="S74" s="165">
        <f t="shared" si="38"/>
        <v>-226</v>
      </c>
      <c r="T74" s="169">
        <f t="shared" si="39"/>
        <v>-5.9709379128137383E-2</v>
      </c>
      <c r="U74" s="170">
        <v>3228</v>
      </c>
      <c r="V74" s="164">
        <v>3534</v>
      </c>
      <c r="W74" s="165">
        <f t="shared" si="40"/>
        <v>-306</v>
      </c>
      <c r="X74" s="171">
        <f t="shared" si="41"/>
        <v>-8.6587436332767401E-2</v>
      </c>
      <c r="Y74" s="261">
        <f t="shared" si="42"/>
        <v>39.851851851851855</v>
      </c>
      <c r="Z74" s="172">
        <v>2960</v>
      </c>
      <c r="AA74" s="168">
        <v>1255</v>
      </c>
      <c r="AB74" s="168">
        <v>65</v>
      </c>
      <c r="AC74" s="162">
        <f t="shared" si="27"/>
        <v>1320</v>
      </c>
      <c r="AD74" s="173">
        <f t="shared" si="28"/>
        <v>0.44594594594594594</v>
      </c>
      <c r="AE74" s="174">
        <f t="shared" si="29"/>
        <v>0.54001688780085488</v>
      </c>
      <c r="AF74" s="175">
        <v>845</v>
      </c>
      <c r="AG74" s="173">
        <f t="shared" si="30"/>
        <v>0.28547297297297297</v>
      </c>
      <c r="AH74" s="176">
        <f t="shared" si="31"/>
        <v>2.5330343653325023</v>
      </c>
      <c r="AI74" s="160">
        <v>700</v>
      </c>
      <c r="AJ74" s="160">
        <v>80</v>
      </c>
      <c r="AK74" s="162">
        <f t="shared" si="32"/>
        <v>780</v>
      </c>
      <c r="AL74" s="173">
        <f t="shared" si="33"/>
        <v>0.26351351351351349</v>
      </c>
      <c r="AM74" s="177">
        <f t="shared" si="34"/>
        <v>5.6306306306306304</v>
      </c>
      <c r="AN74" s="178">
        <v>25</v>
      </c>
      <c r="AO74" s="159" t="s">
        <v>4</v>
      </c>
      <c r="AP74" s="290" t="s">
        <v>4</v>
      </c>
      <c r="AR74" s="115"/>
      <c r="AS74" s="103"/>
    </row>
    <row r="75" spans="1:45" ht="15" x14ac:dyDescent="0.25">
      <c r="A75" s="156"/>
      <c r="B75" s="157">
        <v>8350033.0099999998</v>
      </c>
      <c r="C75" s="158">
        <v>8350033</v>
      </c>
      <c r="D75" s="159">
        <v>0.51272862699999999</v>
      </c>
      <c r="E75" s="160">
        <v>7624</v>
      </c>
      <c r="F75" s="179">
        <v>5620</v>
      </c>
      <c r="G75" s="179">
        <v>4920</v>
      </c>
      <c r="H75" s="161"/>
      <c r="I75" s="159">
        <v>1.21</v>
      </c>
      <c r="J75" s="162">
        <f t="shared" si="35"/>
        <v>121</v>
      </c>
      <c r="K75" s="163">
        <v>5373</v>
      </c>
      <c r="L75" s="160">
        <v>4250</v>
      </c>
      <c r="M75" s="164">
        <f>D75*E75</f>
        <v>3909.0430522480001</v>
      </c>
      <c r="N75" s="165">
        <f t="shared" si="36"/>
        <v>1463.9569477519999</v>
      </c>
      <c r="O75" s="166">
        <f t="shared" si="37"/>
        <v>0.37450519940170834</v>
      </c>
      <c r="P75" s="167">
        <v>4454.1000000000004</v>
      </c>
      <c r="Q75" s="168">
        <v>4046</v>
      </c>
      <c r="R75" s="164">
        <f>D75*F75</f>
        <v>2881.5348837400002</v>
      </c>
      <c r="S75" s="165">
        <f t="shared" si="38"/>
        <v>1164.4651162599998</v>
      </c>
      <c r="T75" s="169">
        <f t="shared" si="39"/>
        <v>0.40411279517415311</v>
      </c>
      <c r="U75" s="170">
        <v>3457</v>
      </c>
      <c r="V75" s="164">
        <f>D75*G75</f>
        <v>2522.6248448400002</v>
      </c>
      <c r="W75" s="165">
        <f t="shared" si="40"/>
        <v>934.37515515999985</v>
      </c>
      <c r="X75" s="171">
        <f t="shared" si="41"/>
        <v>0.37039798330348384</v>
      </c>
      <c r="Y75" s="261">
        <f t="shared" si="42"/>
        <v>28.570247933884296</v>
      </c>
      <c r="Z75" s="172">
        <v>3555</v>
      </c>
      <c r="AA75" s="168">
        <v>1455</v>
      </c>
      <c r="AB75" s="168">
        <v>60</v>
      </c>
      <c r="AC75" s="162">
        <f t="shared" si="27"/>
        <v>1515</v>
      </c>
      <c r="AD75" s="173">
        <f t="shared" si="28"/>
        <v>0.42616033755274263</v>
      </c>
      <c r="AE75" s="174">
        <f t="shared" si="29"/>
        <v>0.51605756545500436</v>
      </c>
      <c r="AF75" s="175">
        <v>705</v>
      </c>
      <c r="AG75" s="173">
        <f t="shared" si="30"/>
        <v>0.19831223628691982</v>
      </c>
      <c r="AH75" s="176">
        <f t="shared" si="31"/>
        <v>1.7596471720223588</v>
      </c>
      <c r="AI75" s="160">
        <v>1220</v>
      </c>
      <c r="AJ75" s="160">
        <v>85</v>
      </c>
      <c r="AK75" s="162">
        <f t="shared" si="32"/>
        <v>1305</v>
      </c>
      <c r="AL75" s="173">
        <f t="shared" si="33"/>
        <v>0.36708860759493672</v>
      </c>
      <c r="AM75" s="177">
        <f t="shared" si="34"/>
        <v>7.8437736665584774</v>
      </c>
      <c r="AN75" s="178">
        <v>30</v>
      </c>
      <c r="AO75" s="159" t="s">
        <v>4</v>
      </c>
      <c r="AP75" s="290" t="s">
        <v>4</v>
      </c>
      <c r="AQ75" s="119" t="s">
        <v>25</v>
      </c>
      <c r="AR75" s="115"/>
      <c r="AS75" s="103"/>
    </row>
    <row r="76" spans="1:45" ht="15" x14ac:dyDescent="0.25">
      <c r="A76" s="156"/>
      <c r="B76" s="157">
        <v>8350033.0199999996</v>
      </c>
      <c r="C76" s="158">
        <v>8350033</v>
      </c>
      <c r="D76" s="159">
        <v>0.48727137300000001</v>
      </c>
      <c r="E76" s="160">
        <v>7624</v>
      </c>
      <c r="F76" s="179">
        <v>5620</v>
      </c>
      <c r="G76" s="179">
        <v>4920</v>
      </c>
      <c r="H76" s="161"/>
      <c r="I76" s="159">
        <v>0.88</v>
      </c>
      <c r="J76" s="162">
        <f t="shared" si="35"/>
        <v>88</v>
      </c>
      <c r="K76" s="163">
        <v>4135</v>
      </c>
      <c r="L76" s="160">
        <v>4315</v>
      </c>
      <c r="M76" s="164">
        <f>D76*E76</f>
        <v>3714.9569477519999</v>
      </c>
      <c r="N76" s="165">
        <f t="shared" si="36"/>
        <v>420.04305224800009</v>
      </c>
      <c r="O76" s="166">
        <f t="shared" si="37"/>
        <v>0.11306808077605776</v>
      </c>
      <c r="P76" s="167">
        <v>4677.6000000000004</v>
      </c>
      <c r="Q76" s="168">
        <v>3205</v>
      </c>
      <c r="R76" s="164">
        <f>D76*F76</f>
        <v>2738.4651162599998</v>
      </c>
      <c r="S76" s="165">
        <f t="shared" si="38"/>
        <v>466.53488374000017</v>
      </c>
      <c r="T76" s="169">
        <f t="shared" si="39"/>
        <v>0.17036363945988847</v>
      </c>
      <c r="U76" s="170">
        <v>2798</v>
      </c>
      <c r="V76" s="164">
        <f>D76*G76</f>
        <v>2397.3751551599998</v>
      </c>
      <c r="W76" s="165">
        <f t="shared" si="40"/>
        <v>400.62484484000015</v>
      </c>
      <c r="X76" s="171">
        <f t="shared" si="41"/>
        <v>0.16710978420616135</v>
      </c>
      <c r="Y76" s="261">
        <f t="shared" si="42"/>
        <v>31.795454545454547</v>
      </c>
      <c r="Z76" s="172">
        <v>2830</v>
      </c>
      <c r="AA76" s="168">
        <v>1205</v>
      </c>
      <c r="AB76" s="168">
        <v>150</v>
      </c>
      <c r="AC76" s="162">
        <f t="shared" si="27"/>
        <v>1355</v>
      </c>
      <c r="AD76" s="173">
        <f t="shared" si="28"/>
        <v>0.47879858657243818</v>
      </c>
      <c r="AE76" s="174">
        <f t="shared" si="29"/>
        <v>0.57979969311266433</v>
      </c>
      <c r="AF76" s="175">
        <v>575</v>
      </c>
      <c r="AG76" s="173">
        <f t="shared" si="30"/>
        <v>0.20318021201413428</v>
      </c>
      <c r="AH76" s="176">
        <f t="shared" si="31"/>
        <v>1.8028412778538976</v>
      </c>
      <c r="AI76" s="160">
        <v>805</v>
      </c>
      <c r="AJ76" s="160">
        <v>80</v>
      </c>
      <c r="AK76" s="162">
        <f t="shared" si="32"/>
        <v>885</v>
      </c>
      <c r="AL76" s="173">
        <f t="shared" si="33"/>
        <v>0.3127208480565371</v>
      </c>
      <c r="AM76" s="177">
        <f t="shared" si="34"/>
        <v>6.6820694029174597</v>
      </c>
      <c r="AN76" s="178">
        <v>20</v>
      </c>
      <c r="AO76" s="159" t="s">
        <v>4</v>
      </c>
      <c r="AP76" s="290" t="s">
        <v>4</v>
      </c>
      <c r="AQ76" s="119" t="s">
        <v>25</v>
      </c>
      <c r="AR76" s="115"/>
      <c r="AS76" s="103"/>
    </row>
    <row r="77" spans="1:45" ht="15" x14ac:dyDescent="0.25">
      <c r="A77" s="156"/>
      <c r="B77" s="157">
        <v>8350034</v>
      </c>
      <c r="C77" s="158"/>
      <c r="D77" s="158"/>
      <c r="E77" s="160"/>
      <c r="F77" s="160"/>
      <c r="G77" s="160"/>
      <c r="H77" s="161" t="s">
        <v>103</v>
      </c>
      <c r="I77" s="159">
        <v>2.37</v>
      </c>
      <c r="J77" s="162">
        <f t="shared" si="35"/>
        <v>237</v>
      </c>
      <c r="K77" s="163">
        <v>7589</v>
      </c>
      <c r="L77" s="160">
        <v>7708</v>
      </c>
      <c r="M77" s="164">
        <v>7395</v>
      </c>
      <c r="N77" s="165">
        <f t="shared" si="36"/>
        <v>194</v>
      </c>
      <c r="O77" s="166">
        <f t="shared" si="37"/>
        <v>2.623394185260311E-2</v>
      </c>
      <c r="P77" s="167">
        <v>3206.3</v>
      </c>
      <c r="Q77" s="168">
        <v>4208</v>
      </c>
      <c r="R77" s="164">
        <v>3795</v>
      </c>
      <c r="S77" s="165">
        <f t="shared" si="38"/>
        <v>413</v>
      </c>
      <c r="T77" s="169">
        <f t="shared" si="39"/>
        <v>0.10882740447957839</v>
      </c>
      <c r="U77" s="170">
        <v>3684</v>
      </c>
      <c r="V77" s="164">
        <v>3488</v>
      </c>
      <c r="W77" s="165">
        <f t="shared" si="40"/>
        <v>196</v>
      </c>
      <c r="X77" s="171">
        <f t="shared" si="41"/>
        <v>5.6192660550458719E-2</v>
      </c>
      <c r="Y77" s="261">
        <f t="shared" si="42"/>
        <v>15.544303797468354</v>
      </c>
      <c r="Z77" s="172">
        <v>3320</v>
      </c>
      <c r="AA77" s="168">
        <v>1680</v>
      </c>
      <c r="AB77" s="168">
        <v>185</v>
      </c>
      <c r="AC77" s="162">
        <f t="shared" si="27"/>
        <v>1865</v>
      </c>
      <c r="AD77" s="173">
        <f t="shared" si="28"/>
        <v>0.56174698795180722</v>
      </c>
      <c r="AE77" s="174">
        <f t="shared" si="29"/>
        <v>0.68024580764326381</v>
      </c>
      <c r="AF77" s="175">
        <v>670</v>
      </c>
      <c r="AG77" s="173">
        <f t="shared" si="30"/>
        <v>0.20180722891566266</v>
      </c>
      <c r="AH77" s="176">
        <f t="shared" si="31"/>
        <v>1.7906586416651524</v>
      </c>
      <c r="AI77" s="160">
        <v>630</v>
      </c>
      <c r="AJ77" s="160">
        <v>100</v>
      </c>
      <c r="AK77" s="162">
        <f t="shared" si="32"/>
        <v>730</v>
      </c>
      <c r="AL77" s="173">
        <f t="shared" si="33"/>
        <v>0.21987951807228914</v>
      </c>
      <c r="AM77" s="177">
        <f t="shared" si="34"/>
        <v>4.6982803006899392</v>
      </c>
      <c r="AN77" s="178">
        <v>60</v>
      </c>
      <c r="AO77" s="159" t="s">
        <v>4</v>
      </c>
      <c r="AP77" s="290" t="s">
        <v>4</v>
      </c>
      <c r="AR77" s="115"/>
      <c r="AS77" s="103"/>
    </row>
    <row r="78" spans="1:45" ht="15" x14ac:dyDescent="0.25">
      <c r="A78" s="180" t="s">
        <v>326</v>
      </c>
      <c r="B78" s="181">
        <v>8350035</v>
      </c>
      <c r="C78" s="182"/>
      <c r="D78" s="182"/>
      <c r="E78" s="183"/>
      <c r="F78" s="183"/>
      <c r="G78" s="183"/>
      <c r="H78" s="184" t="s">
        <v>104</v>
      </c>
      <c r="I78" s="185">
        <v>1.7</v>
      </c>
      <c r="J78" s="186">
        <f t="shared" si="35"/>
        <v>170</v>
      </c>
      <c r="K78" s="187">
        <v>3602</v>
      </c>
      <c r="L78" s="188">
        <v>3509</v>
      </c>
      <c r="M78" s="189">
        <v>3361</v>
      </c>
      <c r="N78" s="190">
        <f t="shared" si="36"/>
        <v>241</v>
      </c>
      <c r="O78" s="191">
        <f t="shared" si="37"/>
        <v>7.1704849747099078E-2</v>
      </c>
      <c r="P78" s="192">
        <v>2118.8000000000002</v>
      </c>
      <c r="Q78" s="188">
        <v>1731</v>
      </c>
      <c r="R78" s="189">
        <v>1941</v>
      </c>
      <c r="S78" s="190">
        <f t="shared" si="38"/>
        <v>-210</v>
      </c>
      <c r="T78" s="193">
        <f t="shared" si="39"/>
        <v>-0.10819165378670788</v>
      </c>
      <c r="U78" s="187">
        <v>1616</v>
      </c>
      <c r="V78" s="189">
        <v>1840</v>
      </c>
      <c r="W78" s="190">
        <f t="shared" si="40"/>
        <v>-224</v>
      </c>
      <c r="X78" s="194">
        <f t="shared" si="41"/>
        <v>-0.12173913043478261</v>
      </c>
      <c r="Y78" s="263">
        <f t="shared" si="42"/>
        <v>9.5058823529411764</v>
      </c>
      <c r="Z78" s="195">
        <v>1930</v>
      </c>
      <c r="AA78" s="183">
        <v>1465</v>
      </c>
      <c r="AB78" s="183">
        <v>95</v>
      </c>
      <c r="AC78" s="186">
        <f t="shared" si="27"/>
        <v>1560</v>
      </c>
      <c r="AD78" s="196">
        <f t="shared" si="28"/>
        <v>0.80829015544041449</v>
      </c>
      <c r="AE78" s="197">
        <f t="shared" si="29"/>
        <v>0.97879650695133746</v>
      </c>
      <c r="AF78" s="198">
        <v>220</v>
      </c>
      <c r="AG78" s="196">
        <f t="shared" si="30"/>
        <v>0.11398963730569948</v>
      </c>
      <c r="AH78" s="199">
        <f t="shared" si="31"/>
        <v>1.0114430994294541</v>
      </c>
      <c r="AI78" s="183">
        <v>75</v>
      </c>
      <c r="AJ78" s="183">
        <v>50</v>
      </c>
      <c r="AK78" s="186">
        <f t="shared" si="32"/>
        <v>125</v>
      </c>
      <c r="AL78" s="196">
        <f t="shared" si="33"/>
        <v>6.4766839378238336E-2</v>
      </c>
      <c r="AM78" s="200">
        <f t="shared" si="34"/>
        <v>1.3839068243213322</v>
      </c>
      <c r="AN78" s="201">
        <v>20</v>
      </c>
      <c r="AO78" s="185" t="s">
        <v>6</v>
      </c>
      <c r="AP78" s="293" t="s">
        <v>5</v>
      </c>
      <c r="AR78" s="115"/>
      <c r="AS78" s="103"/>
    </row>
    <row r="79" spans="1:45" ht="15" x14ac:dyDescent="0.25">
      <c r="A79" s="180"/>
      <c r="B79" s="181">
        <v>8350036</v>
      </c>
      <c r="C79" s="182"/>
      <c r="D79" s="182"/>
      <c r="E79" s="183"/>
      <c r="F79" s="183"/>
      <c r="G79" s="183"/>
      <c r="H79" s="184" t="s">
        <v>105</v>
      </c>
      <c r="I79" s="185">
        <v>1.29</v>
      </c>
      <c r="J79" s="186">
        <f t="shared" si="35"/>
        <v>129</v>
      </c>
      <c r="K79" s="187">
        <v>3493</v>
      </c>
      <c r="L79" s="188">
        <v>3408</v>
      </c>
      <c r="M79" s="189">
        <v>3469</v>
      </c>
      <c r="N79" s="190">
        <f t="shared" si="36"/>
        <v>24</v>
      </c>
      <c r="O79" s="191">
        <f t="shared" si="37"/>
        <v>6.9184202940328621E-3</v>
      </c>
      <c r="P79" s="192">
        <v>2706.9</v>
      </c>
      <c r="Q79" s="188">
        <v>1560</v>
      </c>
      <c r="R79" s="189">
        <v>1529</v>
      </c>
      <c r="S79" s="190">
        <f t="shared" si="38"/>
        <v>31</v>
      </c>
      <c r="T79" s="193">
        <f t="shared" si="39"/>
        <v>2.0274689339437543E-2</v>
      </c>
      <c r="U79" s="187">
        <v>1484</v>
      </c>
      <c r="V79" s="189">
        <v>1482</v>
      </c>
      <c r="W79" s="190">
        <f t="shared" si="40"/>
        <v>2</v>
      </c>
      <c r="X79" s="194">
        <f t="shared" si="41"/>
        <v>1.3495276653171389E-3</v>
      </c>
      <c r="Y79" s="263">
        <f t="shared" si="42"/>
        <v>11.503875968992247</v>
      </c>
      <c r="Z79" s="195">
        <v>1725</v>
      </c>
      <c r="AA79" s="183">
        <v>1320</v>
      </c>
      <c r="AB79" s="183">
        <v>70</v>
      </c>
      <c r="AC79" s="186">
        <f t="shared" si="27"/>
        <v>1390</v>
      </c>
      <c r="AD79" s="196">
        <f t="shared" si="28"/>
        <v>0.80579710144927541</v>
      </c>
      <c r="AE79" s="197">
        <f t="shared" si="29"/>
        <v>0.9757775507983476</v>
      </c>
      <c r="AF79" s="198">
        <v>225</v>
      </c>
      <c r="AG79" s="196">
        <f t="shared" si="30"/>
        <v>0.13043478260869565</v>
      </c>
      <c r="AH79" s="199">
        <f t="shared" si="31"/>
        <v>1.1573627560665096</v>
      </c>
      <c r="AI79" s="183">
        <v>30</v>
      </c>
      <c r="AJ79" s="183">
        <v>75</v>
      </c>
      <c r="AK79" s="186">
        <f t="shared" si="32"/>
        <v>105</v>
      </c>
      <c r="AL79" s="196">
        <f t="shared" si="33"/>
        <v>6.0869565217391307E-2</v>
      </c>
      <c r="AM79" s="200">
        <f t="shared" si="34"/>
        <v>1.3006317354143442</v>
      </c>
      <c r="AN79" s="201">
        <v>10</v>
      </c>
      <c r="AO79" s="185" t="s">
        <v>6</v>
      </c>
      <c r="AP79" s="257" t="s">
        <v>6</v>
      </c>
      <c r="AR79" s="115"/>
      <c r="AS79" s="103"/>
    </row>
    <row r="80" spans="1:45" ht="15" x14ac:dyDescent="0.25">
      <c r="A80" s="180"/>
      <c r="B80" s="181">
        <v>8350037</v>
      </c>
      <c r="C80" s="182"/>
      <c r="D80" s="182"/>
      <c r="E80" s="183"/>
      <c r="F80" s="183"/>
      <c r="G80" s="183"/>
      <c r="H80" s="184" t="s">
        <v>106</v>
      </c>
      <c r="I80" s="185">
        <v>1.59</v>
      </c>
      <c r="J80" s="186">
        <f t="shared" si="35"/>
        <v>159</v>
      </c>
      <c r="K80" s="187">
        <v>4128</v>
      </c>
      <c r="L80" s="188">
        <v>4022</v>
      </c>
      <c r="M80" s="189">
        <v>3965</v>
      </c>
      <c r="N80" s="190">
        <f t="shared" si="36"/>
        <v>163</v>
      </c>
      <c r="O80" s="191">
        <f t="shared" si="37"/>
        <v>4.1109709962168978E-2</v>
      </c>
      <c r="P80" s="192">
        <v>2590.6999999999998</v>
      </c>
      <c r="Q80" s="188">
        <v>1695</v>
      </c>
      <c r="R80" s="189">
        <v>1654</v>
      </c>
      <c r="S80" s="190">
        <f t="shared" si="38"/>
        <v>41</v>
      </c>
      <c r="T80" s="193">
        <f t="shared" si="39"/>
        <v>2.4788391777509067E-2</v>
      </c>
      <c r="U80" s="187">
        <v>1614</v>
      </c>
      <c r="V80" s="189">
        <v>1619</v>
      </c>
      <c r="W80" s="190">
        <f t="shared" si="40"/>
        <v>-5</v>
      </c>
      <c r="X80" s="194">
        <f t="shared" si="41"/>
        <v>-3.0883261272390363E-3</v>
      </c>
      <c r="Y80" s="263">
        <f t="shared" si="42"/>
        <v>10.150943396226415</v>
      </c>
      <c r="Z80" s="195">
        <v>1905</v>
      </c>
      <c r="AA80" s="183">
        <v>1440</v>
      </c>
      <c r="AB80" s="183">
        <v>105</v>
      </c>
      <c r="AC80" s="186">
        <f t="shared" si="27"/>
        <v>1545</v>
      </c>
      <c r="AD80" s="196">
        <f t="shared" si="28"/>
        <v>0.8110236220472441</v>
      </c>
      <c r="AE80" s="197">
        <f t="shared" si="29"/>
        <v>0.98210659003056933</v>
      </c>
      <c r="AF80" s="198">
        <v>225</v>
      </c>
      <c r="AG80" s="196">
        <f t="shared" si="30"/>
        <v>0.11811023622047244</v>
      </c>
      <c r="AH80" s="199">
        <f t="shared" si="31"/>
        <v>1.0480056452570758</v>
      </c>
      <c r="AI80" s="183">
        <v>65</v>
      </c>
      <c r="AJ80" s="183">
        <v>40</v>
      </c>
      <c r="AK80" s="186">
        <f t="shared" si="32"/>
        <v>105</v>
      </c>
      <c r="AL80" s="196">
        <f t="shared" si="33"/>
        <v>5.5118110236220472E-2</v>
      </c>
      <c r="AM80" s="200">
        <f t="shared" si="34"/>
        <v>1.1777373982098394</v>
      </c>
      <c r="AN80" s="201">
        <v>30</v>
      </c>
      <c r="AO80" s="185" t="s">
        <v>6</v>
      </c>
      <c r="AP80" s="257" t="s">
        <v>6</v>
      </c>
      <c r="AR80" s="115"/>
      <c r="AS80" s="103"/>
    </row>
    <row r="81" spans="1:45" ht="15" x14ac:dyDescent="0.25">
      <c r="A81" s="156" t="s">
        <v>301</v>
      </c>
      <c r="B81" s="157">
        <v>8350038</v>
      </c>
      <c r="C81" s="158"/>
      <c r="D81" s="158"/>
      <c r="E81" s="160"/>
      <c r="F81" s="160"/>
      <c r="G81" s="160"/>
      <c r="H81" s="161" t="s">
        <v>107</v>
      </c>
      <c r="I81" s="159">
        <v>1.42</v>
      </c>
      <c r="J81" s="162">
        <f t="shared" si="35"/>
        <v>142</v>
      </c>
      <c r="K81" s="163">
        <v>3139</v>
      </c>
      <c r="L81" s="160">
        <v>3080</v>
      </c>
      <c r="M81" s="164">
        <v>3189</v>
      </c>
      <c r="N81" s="165">
        <f t="shared" si="36"/>
        <v>-50</v>
      </c>
      <c r="O81" s="166">
        <f t="shared" si="37"/>
        <v>-1.5678896205707119E-2</v>
      </c>
      <c r="P81" s="167">
        <v>2203</v>
      </c>
      <c r="Q81" s="168">
        <v>1518</v>
      </c>
      <c r="R81" s="164">
        <v>1502</v>
      </c>
      <c r="S81" s="165">
        <f t="shared" si="38"/>
        <v>16</v>
      </c>
      <c r="T81" s="169">
        <f t="shared" si="39"/>
        <v>1.0652463382157125E-2</v>
      </c>
      <c r="U81" s="170">
        <v>1409</v>
      </c>
      <c r="V81" s="164">
        <v>1443</v>
      </c>
      <c r="W81" s="165">
        <f t="shared" si="40"/>
        <v>-34</v>
      </c>
      <c r="X81" s="171">
        <f t="shared" si="41"/>
        <v>-2.3562023562023561E-2</v>
      </c>
      <c r="Y81" s="261">
        <f t="shared" si="42"/>
        <v>9.922535211267606</v>
      </c>
      <c r="Z81" s="172">
        <v>1485</v>
      </c>
      <c r="AA81" s="168">
        <v>1025</v>
      </c>
      <c r="AB81" s="168">
        <v>60</v>
      </c>
      <c r="AC81" s="162">
        <f t="shared" si="27"/>
        <v>1085</v>
      </c>
      <c r="AD81" s="173">
        <f t="shared" si="28"/>
        <v>0.73063973063973064</v>
      </c>
      <c r="AE81" s="174">
        <f t="shared" si="29"/>
        <v>0.88476596105561967</v>
      </c>
      <c r="AF81" s="175">
        <v>195</v>
      </c>
      <c r="AG81" s="173">
        <f t="shared" si="30"/>
        <v>0.13131313131313133</v>
      </c>
      <c r="AH81" s="176">
        <f t="shared" si="31"/>
        <v>1.1651564446595504</v>
      </c>
      <c r="AI81" s="160">
        <v>160</v>
      </c>
      <c r="AJ81" s="160">
        <v>30</v>
      </c>
      <c r="AK81" s="162">
        <f t="shared" si="32"/>
        <v>190</v>
      </c>
      <c r="AL81" s="173">
        <f t="shared" si="33"/>
        <v>0.12794612794612795</v>
      </c>
      <c r="AM81" s="177">
        <f t="shared" si="34"/>
        <v>2.7338916227805119</v>
      </c>
      <c r="AN81" s="178">
        <v>15</v>
      </c>
      <c r="AO81" s="159" t="s">
        <v>4</v>
      </c>
      <c r="AP81" s="257" t="s">
        <v>6</v>
      </c>
      <c r="AR81" s="115"/>
      <c r="AS81" s="103"/>
    </row>
    <row r="82" spans="1:45" ht="15" x14ac:dyDescent="0.25">
      <c r="A82" s="180"/>
      <c r="B82" s="181">
        <v>8350039</v>
      </c>
      <c r="C82" s="182"/>
      <c r="D82" s="182"/>
      <c r="E82" s="183"/>
      <c r="F82" s="183"/>
      <c r="G82" s="183"/>
      <c r="H82" s="184" t="s">
        <v>108</v>
      </c>
      <c r="I82" s="185">
        <v>3.26</v>
      </c>
      <c r="J82" s="186">
        <f t="shared" si="35"/>
        <v>326</v>
      </c>
      <c r="K82" s="187">
        <v>5183</v>
      </c>
      <c r="L82" s="188">
        <v>5124</v>
      </c>
      <c r="M82" s="189">
        <v>5259</v>
      </c>
      <c r="N82" s="190">
        <f t="shared" si="36"/>
        <v>-76</v>
      </c>
      <c r="O82" s="191">
        <f t="shared" si="37"/>
        <v>-1.4451416619129112E-2</v>
      </c>
      <c r="P82" s="192">
        <v>1589</v>
      </c>
      <c r="Q82" s="188">
        <v>2537</v>
      </c>
      <c r="R82" s="189">
        <v>2425</v>
      </c>
      <c r="S82" s="190">
        <f t="shared" si="38"/>
        <v>112</v>
      </c>
      <c r="T82" s="193">
        <f t="shared" si="39"/>
        <v>4.6185567010309278E-2</v>
      </c>
      <c r="U82" s="187">
        <v>2228</v>
      </c>
      <c r="V82" s="189">
        <v>2265</v>
      </c>
      <c r="W82" s="190">
        <f t="shared" si="40"/>
        <v>-37</v>
      </c>
      <c r="X82" s="194">
        <f t="shared" si="41"/>
        <v>-1.6335540838852098E-2</v>
      </c>
      <c r="Y82" s="263">
        <f t="shared" si="42"/>
        <v>6.8343558282208585</v>
      </c>
      <c r="Z82" s="195">
        <v>2515</v>
      </c>
      <c r="AA82" s="183">
        <v>1860</v>
      </c>
      <c r="AB82" s="183">
        <v>135</v>
      </c>
      <c r="AC82" s="186">
        <f t="shared" si="27"/>
        <v>1995</v>
      </c>
      <c r="AD82" s="196">
        <f t="shared" si="28"/>
        <v>0.79324055666003979</v>
      </c>
      <c r="AE82" s="197">
        <f t="shared" si="29"/>
        <v>0.96057224105115024</v>
      </c>
      <c r="AF82" s="198">
        <v>360</v>
      </c>
      <c r="AG82" s="196">
        <f t="shared" si="30"/>
        <v>0.14314115308151093</v>
      </c>
      <c r="AH82" s="199">
        <f t="shared" si="31"/>
        <v>1.2701078356833269</v>
      </c>
      <c r="AI82" s="183">
        <v>75</v>
      </c>
      <c r="AJ82" s="183">
        <v>60</v>
      </c>
      <c r="AK82" s="186">
        <f t="shared" si="32"/>
        <v>135</v>
      </c>
      <c r="AL82" s="196">
        <f t="shared" si="33"/>
        <v>5.3677932405566599E-2</v>
      </c>
      <c r="AM82" s="200">
        <f t="shared" si="34"/>
        <v>1.1469643676403121</v>
      </c>
      <c r="AN82" s="201">
        <v>30</v>
      </c>
      <c r="AO82" s="185" t="s">
        <v>6</v>
      </c>
      <c r="AP82" s="257" t="s">
        <v>6</v>
      </c>
      <c r="AR82" s="115"/>
      <c r="AS82" s="103"/>
    </row>
    <row r="83" spans="1:45" ht="15" x14ac:dyDescent="0.25">
      <c r="A83" s="180"/>
      <c r="B83" s="181">
        <v>8350040</v>
      </c>
      <c r="C83" s="182"/>
      <c r="D83" s="182"/>
      <c r="E83" s="183"/>
      <c r="F83" s="183"/>
      <c r="G83" s="183"/>
      <c r="H83" s="184" t="s">
        <v>109</v>
      </c>
      <c r="I83" s="185">
        <v>2.34</v>
      </c>
      <c r="J83" s="186">
        <f t="shared" si="35"/>
        <v>234</v>
      </c>
      <c r="K83" s="187">
        <v>4321</v>
      </c>
      <c r="L83" s="188">
        <v>4361</v>
      </c>
      <c r="M83" s="189">
        <v>4347</v>
      </c>
      <c r="N83" s="190">
        <f t="shared" si="36"/>
        <v>-26</v>
      </c>
      <c r="O83" s="191">
        <f t="shared" si="37"/>
        <v>-5.9811364159190247E-3</v>
      </c>
      <c r="P83" s="192">
        <v>1848.1</v>
      </c>
      <c r="Q83" s="188">
        <v>1810</v>
      </c>
      <c r="R83" s="189">
        <v>1799</v>
      </c>
      <c r="S83" s="190">
        <f t="shared" si="38"/>
        <v>11</v>
      </c>
      <c r="T83" s="193">
        <f t="shared" si="39"/>
        <v>6.1145080600333518E-3</v>
      </c>
      <c r="U83" s="187">
        <v>1748</v>
      </c>
      <c r="V83" s="189">
        <v>1767</v>
      </c>
      <c r="W83" s="190">
        <f t="shared" si="40"/>
        <v>-19</v>
      </c>
      <c r="X83" s="194">
        <f t="shared" si="41"/>
        <v>-1.0752688172043012E-2</v>
      </c>
      <c r="Y83" s="263">
        <f t="shared" si="42"/>
        <v>7.4700854700854702</v>
      </c>
      <c r="Z83" s="195">
        <v>2135</v>
      </c>
      <c r="AA83" s="183">
        <v>1690</v>
      </c>
      <c r="AB83" s="183">
        <v>110</v>
      </c>
      <c r="AC83" s="186">
        <f t="shared" si="27"/>
        <v>1800</v>
      </c>
      <c r="AD83" s="196">
        <f t="shared" si="28"/>
        <v>0.84309133489461363</v>
      </c>
      <c r="AE83" s="197">
        <f t="shared" si="29"/>
        <v>1.0209388894340199</v>
      </c>
      <c r="AF83" s="198">
        <v>205</v>
      </c>
      <c r="AG83" s="196">
        <f t="shared" si="30"/>
        <v>9.6018735362997654E-2</v>
      </c>
      <c r="AH83" s="199">
        <f t="shared" si="31"/>
        <v>0.85198522948533861</v>
      </c>
      <c r="AI83" s="183">
        <v>65</v>
      </c>
      <c r="AJ83" s="183">
        <v>40</v>
      </c>
      <c r="AK83" s="186">
        <f t="shared" si="32"/>
        <v>105</v>
      </c>
      <c r="AL83" s="196">
        <f t="shared" si="33"/>
        <v>4.9180327868852458E-2</v>
      </c>
      <c r="AM83" s="200">
        <f t="shared" si="34"/>
        <v>1.0508617065994117</v>
      </c>
      <c r="AN83" s="201">
        <v>30</v>
      </c>
      <c r="AO83" s="185" t="s">
        <v>6</v>
      </c>
      <c r="AP83" s="257" t="s">
        <v>6</v>
      </c>
      <c r="AR83" s="115"/>
      <c r="AS83" s="103"/>
    </row>
    <row r="84" spans="1:45" ht="15" x14ac:dyDescent="0.25">
      <c r="A84" s="180"/>
      <c r="B84" s="181">
        <v>8350041</v>
      </c>
      <c r="C84" s="182"/>
      <c r="D84" s="182"/>
      <c r="E84" s="183"/>
      <c r="F84" s="183"/>
      <c r="G84" s="183"/>
      <c r="H84" s="184" t="s">
        <v>110</v>
      </c>
      <c r="I84" s="185">
        <v>2.4500000000000002</v>
      </c>
      <c r="J84" s="186">
        <f t="shared" si="35"/>
        <v>245.00000000000003</v>
      </c>
      <c r="K84" s="187">
        <v>3555</v>
      </c>
      <c r="L84" s="188">
        <v>3571</v>
      </c>
      <c r="M84" s="189">
        <v>3523</v>
      </c>
      <c r="N84" s="190">
        <f t="shared" si="36"/>
        <v>32</v>
      </c>
      <c r="O84" s="191">
        <f t="shared" si="37"/>
        <v>9.0831677547544704E-3</v>
      </c>
      <c r="P84" s="192">
        <v>1451.3</v>
      </c>
      <c r="Q84" s="188">
        <v>1465</v>
      </c>
      <c r="R84" s="189">
        <v>1443</v>
      </c>
      <c r="S84" s="190">
        <f t="shared" si="38"/>
        <v>22</v>
      </c>
      <c r="T84" s="193">
        <f t="shared" si="39"/>
        <v>1.5246015246015246E-2</v>
      </c>
      <c r="U84" s="187">
        <v>1412</v>
      </c>
      <c r="V84" s="189">
        <v>1420</v>
      </c>
      <c r="W84" s="190">
        <f t="shared" si="40"/>
        <v>-8</v>
      </c>
      <c r="X84" s="194">
        <f t="shared" si="41"/>
        <v>-5.6338028169014088E-3</v>
      </c>
      <c r="Y84" s="263">
        <f t="shared" si="42"/>
        <v>5.7632653061224479</v>
      </c>
      <c r="Z84" s="195">
        <v>1755</v>
      </c>
      <c r="AA84" s="183">
        <v>1365</v>
      </c>
      <c r="AB84" s="183">
        <v>85</v>
      </c>
      <c r="AC84" s="186">
        <f t="shared" si="27"/>
        <v>1450</v>
      </c>
      <c r="AD84" s="196">
        <f t="shared" si="28"/>
        <v>0.8262108262108262</v>
      </c>
      <c r="AE84" s="197">
        <f t="shared" si="29"/>
        <v>1.0004974887513032</v>
      </c>
      <c r="AF84" s="198">
        <v>175</v>
      </c>
      <c r="AG84" s="196">
        <f t="shared" si="30"/>
        <v>9.9715099715099717E-2</v>
      </c>
      <c r="AH84" s="199">
        <f t="shared" si="31"/>
        <v>0.88478349347914564</v>
      </c>
      <c r="AI84" s="183">
        <v>70</v>
      </c>
      <c r="AJ84" s="183">
        <v>30</v>
      </c>
      <c r="AK84" s="186">
        <f t="shared" si="32"/>
        <v>100</v>
      </c>
      <c r="AL84" s="196">
        <f t="shared" si="33"/>
        <v>5.6980056980056981E-2</v>
      </c>
      <c r="AM84" s="200">
        <f t="shared" si="34"/>
        <v>1.2175225850439528</v>
      </c>
      <c r="AN84" s="201">
        <v>35</v>
      </c>
      <c r="AO84" s="185" t="s">
        <v>6</v>
      </c>
      <c r="AP84" s="257" t="s">
        <v>6</v>
      </c>
      <c r="AR84" s="115"/>
      <c r="AS84" s="103"/>
    </row>
    <row r="85" spans="1:45" ht="15" x14ac:dyDescent="0.25">
      <c r="A85" s="180"/>
      <c r="B85" s="181">
        <v>8350042.0099999998</v>
      </c>
      <c r="C85" s="182"/>
      <c r="D85" s="182"/>
      <c r="E85" s="183"/>
      <c r="F85" s="183"/>
      <c r="G85" s="183"/>
      <c r="H85" s="184" t="s">
        <v>111</v>
      </c>
      <c r="I85" s="185">
        <v>2.14</v>
      </c>
      <c r="J85" s="186">
        <f t="shared" si="35"/>
        <v>214</v>
      </c>
      <c r="K85" s="187">
        <v>3498</v>
      </c>
      <c r="L85" s="188">
        <v>3485</v>
      </c>
      <c r="M85" s="189">
        <v>3546</v>
      </c>
      <c r="N85" s="190">
        <f t="shared" si="36"/>
        <v>-48</v>
      </c>
      <c r="O85" s="191">
        <f t="shared" si="37"/>
        <v>-1.3536379018612521E-2</v>
      </c>
      <c r="P85" s="192">
        <v>1635.4</v>
      </c>
      <c r="Q85" s="188">
        <v>1422</v>
      </c>
      <c r="R85" s="189">
        <v>1413</v>
      </c>
      <c r="S85" s="190">
        <f t="shared" si="38"/>
        <v>9</v>
      </c>
      <c r="T85" s="193">
        <f t="shared" si="39"/>
        <v>6.369426751592357E-3</v>
      </c>
      <c r="U85" s="187">
        <v>1318</v>
      </c>
      <c r="V85" s="189">
        <v>1337</v>
      </c>
      <c r="W85" s="190">
        <f t="shared" si="40"/>
        <v>-19</v>
      </c>
      <c r="X85" s="194">
        <f t="shared" si="41"/>
        <v>-1.4210919970082274E-2</v>
      </c>
      <c r="Y85" s="263">
        <f t="shared" si="42"/>
        <v>6.1588785046728969</v>
      </c>
      <c r="Z85" s="195">
        <v>1320</v>
      </c>
      <c r="AA85" s="183">
        <v>985</v>
      </c>
      <c r="AB85" s="183">
        <v>85</v>
      </c>
      <c r="AC85" s="186">
        <f t="shared" si="27"/>
        <v>1070</v>
      </c>
      <c r="AD85" s="196">
        <f t="shared" si="28"/>
        <v>0.81060606060606055</v>
      </c>
      <c r="AE85" s="197">
        <f t="shared" si="29"/>
        <v>0.9816009452725365</v>
      </c>
      <c r="AF85" s="198">
        <v>195</v>
      </c>
      <c r="AG85" s="196">
        <f t="shared" si="30"/>
        <v>0.14772727272727273</v>
      </c>
      <c r="AH85" s="199">
        <f t="shared" si="31"/>
        <v>1.3108010002419941</v>
      </c>
      <c r="AI85" s="183">
        <v>35</v>
      </c>
      <c r="AJ85" s="183">
        <v>0</v>
      </c>
      <c r="AK85" s="186">
        <f t="shared" si="32"/>
        <v>35</v>
      </c>
      <c r="AL85" s="196">
        <f t="shared" si="33"/>
        <v>2.6515151515151516E-2</v>
      </c>
      <c r="AM85" s="200">
        <f t="shared" si="34"/>
        <v>0.56656306656306665</v>
      </c>
      <c r="AN85" s="201">
        <v>20</v>
      </c>
      <c r="AO85" s="185" t="s">
        <v>6</v>
      </c>
      <c r="AP85" s="257" t="s">
        <v>6</v>
      </c>
      <c r="AR85" s="115"/>
      <c r="AS85" s="103"/>
    </row>
    <row r="86" spans="1:45" ht="15" x14ac:dyDescent="0.25">
      <c r="A86" s="180"/>
      <c r="B86" s="181">
        <v>8350042.0199999996</v>
      </c>
      <c r="C86" s="182"/>
      <c r="D86" s="182"/>
      <c r="E86" s="183"/>
      <c r="F86" s="183"/>
      <c r="G86" s="183"/>
      <c r="H86" s="184" t="s">
        <v>112</v>
      </c>
      <c r="I86" s="185">
        <v>1.54</v>
      </c>
      <c r="J86" s="186">
        <f t="shared" si="35"/>
        <v>154</v>
      </c>
      <c r="K86" s="187">
        <v>3609</v>
      </c>
      <c r="L86" s="188">
        <v>3498</v>
      </c>
      <c r="M86" s="189">
        <v>3458</v>
      </c>
      <c r="N86" s="190">
        <f t="shared" si="36"/>
        <v>151</v>
      </c>
      <c r="O86" s="191">
        <f t="shared" si="37"/>
        <v>4.366685945633314E-2</v>
      </c>
      <c r="P86" s="192">
        <v>2348.4</v>
      </c>
      <c r="Q86" s="188">
        <v>1634</v>
      </c>
      <c r="R86" s="189">
        <v>1608</v>
      </c>
      <c r="S86" s="190">
        <f t="shared" si="38"/>
        <v>26</v>
      </c>
      <c r="T86" s="193">
        <f t="shared" si="39"/>
        <v>1.6169154228855721E-2</v>
      </c>
      <c r="U86" s="187">
        <v>1578</v>
      </c>
      <c r="V86" s="189">
        <v>1547</v>
      </c>
      <c r="W86" s="190">
        <f t="shared" si="40"/>
        <v>31</v>
      </c>
      <c r="X86" s="194">
        <f t="shared" si="41"/>
        <v>2.0038784744667099E-2</v>
      </c>
      <c r="Y86" s="263">
        <f t="shared" si="42"/>
        <v>10.246753246753247</v>
      </c>
      <c r="Z86" s="195">
        <v>1530</v>
      </c>
      <c r="AA86" s="183">
        <v>1185</v>
      </c>
      <c r="AB86" s="183">
        <v>90</v>
      </c>
      <c r="AC86" s="186">
        <f t="shared" si="27"/>
        <v>1275</v>
      </c>
      <c r="AD86" s="196">
        <f t="shared" si="28"/>
        <v>0.83333333333333337</v>
      </c>
      <c r="AE86" s="197">
        <f t="shared" si="29"/>
        <v>1.0091224671026076</v>
      </c>
      <c r="AF86" s="198">
        <v>195</v>
      </c>
      <c r="AG86" s="196">
        <f t="shared" si="30"/>
        <v>0.12745098039215685</v>
      </c>
      <c r="AH86" s="199">
        <f t="shared" si="31"/>
        <v>1.1308871374636811</v>
      </c>
      <c r="AI86" s="183">
        <v>25</v>
      </c>
      <c r="AJ86" s="183">
        <v>25</v>
      </c>
      <c r="AK86" s="186">
        <f t="shared" si="32"/>
        <v>50</v>
      </c>
      <c r="AL86" s="196">
        <f t="shared" si="33"/>
        <v>3.2679738562091505E-2</v>
      </c>
      <c r="AM86" s="200">
        <f t="shared" si="34"/>
        <v>0.6982850120105023</v>
      </c>
      <c r="AN86" s="201">
        <v>15</v>
      </c>
      <c r="AO86" s="185" t="s">
        <v>6</v>
      </c>
      <c r="AP86" s="257" t="s">
        <v>6</v>
      </c>
      <c r="AR86" s="115"/>
      <c r="AS86" s="103"/>
    </row>
    <row r="87" spans="1:45" ht="15" x14ac:dyDescent="0.25">
      <c r="A87" s="180"/>
      <c r="B87" s="181">
        <v>8350043</v>
      </c>
      <c r="C87" s="182"/>
      <c r="D87" s="182"/>
      <c r="E87" s="183"/>
      <c r="F87" s="183"/>
      <c r="G87" s="183"/>
      <c r="H87" s="184" t="s">
        <v>113</v>
      </c>
      <c r="I87" s="185">
        <v>2.4300000000000002</v>
      </c>
      <c r="J87" s="186">
        <f t="shared" si="35"/>
        <v>243.00000000000003</v>
      </c>
      <c r="K87" s="187">
        <v>3035</v>
      </c>
      <c r="L87" s="188">
        <v>3067</v>
      </c>
      <c r="M87" s="189">
        <v>3099</v>
      </c>
      <c r="N87" s="190">
        <f t="shared" si="36"/>
        <v>-64</v>
      </c>
      <c r="O87" s="191">
        <f t="shared" si="37"/>
        <v>-2.0651823168764117E-2</v>
      </c>
      <c r="P87" s="192">
        <v>1248.5</v>
      </c>
      <c r="Q87" s="188">
        <v>1489</v>
      </c>
      <c r="R87" s="189">
        <v>1463</v>
      </c>
      <c r="S87" s="190">
        <f t="shared" si="38"/>
        <v>26</v>
      </c>
      <c r="T87" s="193">
        <f t="shared" si="39"/>
        <v>1.77717019822283E-2</v>
      </c>
      <c r="U87" s="187">
        <v>1401</v>
      </c>
      <c r="V87" s="189">
        <v>1398</v>
      </c>
      <c r="W87" s="190">
        <f t="shared" si="40"/>
        <v>3</v>
      </c>
      <c r="X87" s="194">
        <f t="shared" si="41"/>
        <v>2.1459227467811159E-3</v>
      </c>
      <c r="Y87" s="263">
        <f t="shared" si="42"/>
        <v>5.7654320987654311</v>
      </c>
      <c r="Z87" s="195">
        <v>1520</v>
      </c>
      <c r="AA87" s="183">
        <v>1155</v>
      </c>
      <c r="AB87" s="183">
        <v>45</v>
      </c>
      <c r="AC87" s="186">
        <f t="shared" si="27"/>
        <v>1200</v>
      </c>
      <c r="AD87" s="196">
        <f t="shared" si="28"/>
        <v>0.78947368421052633</v>
      </c>
      <c r="AE87" s="197">
        <f t="shared" si="29"/>
        <v>0.95601075830773352</v>
      </c>
      <c r="AF87" s="198">
        <v>220</v>
      </c>
      <c r="AG87" s="196">
        <f t="shared" si="30"/>
        <v>0.14473684210526316</v>
      </c>
      <c r="AH87" s="199">
        <f t="shared" si="31"/>
        <v>1.2842665670387148</v>
      </c>
      <c r="AI87" s="183">
        <v>25</v>
      </c>
      <c r="AJ87" s="183">
        <v>35</v>
      </c>
      <c r="AK87" s="186">
        <f t="shared" si="32"/>
        <v>60</v>
      </c>
      <c r="AL87" s="196">
        <f t="shared" si="33"/>
        <v>3.9473684210526314E-2</v>
      </c>
      <c r="AM87" s="200">
        <f t="shared" si="34"/>
        <v>0.84345479082321184</v>
      </c>
      <c r="AN87" s="201">
        <v>35</v>
      </c>
      <c r="AO87" s="185" t="s">
        <v>6</v>
      </c>
      <c r="AP87" s="293" t="s">
        <v>5</v>
      </c>
      <c r="AR87" s="115"/>
      <c r="AS87" s="103"/>
    </row>
    <row r="88" spans="1:45" ht="15" x14ac:dyDescent="0.25">
      <c r="A88" s="203"/>
      <c r="B88" s="204">
        <v>8350044</v>
      </c>
      <c r="C88" s="205"/>
      <c r="D88" s="205"/>
      <c r="E88" s="206"/>
      <c r="F88" s="206"/>
      <c r="G88" s="206"/>
      <c r="H88" s="207" t="s">
        <v>114</v>
      </c>
      <c r="I88" s="208">
        <v>1.48</v>
      </c>
      <c r="J88" s="209">
        <f t="shared" si="35"/>
        <v>148</v>
      </c>
      <c r="K88" s="210">
        <v>6434</v>
      </c>
      <c r="L88" s="211">
        <v>6193</v>
      </c>
      <c r="M88" s="212">
        <v>6390</v>
      </c>
      <c r="N88" s="213">
        <f t="shared" si="36"/>
        <v>44</v>
      </c>
      <c r="O88" s="214">
        <f t="shared" si="37"/>
        <v>6.8857589984350548E-3</v>
      </c>
      <c r="P88" s="215">
        <v>4341.3999999999996</v>
      </c>
      <c r="Q88" s="211">
        <v>3901</v>
      </c>
      <c r="R88" s="212">
        <v>3677</v>
      </c>
      <c r="S88" s="213">
        <f t="shared" si="38"/>
        <v>224</v>
      </c>
      <c r="T88" s="216">
        <f t="shared" si="39"/>
        <v>6.0919227631221103E-2</v>
      </c>
      <c r="U88" s="217">
        <v>3188</v>
      </c>
      <c r="V88" s="212">
        <v>3361</v>
      </c>
      <c r="W88" s="213">
        <f t="shared" si="40"/>
        <v>-173</v>
      </c>
      <c r="X88" s="218">
        <f t="shared" si="41"/>
        <v>-5.1472775959535852E-2</v>
      </c>
      <c r="Y88" s="262">
        <f t="shared" si="42"/>
        <v>21.54054054054054</v>
      </c>
      <c r="Z88" s="219">
        <v>2820</v>
      </c>
      <c r="AA88" s="206">
        <v>1690</v>
      </c>
      <c r="AB88" s="206">
        <v>135</v>
      </c>
      <c r="AC88" s="209">
        <f t="shared" si="27"/>
        <v>1825</v>
      </c>
      <c r="AD88" s="220">
        <f t="shared" si="28"/>
        <v>0.6471631205673759</v>
      </c>
      <c r="AE88" s="221">
        <f t="shared" si="29"/>
        <v>0.78368021381372732</v>
      </c>
      <c r="AF88" s="222">
        <v>660</v>
      </c>
      <c r="AG88" s="220">
        <f t="shared" si="30"/>
        <v>0.23404255319148937</v>
      </c>
      <c r="AH88" s="223">
        <f t="shared" si="31"/>
        <v>2.0766863637221773</v>
      </c>
      <c r="AI88" s="206">
        <v>225</v>
      </c>
      <c r="AJ88" s="206">
        <v>50</v>
      </c>
      <c r="AK88" s="209">
        <f t="shared" si="32"/>
        <v>275</v>
      </c>
      <c r="AL88" s="220">
        <f t="shared" si="33"/>
        <v>9.7517730496453903E-2</v>
      </c>
      <c r="AM88" s="224">
        <f t="shared" si="34"/>
        <v>2.0837121900951687</v>
      </c>
      <c r="AN88" s="225">
        <v>55</v>
      </c>
      <c r="AO88" s="208" t="s">
        <v>5</v>
      </c>
      <c r="AP88" s="293" t="s">
        <v>5</v>
      </c>
      <c r="AR88" s="115"/>
      <c r="AS88" s="103"/>
    </row>
    <row r="89" spans="1:45" ht="15" x14ac:dyDescent="0.25">
      <c r="A89" s="156"/>
      <c r="B89" s="157">
        <v>8350045</v>
      </c>
      <c r="C89" s="158"/>
      <c r="D89" s="158"/>
      <c r="E89" s="160"/>
      <c r="F89" s="160"/>
      <c r="G89" s="160"/>
      <c r="H89" s="161" t="s">
        <v>115</v>
      </c>
      <c r="I89" s="159">
        <v>0.56000000000000005</v>
      </c>
      <c r="J89" s="162">
        <f t="shared" si="35"/>
        <v>56.000000000000007</v>
      </c>
      <c r="K89" s="163">
        <v>2067</v>
      </c>
      <c r="L89" s="160">
        <v>2434</v>
      </c>
      <c r="M89" s="164">
        <v>2138</v>
      </c>
      <c r="N89" s="165">
        <f t="shared" si="36"/>
        <v>-71</v>
      </c>
      <c r="O89" s="166">
        <f t="shared" si="37"/>
        <v>-3.320860617399439E-2</v>
      </c>
      <c r="P89" s="167">
        <v>3698.3</v>
      </c>
      <c r="Q89" s="168">
        <v>945</v>
      </c>
      <c r="R89" s="164">
        <v>1035</v>
      </c>
      <c r="S89" s="165">
        <f t="shared" si="38"/>
        <v>-90</v>
      </c>
      <c r="T89" s="169">
        <f t="shared" si="39"/>
        <v>-8.6956521739130432E-2</v>
      </c>
      <c r="U89" s="170">
        <v>684</v>
      </c>
      <c r="V89" s="164">
        <v>922</v>
      </c>
      <c r="W89" s="165">
        <f t="shared" si="40"/>
        <v>-238</v>
      </c>
      <c r="X89" s="171">
        <f t="shared" si="41"/>
        <v>-0.25813449023861174</v>
      </c>
      <c r="Y89" s="261">
        <f t="shared" si="42"/>
        <v>12.214285714285714</v>
      </c>
      <c r="Z89" s="172">
        <v>610</v>
      </c>
      <c r="AA89" s="168">
        <v>255</v>
      </c>
      <c r="AB89" s="168">
        <v>40</v>
      </c>
      <c r="AC89" s="162">
        <f t="shared" si="27"/>
        <v>295</v>
      </c>
      <c r="AD89" s="173">
        <f t="shared" si="28"/>
        <v>0.48360655737704916</v>
      </c>
      <c r="AE89" s="174">
        <f t="shared" si="29"/>
        <v>0.58562189074479198</v>
      </c>
      <c r="AF89" s="175">
        <v>200</v>
      </c>
      <c r="AG89" s="173">
        <f t="shared" si="30"/>
        <v>0.32786885245901637</v>
      </c>
      <c r="AH89" s="176">
        <f t="shared" si="31"/>
        <v>2.9092178567792049</v>
      </c>
      <c r="AI89" s="160">
        <v>100</v>
      </c>
      <c r="AJ89" s="160">
        <v>10</v>
      </c>
      <c r="AK89" s="162">
        <f t="shared" si="32"/>
        <v>110</v>
      </c>
      <c r="AL89" s="173">
        <f t="shared" si="33"/>
        <v>0.18032786885245902</v>
      </c>
      <c r="AM89" s="177">
        <f t="shared" si="34"/>
        <v>3.8531595908645091</v>
      </c>
      <c r="AN89" s="178">
        <v>0</v>
      </c>
      <c r="AO89" s="159" t="s">
        <v>4</v>
      </c>
      <c r="AP89" s="295" t="s">
        <v>28</v>
      </c>
      <c r="AR89" s="115"/>
      <c r="AS89" s="103"/>
    </row>
    <row r="90" spans="1:45" ht="15" x14ac:dyDescent="0.25">
      <c r="A90" s="156" t="s">
        <v>319</v>
      </c>
      <c r="B90" s="157">
        <v>8350046</v>
      </c>
      <c r="C90" s="158"/>
      <c r="D90" s="158"/>
      <c r="E90" s="160"/>
      <c r="F90" s="160"/>
      <c r="G90" s="160"/>
      <c r="H90" s="161" t="s">
        <v>116</v>
      </c>
      <c r="I90" s="159">
        <v>1.29</v>
      </c>
      <c r="J90" s="162">
        <f t="shared" si="35"/>
        <v>129</v>
      </c>
      <c r="K90" s="163">
        <v>5003</v>
      </c>
      <c r="L90" s="160">
        <v>5279</v>
      </c>
      <c r="M90" s="164">
        <v>5345</v>
      </c>
      <c r="N90" s="165">
        <f t="shared" si="36"/>
        <v>-342</v>
      </c>
      <c r="O90" s="166">
        <f t="shared" si="37"/>
        <v>-6.3985032740879327E-2</v>
      </c>
      <c r="P90" s="167">
        <v>3876.5</v>
      </c>
      <c r="Q90" s="168">
        <v>3184</v>
      </c>
      <c r="R90" s="164">
        <v>3355</v>
      </c>
      <c r="S90" s="165">
        <f t="shared" si="38"/>
        <v>-171</v>
      </c>
      <c r="T90" s="169">
        <f t="shared" si="39"/>
        <v>-5.0968703427719822E-2</v>
      </c>
      <c r="U90" s="170">
        <v>2630</v>
      </c>
      <c r="V90" s="164">
        <v>3004</v>
      </c>
      <c r="W90" s="165">
        <f t="shared" si="40"/>
        <v>-374</v>
      </c>
      <c r="X90" s="171">
        <f t="shared" si="41"/>
        <v>-0.12450066577896138</v>
      </c>
      <c r="Y90" s="261">
        <f t="shared" si="42"/>
        <v>20.387596899224807</v>
      </c>
      <c r="Z90" s="172">
        <v>2270</v>
      </c>
      <c r="AA90" s="168">
        <v>1035</v>
      </c>
      <c r="AB90" s="168">
        <v>115</v>
      </c>
      <c r="AC90" s="162">
        <f t="shared" si="27"/>
        <v>1150</v>
      </c>
      <c r="AD90" s="173">
        <f t="shared" si="28"/>
        <v>0.50660792951541855</v>
      </c>
      <c r="AE90" s="174">
        <f t="shared" si="29"/>
        <v>0.61347533242361174</v>
      </c>
      <c r="AF90" s="175">
        <v>690</v>
      </c>
      <c r="AG90" s="173">
        <f t="shared" si="30"/>
        <v>0.30396475770925108</v>
      </c>
      <c r="AH90" s="176">
        <f t="shared" si="31"/>
        <v>2.697114087925919</v>
      </c>
      <c r="AI90" s="160">
        <v>360</v>
      </c>
      <c r="AJ90" s="160">
        <v>45</v>
      </c>
      <c r="AK90" s="162">
        <f t="shared" si="32"/>
        <v>405</v>
      </c>
      <c r="AL90" s="173">
        <f t="shared" si="33"/>
        <v>0.17841409691629956</v>
      </c>
      <c r="AM90" s="177">
        <f t="shared" si="34"/>
        <v>3.8122670281260587</v>
      </c>
      <c r="AN90" s="178">
        <v>35</v>
      </c>
      <c r="AO90" s="159" t="s">
        <v>4</v>
      </c>
      <c r="AP90" s="290" t="s">
        <v>4</v>
      </c>
      <c r="AR90" s="115"/>
      <c r="AS90" s="103"/>
    </row>
    <row r="91" spans="1:45" ht="15" x14ac:dyDescent="0.25">
      <c r="A91" s="156"/>
      <c r="B91" s="157">
        <v>8350047</v>
      </c>
      <c r="C91" s="158"/>
      <c r="D91" s="158"/>
      <c r="E91" s="160"/>
      <c r="F91" s="160"/>
      <c r="G91" s="160"/>
      <c r="H91" s="161" t="s">
        <v>117</v>
      </c>
      <c r="I91" s="159">
        <v>1.93</v>
      </c>
      <c r="J91" s="162">
        <f t="shared" si="35"/>
        <v>193</v>
      </c>
      <c r="K91" s="163">
        <v>7118</v>
      </c>
      <c r="L91" s="160">
        <v>6506</v>
      </c>
      <c r="M91" s="164">
        <v>6296</v>
      </c>
      <c r="N91" s="165">
        <f t="shared" si="36"/>
        <v>822</v>
      </c>
      <c r="O91" s="166">
        <f t="shared" si="37"/>
        <v>0.13055908513341805</v>
      </c>
      <c r="P91" s="167">
        <v>3679.1</v>
      </c>
      <c r="Q91" s="168">
        <v>4399</v>
      </c>
      <c r="R91" s="164">
        <v>3959</v>
      </c>
      <c r="S91" s="165">
        <f t="shared" si="38"/>
        <v>440</v>
      </c>
      <c r="T91" s="169">
        <f t="shared" si="39"/>
        <v>0.1111391765597373</v>
      </c>
      <c r="U91" s="170">
        <v>3805</v>
      </c>
      <c r="V91" s="164">
        <v>3546</v>
      </c>
      <c r="W91" s="165">
        <f t="shared" si="40"/>
        <v>259</v>
      </c>
      <c r="X91" s="171">
        <f t="shared" si="41"/>
        <v>7.30400451212634E-2</v>
      </c>
      <c r="Y91" s="261">
        <f t="shared" si="42"/>
        <v>19.71502590673575</v>
      </c>
      <c r="Z91" s="172">
        <v>4310</v>
      </c>
      <c r="AA91" s="168">
        <v>2540</v>
      </c>
      <c r="AB91" s="168">
        <v>150</v>
      </c>
      <c r="AC91" s="162">
        <f t="shared" si="27"/>
        <v>2690</v>
      </c>
      <c r="AD91" s="173">
        <f t="shared" si="28"/>
        <v>0.62412993039443154</v>
      </c>
      <c r="AE91" s="174">
        <f t="shared" si="29"/>
        <v>0.75578824218264906</v>
      </c>
      <c r="AF91" s="175">
        <v>985</v>
      </c>
      <c r="AG91" s="173">
        <f t="shared" si="30"/>
        <v>0.22853828306264501</v>
      </c>
      <c r="AH91" s="176">
        <f t="shared" si="31"/>
        <v>2.0278463448326978</v>
      </c>
      <c r="AI91" s="160">
        <v>435</v>
      </c>
      <c r="AJ91" s="160">
        <v>120</v>
      </c>
      <c r="AK91" s="162">
        <f t="shared" si="32"/>
        <v>555</v>
      </c>
      <c r="AL91" s="173">
        <f t="shared" si="33"/>
        <v>0.12877030162412992</v>
      </c>
      <c r="AM91" s="177">
        <f t="shared" si="34"/>
        <v>2.7515021714557677</v>
      </c>
      <c r="AN91" s="178">
        <v>90</v>
      </c>
      <c r="AO91" s="159" t="s">
        <v>4</v>
      </c>
      <c r="AP91" s="290" t="s">
        <v>4</v>
      </c>
      <c r="AR91" s="115"/>
      <c r="AS91" s="103"/>
    </row>
    <row r="92" spans="1:45" ht="15" x14ac:dyDescent="0.25">
      <c r="A92" s="156"/>
      <c r="B92" s="157">
        <v>8350048</v>
      </c>
      <c r="C92" s="158"/>
      <c r="D92" s="158"/>
      <c r="E92" s="160"/>
      <c r="F92" s="160"/>
      <c r="G92" s="160"/>
      <c r="H92" s="161" t="s">
        <v>118</v>
      </c>
      <c r="I92" s="159">
        <v>1.1499999999999999</v>
      </c>
      <c r="J92" s="162">
        <f t="shared" si="35"/>
        <v>114.99999999999999</v>
      </c>
      <c r="K92" s="163">
        <v>3620</v>
      </c>
      <c r="L92" s="160">
        <v>3498</v>
      </c>
      <c r="M92" s="164">
        <v>3447</v>
      </c>
      <c r="N92" s="165">
        <f t="shared" si="36"/>
        <v>173</v>
      </c>
      <c r="O92" s="166">
        <f t="shared" si="37"/>
        <v>5.0188569770815199E-2</v>
      </c>
      <c r="P92" s="167">
        <v>3149.2</v>
      </c>
      <c r="Q92" s="168">
        <v>1865</v>
      </c>
      <c r="R92" s="164">
        <v>1816</v>
      </c>
      <c r="S92" s="165">
        <f t="shared" si="38"/>
        <v>49</v>
      </c>
      <c r="T92" s="169">
        <f t="shared" si="39"/>
        <v>2.6982378854625552E-2</v>
      </c>
      <c r="U92" s="170">
        <v>1728</v>
      </c>
      <c r="V92" s="164">
        <v>1700</v>
      </c>
      <c r="W92" s="165">
        <f t="shared" si="40"/>
        <v>28</v>
      </c>
      <c r="X92" s="171">
        <f t="shared" si="41"/>
        <v>1.6470588235294119E-2</v>
      </c>
      <c r="Y92" s="261">
        <f t="shared" si="42"/>
        <v>15.026086956521741</v>
      </c>
      <c r="Z92" s="172">
        <v>2120</v>
      </c>
      <c r="AA92" s="168">
        <v>1480</v>
      </c>
      <c r="AB92" s="168">
        <v>95</v>
      </c>
      <c r="AC92" s="162">
        <f t="shared" si="27"/>
        <v>1575</v>
      </c>
      <c r="AD92" s="173">
        <f t="shared" si="28"/>
        <v>0.74292452830188682</v>
      </c>
      <c r="AE92" s="174">
        <f t="shared" si="29"/>
        <v>0.89964219944524915</v>
      </c>
      <c r="AF92" s="175">
        <v>285</v>
      </c>
      <c r="AG92" s="173">
        <f t="shared" si="30"/>
        <v>0.13443396226415094</v>
      </c>
      <c r="AH92" s="176">
        <f t="shared" si="31"/>
        <v>1.1928479349081718</v>
      </c>
      <c r="AI92" s="160">
        <v>105</v>
      </c>
      <c r="AJ92" s="160">
        <v>135</v>
      </c>
      <c r="AK92" s="162">
        <f t="shared" si="32"/>
        <v>240</v>
      </c>
      <c r="AL92" s="173">
        <f t="shared" si="33"/>
        <v>0.11320754716981132</v>
      </c>
      <c r="AM92" s="177">
        <f t="shared" si="34"/>
        <v>2.4189646831156266</v>
      </c>
      <c r="AN92" s="178">
        <v>20</v>
      </c>
      <c r="AO92" s="159" t="s">
        <v>4</v>
      </c>
      <c r="AP92" s="293" t="s">
        <v>5</v>
      </c>
      <c r="AR92" s="115"/>
      <c r="AS92" s="103"/>
    </row>
    <row r="93" spans="1:45" ht="15" x14ac:dyDescent="0.25">
      <c r="A93" s="180"/>
      <c r="B93" s="181">
        <v>8350049</v>
      </c>
      <c r="C93" s="182"/>
      <c r="D93" s="182"/>
      <c r="E93" s="183"/>
      <c r="F93" s="183"/>
      <c r="G93" s="183"/>
      <c r="H93" s="184" t="s">
        <v>119</v>
      </c>
      <c r="I93" s="185">
        <v>1.58</v>
      </c>
      <c r="J93" s="186">
        <f t="shared" si="35"/>
        <v>158</v>
      </c>
      <c r="K93" s="187">
        <v>3770</v>
      </c>
      <c r="L93" s="188">
        <v>3715</v>
      </c>
      <c r="M93" s="189">
        <v>3702</v>
      </c>
      <c r="N93" s="190">
        <f t="shared" si="36"/>
        <v>68</v>
      </c>
      <c r="O93" s="191">
        <f t="shared" si="37"/>
        <v>1.8368449486763912E-2</v>
      </c>
      <c r="P93" s="192">
        <v>2382.6</v>
      </c>
      <c r="Q93" s="188">
        <v>1594</v>
      </c>
      <c r="R93" s="189">
        <v>1660</v>
      </c>
      <c r="S93" s="190">
        <f t="shared" si="38"/>
        <v>-66</v>
      </c>
      <c r="T93" s="193">
        <f t="shared" si="39"/>
        <v>-3.9759036144578312E-2</v>
      </c>
      <c r="U93" s="187">
        <v>1494</v>
      </c>
      <c r="V93" s="189">
        <v>1609</v>
      </c>
      <c r="W93" s="190">
        <f t="shared" si="40"/>
        <v>-115</v>
      </c>
      <c r="X93" s="194">
        <f t="shared" si="41"/>
        <v>-7.1472964574269729E-2</v>
      </c>
      <c r="Y93" s="263">
        <f t="shared" si="42"/>
        <v>9.4556962025316462</v>
      </c>
      <c r="Z93" s="195">
        <v>1895</v>
      </c>
      <c r="AA93" s="183">
        <v>1400</v>
      </c>
      <c r="AB93" s="183">
        <v>95</v>
      </c>
      <c r="AC93" s="186">
        <f t="shared" si="27"/>
        <v>1495</v>
      </c>
      <c r="AD93" s="196">
        <f t="shared" si="28"/>
        <v>0.78891820580474936</v>
      </c>
      <c r="AE93" s="197">
        <f t="shared" si="29"/>
        <v>0.95533810342062175</v>
      </c>
      <c r="AF93" s="198">
        <v>220</v>
      </c>
      <c r="AG93" s="196">
        <f t="shared" si="30"/>
        <v>0.11609498680738786</v>
      </c>
      <c r="AH93" s="199">
        <f t="shared" si="31"/>
        <v>1.030124106542927</v>
      </c>
      <c r="AI93" s="183">
        <v>85</v>
      </c>
      <c r="AJ93" s="183">
        <v>75</v>
      </c>
      <c r="AK93" s="186">
        <f t="shared" si="32"/>
        <v>160</v>
      </c>
      <c r="AL93" s="196">
        <f t="shared" si="33"/>
        <v>8.4432717678100261E-2</v>
      </c>
      <c r="AM93" s="200">
        <f t="shared" si="34"/>
        <v>1.8041178991047064</v>
      </c>
      <c r="AN93" s="201">
        <v>25</v>
      </c>
      <c r="AO93" s="185" t="s">
        <v>6</v>
      </c>
      <c r="AP93" s="257" t="s">
        <v>6</v>
      </c>
      <c r="AR93" s="115"/>
      <c r="AS93" s="103"/>
    </row>
    <row r="94" spans="1:45" ht="15" x14ac:dyDescent="0.25">
      <c r="A94" s="180"/>
      <c r="B94" s="181">
        <v>8350050</v>
      </c>
      <c r="C94" s="182"/>
      <c r="D94" s="182"/>
      <c r="E94" s="183"/>
      <c r="F94" s="183"/>
      <c r="G94" s="183"/>
      <c r="H94" s="184" t="s">
        <v>120</v>
      </c>
      <c r="I94" s="185">
        <v>1.43</v>
      </c>
      <c r="J94" s="186">
        <f t="shared" si="35"/>
        <v>143</v>
      </c>
      <c r="K94" s="187">
        <v>4269</v>
      </c>
      <c r="L94" s="188">
        <v>4074</v>
      </c>
      <c r="M94" s="189">
        <v>3983</v>
      </c>
      <c r="N94" s="190">
        <f t="shared" si="36"/>
        <v>286</v>
      </c>
      <c r="O94" s="191">
        <f t="shared" si="37"/>
        <v>7.1805171980918903E-2</v>
      </c>
      <c r="P94" s="192">
        <v>2978</v>
      </c>
      <c r="Q94" s="188">
        <v>1869</v>
      </c>
      <c r="R94" s="189">
        <v>1720</v>
      </c>
      <c r="S94" s="190">
        <f t="shared" si="38"/>
        <v>149</v>
      </c>
      <c r="T94" s="193">
        <f t="shared" si="39"/>
        <v>8.662790697674419E-2</v>
      </c>
      <c r="U94" s="187">
        <v>1700</v>
      </c>
      <c r="V94" s="189">
        <v>1642</v>
      </c>
      <c r="W94" s="190">
        <f t="shared" si="40"/>
        <v>58</v>
      </c>
      <c r="X94" s="194">
        <f t="shared" si="41"/>
        <v>3.5322777101096221E-2</v>
      </c>
      <c r="Y94" s="263">
        <f t="shared" si="42"/>
        <v>11.888111888111888</v>
      </c>
      <c r="Z94" s="195">
        <v>2130</v>
      </c>
      <c r="AA94" s="183">
        <v>1530</v>
      </c>
      <c r="AB94" s="183">
        <v>150</v>
      </c>
      <c r="AC94" s="186">
        <f t="shared" si="27"/>
        <v>1680</v>
      </c>
      <c r="AD94" s="196">
        <f t="shared" si="28"/>
        <v>0.78873239436619713</v>
      </c>
      <c r="AE94" s="197">
        <f t="shared" si="29"/>
        <v>0.95511309562387647</v>
      </c>
      <c r="AF94" s="198">
        <v>335</v>
      </c>
      <c r="AG94" s="196">
        <f t="shared" si="30"/>
        <v>0.15727699530516431</v>
      </c>
      <c r="AH94" s="199">
        <f t="shared" si="31"/>
        <v>1.3955367817672077</v>
      </c>
      <c r="AI94" s="183">
        <v>65</v>
      </c>
      <c r="AJ94" s="183">
        <v>15</v>
      </c>
      <c r="AK94" s="186">
        <f t="shared" si="32"/>
        <v>80</v>
      </c>
      <c r="AL94" s="196">
        <f t="shared" si="33"/>
        <v>3.7558685446009391E-2</v>
      </c>
      <c r="AM94" s="200">
        <f t="shared" si="34"/>
        <v>0.80253601380361961</v>
      </c>
      <c r="AN94" s="201">
        <v>30</v>
      </c>
      <c r="AO94" s="185" t="s">
        <v>6</v>
      </c>
      <c r="AP94" s="257" t="s">
        <v>6</v>
      </c>
      <c r="AR94" s="115"/>
      <c r="AS94" s="103"/>
    </row>
    <row r="95" spans="1:45" ht="15" x14ac:dyDescent="0.25">
      <c r="A95" s="180"/>
      <c r="B95" s="181">
        <v>8350051.0099999998</v>
      </c>
      <c r="C95" s="182"/>
      <c r="D95" s="182"/>
      <c r="E95" s="183"/>
      <c r="F95" s="183"/>
      <c r="G95" s="183"/>
      <c r="H95" s="184" t="s">
        <v>121</v>
      </c>
      <c r="I95" s="185">
        <v>0.87</v>
      </c>
      <c r="J95" s="186">
        <f t="shared" si="35"/>
        <v>87</v>
      </c>
      <c r="K95" s="187">
        <v>2078</v>
      </c>
      <c r="L95" s="188">
        <v>1986</v>
      </c>
      <c r="M95" s="189">
        <v>1993</v>
      </c>
      <c r="N95" s="190">
        <f t="shared" si="36"/>
        <v>85</v>
      </c>
      <c r="O95" s="191">
        <f t="shared" si="37"/>
        <v>4.2649272453587558E-2</v>
      </c>
      <c r="P95" s="192">
        <v>2401.8000000000002</v>
      </c>
      <c r="Q95" s="188">
        <v>893</v>
      </c>
      <c r="R95" s="189">
        <v>889</v>
      </c>
      <c r="S95" s="190">
        <f t="shared" si="38"/>
        <v>4</v>
      </c>
      <c r="T95" s="193">
        <f t="shared" si="39"/>
        <v>4.4994375703037125E-3</v>
      </c>
      <c r="U95" s="187">
        <v>879</v>
      </c>
      <c r="V95" s="189">
        <v>864</v>
      </c>
      <c r="W95" s="190">
        <f t="shared" si="40"/>
        <v>15</v>
      </c>
      <c r="X95" s="194">
        <f t="shared" si="41"/>
        <v>1.7361111111111112E-2</v>
      </c>
      <c r="Y95" s="263">
        <f t="shared" si="42"/>
        <v>10.103448275862069</v>
      </c>
      <c r="Z95" s="195">
        <v>1085</v>
      </c>
      <c r="AA95" s="183">
        <v>880</v>
      </c>
      <c r="AB95" s="183">
        <v>35</v>
      </c>
      <c r="AC95" s="186">
        <f t="shared" si="27"/>
        <v>915</v>
      </c>
      <c r="AD95" s="196">
        <f t="shared" si="28"/>
        <v>0.84331797235023043</v>
      </c>
      <c r="AE95" s="197">
        <f t="shared" si="29"/>
        <v>1.0212133353720398</v>
      </c>
      <c r="AF95" s="198">
        <v>140</v>
      </c>
      <c r="AG95" s="196">
        <f t="shared" si="30"/>
        <v>0.12903225806451613</v>
      </c>
      <c r="AH95" s="199">
        <f t="shared" si="31"/>
        <v>1.1449179952485904</v>
      </c>
      <c r="AI95" s="183">
        <v>15</v>
      </c>
      <c r="AJ95" s="183">
        <v>0</v>
      </c>
      <c r="AK95" s="186">
        <f t="shared" si="32"/>
        <v>15</v>
      </c>
      <c r="AL95" s="196">
        <f t="shared" si="33"/>
        <v>1.3824884792626729E-2</v>
      </c>
      <c r="AM95" s="200">
        <f t="shared" si="34"/>
        <v>0.29540352120997287</v>
      </c>
      <c r="AN95" s="201">
        <v>10</v>
      </c>
      <c r="AO95" s="185" t="s">
        <v>6</v>
      </c>
      <c r="AP95" s="257" t="s">
        <v>6</v>
      </c>
      <c r="AR95" s="115"/>
      <c r="AS95" s="103"/>
    </row>
    <row r="96" spans="1:45" ht="15" x14ac:dyDescent="0.25">
      <c r="A96" s="227"/>
      <c r="B96" s="228">
        <v>8350051.0199999996</v>
      </c>
      <c r="C96" s="229"/>
      <c r="D96" s="229"/>
      <c r="E96" s="230"/>
      <c r="F96" s="230"/>
      <c r="G96" s="230"/>
      <c r="H96" s="231" t="s">
        <v>122</v>
      </c>
      <c r="I96" s="232">
        <v>6.1</v>
      </c>
      <c r="J96" s="233">
        <f t="shared" si="35"/>
        <v>610</v>
      </c>
      <c r="K96" s="234">
        <v>25</v>
      </c>
      <c r="L96" s="230">
        <v>20</v>
      </c>
      <c r="M96" s="235">
        <v>166</v>
      </c>
      <c r="N96" s="236">
        <f t="shared" si="36"/>
        <v>-141</v>
      </c>
      <c r="O96" s="237">
        <f t="shared" si="37"/>
        <v>-0.8493975903614458</v>
      </c>
      <c r="P96" s="238">
        <v>4.0999999999999996</v>
      </c>
      <c r="Q96" s="239">
        <v>5</v>
      </c>
      <c r="R96" s="235">
        <v>93</v>
      </c>
      <c r="S96" s="236">
        <f t="shared" si="38"/>
        <v>-88</v>
      </c>
      <c r="T96" s="240">
        <f t="shared" si="39"/>
        <v>-0.94623655913978499</v>
      </c>
      <c r="U96" s="241">
        <v>5</v>
      </c>
      <c r="V96" s="235">
        <v>87</v>
      </c>
      <c r="W96" s="236">
        <f t="shared" si="40"/>
        <v>-82</v>
      </c>
      <c r="X96" s="242">
        <f t="shared" si="41"/>
        <v>-0.94252873563218387</v>
      </c>
      <c r="Y96" s="265">
        <f t="shared" si="42"/>
        <v>8.1967213114754103E-3</v>
      </c>
      <c r="Z96" s="243"/>
      <c r="AA96" s="239"/>
      <c r="AB96" s="239"/>
      <c r="AC96" s="233"/>
      <c r="AD96" s="244"/>
      <c r="AE96" s="245"/>
      <c r="AF96" s="246"/>
      <c r="AG96" s="244"/>
      <c r="AH96" s="247"/>
      <c r="AI96" s="230"/>
      <c r="AJ96" s="230"/>
      <c r="AK96" s="233"/>
      <c r="AL96" s="244"/>
      <c r="AM96" s="248"/>
      <c r="AN96" s="249"/>
      <c r="AO96" s="232" t="s">
        <v>28</v>
      </c>
      <c r="AP96" s="295" t="s">
        <v>28</v>
      </c>
      <c r="AR96" s="115"/>
      <c r="AS96" s="103"/>
    </row>
    <row r="97" spans="1:45" ht="15" x14ac:dyDescent="0.25">
      <c r="A97" s="227"/>
      <c r="B97" s="228">
        <v>8350052.0099999998</v>
      </c>
      <c r="C97" s="229"/>
      <c r="D97" s="229"/>
      <c r="E97" s="230"/>
      <c r="F97" s="230"/>
      <c r="G97" s="230"/>
      <c r="H97" s="231" t="s">
        <v>123</v>
      </c>
      <c r="I97" s="232">
        <v>1.03</v>
      </c>
      <c r="J97" s="233">
        <f t="shared" si="35"/>
        <v>103</v>
      </c>
      <c r="K97" s="234">
        <v>5</v>
      </c>
      <c r="L97" s="230">
        <v>5</v>
      </c>
      <c r="M97" s="235">
        <v>5</v>
      </c>
      <c r="N97" s="236">
        <f t="shared" si="36"/>
        <v>0</v>
      </c>
      <c r="O97" s="237">
        <f t="shared" si="37"/>
        <v>0</v>
      </c>
      <c r="P97" s="238">
        <v>4.8</v>
      </c>
      <c r="Q97" s="239">
        <v>1</v>
      </c>
      <c r="R97" s="235">
        <v>1</v>
      </c>
      <c r="S97" s="236">
        <f t="shared" si="38"/>
        <v>0</v>
      </c>
      <c r="T97" s="240">
        <f t="shared" si="39"/>
        <v>0</v>
      </c>
      <c r="U97" s="241">
        <v>1</v>
      </c>
      <c r="V97" s="235">
        <v>2</v>
      </c>
      <c r="W97" s="236">
        <f t="shared" si="40"/>
        <v>-1</v>
      </c>
      <c r="X97" s="242">
        <f t="shared" si="41"/>
        <v>-0.5</v>
      </c>
      <c r="Y97" s="265">
        <f t="shared" si="42"/>
        <v>9.7087378640776691E-3</v>
      </c>
      <c r="Z97" s="243"/>
      <c r="AA97" s="239"/>
      <c r="AB97" s="239"/>
      <c r="AC97" s="233"/>
      <c r="AD97" s="244"/>
      <c r="AE97" s="245"/>
      <c r="AF97" s="246"/>
      <c r="AG97" s="244"/>
      <c r="AH97" s="247"/>
      <c r="AI97" s="230"/>
      <c r="AJ97" s="230"/>
      <c r="AK97" s="233"/>
      <c r="AL97" s="244"/>
      <c r="AM97" s="248"/>
      <c r="AN97" s="249"/>
      <c r="AO97" s="232" t="s">
        <v>28</v>
      </c>
      <c r="AP97" s="295" t="s">
        <v>28</v>
      </c>
      <c r="AR97" s="115"/>
      <c r="AS97" s="103"/>
    </row>
    <row r="98" spans="1:45" ht="15" x14ac:dyDescent="0.25">
      <c r="A98" s="180" t="s">
        <v>320</v>
      </c>
      <c r="B98" s="181">
        <v>8350052.0199999996</v>
      </c>
      <c r="C98" s="182"/>
      <c r="D98" s="182"/>
      <c r="E98" s="183"/>
      <c r="F98" s="183"/>
      <c r="G98" s="183"/>
      <c r="H98" s="184" t="s">
        <v>124</v>
      </c>
      <c r="I98" s="185">
        <v>1.29</v>
      </c>
      <c r="J98" s="186">
        <f t="shared" si="35"/>
        <v>129</v>
      </c>
      <c r="K98" s="187">
        <v>2750</v>
      </c>
      <c r="L98" s="188">
        <v>2605</v>
      </c>
      <c r="M98" s="189">
        <v>2542</v>
      </c>
      <c r="N98" s="190">
        <f t="shared" si="36"/>
        <v>208</v>
      </c>
      <c r="O98" s="191">
        <f t="shared" ref="O98:O129" si="43">N98/M98</f>
        <v>8.1825334382376089E-2</v>
      </c>
      <c r="P98" s="192">
        <v>2136.8000000000002</v>
      </c>
      <c r="Q98" s="188">
        <v>941</v>
      </c>
      <c r="R98" s="189">
        <v>1308</v>
      </c>
      <c r="S98" s="190">
        <f t="shared" si="38"/>
        <v>-367</v>
      </c>
      <c r="T98" s="193">
        <f t="shared" ref="T98:T129" si="44">S98/R98</f>
        <v>-0.2805810397553517</v>
      </c>
      <c r="U98" s="187">
        <v>893</v>
      </c>
      <c r="V98" s="189">
        <v>1256</v>
      </c>
      <c r="W98" s="190">
        <f t="shared" si="40"/>
        <v>-363</v>
      </c>
      <c r="X98" s="194">
        <f t="shared" ref="X98:X129" si="45">W98/V98</f>
        <v>-0.2890127388535032</v>
      </c>
      <c r="Y98" s="263">
        <f t="shared" si="42"/>
        <v>6.9224806201550386</v>
      </c>
      <c r="Z98" s="195">
        <v>1065</v>
      </c>
      <c r="AA98" s="183">
        <v>690</v>
      </c>
      <c r="AB98" s="183">
        <v>90</v>
      </c>
      <c r="AC98" s="186">
        <f t="shared" ref="AC98:AC111" si="46">AA98+AB98</f>
        <v>780</v>
      </c>
      <c r="AD98" s="196">
        <f t="shared" ref="AD98:AD111" si="47">AC98/Z98</f>
        <v>0.73239436619718312</v>
      </c>
      <c r="AE98" s="197">
        <f t="shared" ref="AE98:AE111" si="48">AD98/82.58*100</f>
        <v>0.8868907316507425</v>
      </c>
      <c r="AF98" s="198">
        <v>180</v>
      </c>
      <c r="AG98" s="196">
        <f t="shared" ref="AG98:AG111" si="49">AF98/Z98</f>
        <v>0.16901408450704225</v>
      </c>
      <c r="AH98" s="199">
        <f t="shared" ref="AH98:AH111" si="50">AG98/11.27*100</f>
        <v>1.4996813177199844</v>
      </c>
      <c r="AI98" s="183">
        <v>60</v>
      </c>
      <c r="AJ98" s="183">
        <v>30</v>
      </c>
      <c r="AK98" s="186">
        <f t="shared" ref="AK98:AK111" si="51">AI98+AJ98</f>
        <v>90</v>
      </c>
      <c r="AL98" s="196">
        <f t="shared" ref="AL98:AL111" si="52">AK98/Z98</f>
        <v>8.4507042253521125E-2</v>
      </c>
      <c r="AM98" s="200">
        <f t="shared" ref="AM98:AM111" si="53">AL98/4.68*100</f>
        <v>1.8057060310581439</v>
      </c>
      <c r="AN98" s="201">
        <v>10</v>
      </c>
      <c r="AO98" s="185" t="s">
        <v>6</v>
      </c>
      <c r="AP98" s="293" t="s">
        <v>5</v>
      </c>
      <c r="AR98" s="115"/>
      <c r="AS98" s="103"/>
    </row>
    <row r="99" spans="1:45" ht="15" x14ac:dyDescent="0.25">
      <c r="A99" s="203"/>
      <c r="B99" s="204">
        <v>8350053</v>
      </c>
      <c r="C99" s="205"/>
      <c r="D99" s="205"/>
      <c r="E99" s="206"/>
      <c r="F99" s="206"/>
      <c r="G99" s="206"/>
      <c r="H99" s="207" t="s">
        <v>125</v>
      </c>
      <c r="I99" s="208">
        <v>1.65</v>
      </c>
      <c r="J99" s="209">
        <f t="shared" si="35"/>
        <v>165</v>
      </c>
      <c r="K99" s="210">
        <v>6905</v>
      </c>
      <c r="L99" s="211">
        <v>6323</v>
      </c>
      <c r="M99" s="212">
        <v>6550</v>
      </c>
      <c r="N99" s="213">
        <f t="shared" si="36"/>
        <v>355</v>
      </c>
      <c r="O99" s="214">
        <f t="shared" si="43"/>
        <v>5.4198473282442747E-2</v>
      </c>
      <c r="P99" s="215">
        <v>4191.2</v>
      </c>
      <c r="Q99" s="211">
        <v>3751</v>
      </c>
      <c r="R99" s="212">
        <v>3877</v>
      </c>
      <c r="S99" s="213">
        <f t="shared" si="38"/>
        <v>-126</v>
      </c>
      <c r="T99" s="216">
        <f t="shared" si="44"/>
        <v>-3.2499355171524372E-2</v>
      </c>
      <c r="U99" s="217">
        <v>3286</v>
      </c>
      <c r="V99" s="212">
        <v>3637</v>
      </c>
      <c r="W99" s="213">
        <f t="shared" si="40"/>
        <v>-351</v>
      </c>
      <c r="X99" s="218">
        <f t="shared" si="45"/>
        <v>-9.6508111080560899E-2</v>
      </c>
      <c r="Y99" s="262">
        <f t="shared" si="42"/>
        <v>19.915151515151514</v>
      </c>
      <c r="Z99" s="219">
        <v>3415</v>
      </c>
      <c r="AA99" s="206">
        <v>2080</v>
      </c>
      <c r="AB99" s="206">
        <v>230</v>
      </c>
      <c r="AC99" s="209">
        <f t="shared" si="46"/>
        <v>2310</v>
      </c>
      <c r="AD99" s="220">
        <f t="shared" si="47"/>
        <v>0.67642752562225472</v>
      </c>
      <c r="AE99" s="221">
        <f t="shared" si="48"/>
        <v>0.81911785616645039</v>
      </c>
      <c r="AF99" s="222">
        <v>795</v>
      </c>
      <c r="AG99" s="220">
        <f t="shared" si="49"/>
        <v>0.23279648609077599</v>
      </c>
      <c r="AH99" s="223">
        <f t="shared" si="50"/>
        <v>2.0656298677087492</v>
      </c>
      <c r="AI99" s="206">
        <v>150</v>
      </c>
      <c r="AJ99" s="206">
        <v>130</v>
      </c>
      <c r="AK99" s="209">
        <f t="shared" si="51"/>
        <v>280</v>
      </c>
      <c r="AL99" s="220">
        <f t="shared" si="52"/>
        <v>8.1991215226939973E-2</v>
      </c>
      <c r="AM99" s="224">
        <f t="shared" si="53"/>
        <v>1.7519490433106835</v>
      </c>
      <c r="AN99" s="225">
        <v>30</v>
      </c>
      <c r="AO99" s="208" t="s">
        <v>5</v>
      </c>
      <c r="AP99" s="293" t="s">
        <v>5</v>
      </c>
      <c r="AR99" s="115"/>
      <c r="AS99" s="103"/>
    </row>
    <row r="100" spans="1:45" ht="15" x14ac:dyDescent="0.25">
      <c r="A100" s="203"/>
      <c r="B100" s="204">
        <v>8350054</v>
      </c>
      <c r="C100" s="205"/>
      <c r="D100" s="205"/>
      <c r="E100" s="206"/>
      <c r="F100" s="206"/>
      <c r="G100" s="206"/>
      <c r="H100" s="207" t="s">
        <v>126</v>
      </c>
      <c r="I100" s="208">
        <v>3.35</v>
      </c>
      <c r="J100" s="209">
        <f t="shared" si="35"/>
        <v>335</v>
      </c>
      <c r="K100" s="210">
        <v>3151</v>
      </c>
      <c r="L100" s="211">
        <v>3316</v>
      </c>
      <c r="M100" s="212">
        <v>3159</v>
      </c>
      <c r="N100" s="213">
        <f t="shared" si="36"/>
        <v>-8</v>
      </c>
      <c r="O100" s="214">
        <f t="shared" si="43"/>
        <v>-2.5324469768914213E-3</v>
      </c>
      <c r="P100" s="215">
        <v>941.9</v>
      </c>
      <c r="Q100" s="211">
        <v>1519</v>
      </c>
      <c r="R100" s="212">
        <v>1553</v>
      </c>
      <c r="S100" s="213">
        <f t="shared" si="38"/>
        <v>-34</v>
      </c>
      <c r="T100" s="216">
        <f t="shared" si="44"/>
        <v>-2.1893110109465552E-2</v>
      </c>
      <c r="U100" s="217">
        <v>1338</v>
      </c>
      <c r="V100" s="212">
        <v>1440</v>
      </c>
      <c r="W100" s="213">
        <f t="shared" si="40"/>
        <v>-102</v>
      </c>
      <c r="X100" s="218">
        <f t="shared" si="45"/>
        <v>-7.0833333333333331E-2</v>
      </c>
      <c r="Y100" s="262">
        <f t="shared" si="42"/>
        <v>3.9940298507462688</v>
      </c>
      <c r="Z100" s="219">
        <v>1585</v>
      </c>
      <c r="AA100" s="206">
        <v>1000</v>
      </c>
      <c r="AB100" s="206">
        <v>110</v>
      </c>
      <c r="AC100" s="209">
        <f t="shared" si="46"/>
        <v>1110</v>
      </c>
      <c r="AD100" s="220">
        <f t="shared" si="47"/>
        <v>0.70031545741324919</v>
      </c>
      <c r="AE100" s="221">
        <f t="shared" si="48"/>
        <v>0.84804487456193889</v>
      </c>
      <c r="AF100" s="222">
        <v>275</v>
      </c>
      <c r="AG100" s="220">
        <f t="shared" si="49"/>
        <v>0.17350157728706625</v>
      </c>
      <c r="AH100" s="223">
        <f t="shared" si="50"/>
        <v>1.5394993548098159</v>
      </c>
      <c r="AI100" s="206">
        <v>120</v>
      </c>
      <c r="AJ100" s="206">
        <v>40</v>
      </c>
      <c r="AK100" s="209">
        <f t="shared" si="51"/>
        <v>160</v>
      </c>
      <c r="AL100" s="220">
        <f t="shared" si="52"/>
        <v>0.10094637223974763</v>
      </c>
      <c r="AM100" s="224">
        <f t="shared" si="53"/>
        <v>2.1569737658065735</v>
      </c>
      <c r="AN100" s="225">
        <v>40</v>
      </c>
      <c r="AO100" s="208" t="s">
        <v>5</v>
      </c>
      <c r="AP100" s="290" t="s">
        <v>4</v>
      </c>
      <c r="AR100" s="115"/>
      <c r="AS100" s="103"/>
    </row>
    <row r="101" spans="1:45" ht="15" x14ac:dyDescent="0.25">
      <c r="A101" s="203"/>
      <c r="B101" s="204">
        <v>8350055</v>
      </c>
      <c r="C101" s="205"/>
      <c r="D101" s="205"/>
      <c r="E101" s="206"/>
      <c r="F101" s="206"/>
      <c r="G101" s="206"/>
      <c r="H101" s="207" t="s">
        <v>127</v>
      </c>
      <c r="I101" s="208">
        <v>0.91</v>
      </c>
      <c r="J101" s="209">
        <f t="shared" si="35"/>
        <v>91</v>
      </c>
      <c r="K101" s="210">
        <v>3942</v>
      </c>
      <c r="L101" s="211">
        <v>3673</v>
      </c>
      <c r="M101" s="212">
        <v>3588</v>
      </c>
      <c r="N101" s="213">
        <f t="shared" si="36"/>
        <v>354</v>
      </c>
      <c r="O101" s="214">
        <f t="shared" si="43"/>
        <v>9.8662207357859535E-2</v>
      </c>
      <c r="P101" s="215">
        <v>4319.1000000000004</v>
      </c>
      <c r="Q101" s="211">
        <v>1882</v>
      </c>
      <c r="R101" s="212">
        <v>1705</v>
      </c>
      <c r="S101" s="213">
        <f t="shared" si="38"/>
        <v>177</v>
      </c>
      <c r="T101" s="216">
        <f t="shared" si="44"/>
        <v>0.10381231671554252</v>
      </c>
      <c r="U101" s="217">
        <v>1645</v>
      </c>
      <c r="V101" s="212">
        <v>1524</v>
      </c>
      <c r="W101" s="213">
        <f t="shared" si="40"/>
        <v>121</v>
      </c>
      <c r="X101" s="218">
        <f t="shared" si="45"/>
        <v>7.9396325459317588E-2</v>
      </c>
      <c r="Y101" s="262">
        <f t="shared" si="42"/>
        <v>18.076923076923077</v>
      </c>
      <c r="Z101" s="219">
        <v>1940</v>
      </c>
      <c r="AA101" s="206">
        <v>1195</v>
      </c>
      <c r="AB101" s="206">
        <v>145</v>
      </c>
      <c r="AC101" s="209">
        <f t="shared" si="46"/>
        <v>1340</v>
      </c>
      <c r="AD101" s="220">
        <f t="shared" si="47"/>
        <v>0.69072164948453607</v>
      </c>
      <c r="AE101" s="221">
        <f t="shared" si="48"/>
        <v>0.83642728201082117</v>
      </c>
      <c r="AF101" s="222">
        <v>435</v>
      </c>
      <c r="AG101" s="220">
        <f t="shared" si="49"/>
        <v>0.22422680412371135</v>
      </c>
      <c r="AH101" s="223">
        <f t="shared" si="50"/>
        <v>1.9895900987019641</v>
      </c>
      <c r="AI101" s="206">
        <v>130</v>
      </c>
      <c r="AJ101" s="206">
        <v>35</v>
      </c>
      <c r="AK101" s="209">
        <f t="shared" si="51"/>
        <v>165</v>
      </c>
      <c r="AL101" s="220">
        <f t="shared" si="52"/>
        <v>8.505154639175258E-2</v>
      </c>
      <c r="AM101" s="224">
        <f t="shared" si="53"/>
        <v>1.8173407348665083</v>
      </c>
      <c r="AN101" s="225">
        <v>0</v>
      </c>
      <c r="AO101" s="208" t="s">
        <v>5</v>
      </c>
      <c r="AP101" s="293" t="s">
        <v>5</v>
      </c>
      <c r="AR101" s="115"/>
      <c r="AS101" s="103"/>
    </row>
    <row r="102" spans="1:45" ht="15" x14ac:dyDescent="0.25">
      <c r="A102" s="203"/>
      <c r="B102" s="204">
        <v>8350056</v>
      </c>
      <c r="C102" s="205"/>
      <c r="D102" s="205"/>
      <c r="E102" s="206"/>
      <c r="F102" s="206"/>
      <c r="G102" s="206"/>
      <c r="H102" s="207" t="s">
        <v>128</v>
      </c>
      <c r="I102" s="208">
        <v>1.04</v>
      </c>
      <c r="J102" s="209">
        <f t="shared" si="35"/>
        <v>104</v>
      </c>
      <c r="K102" s="210">
        <v>4041</v>
      </c>
      <c r="L102" s="211">
        <v>3784</v>
      </c>
      <c r="M102" s="212">
        <v>3793</v>
      </c>
      <c r="N102" s="213">
        <f t="shared" si="36"/>
        <v>248</v>
      </c>
      <c r="O102" s="214">
        <f t="shared" si="43"/>
        <v>6.5383601370946481E-2</v>
      </c>
      <c r="P102" s="215">
        <v>3869.2</v>
      </c>
      <c r="Q102" s="211">
        <v>2089</v>
      </c>
      <c r="R102" s="212">
        <v>1851</v>
      </c>
      <c r="S102" s="213">
        <f t="shared" si="38"/>
        <v>238</v>
      </c>
      <c r="T102" s="216">
        <f t="shared" si="44"/>
        <v>0.12857914640734738</v>
      </c>
      <c r="U102" s="217">
        <v>1829</v>
      </c>
      <c r="V102" s="212">
        <v>1703</v>
      </c>
      <c r="W102" s="213">
        <f t="shared" si="40"/>
        <v>126</v>
      </c>
      <c r="X102" s="218">
        <f t="shared" si="45"/>
        <v>7.3987081620669401E-2</v>
      </c>
      <c r="Y102" s="262">
        <f t="shared" si="42"/>
        <v>17.58653846153846</v>
      </c>
      <c r="Z102" s="219">
        <v>1830</v>
      </c>
      <c r="AA102" s="206">
        <v>1190</v>
      </c>
      <c r="AB102" s="206">
        <v>120</v>
      </c>
      <c r="AC102" s="209">
        <f t="shared" si="46"/>
        <v>1310</v>
      </c>
      <c r="AD102" s="220">
        <f t="shared" si="47"/>
        <v>0.71584699453551914</v>
      </c>
      <c r="AE102" s="221">
        <f t="shared" si="48"/>
        <v>0.86685274223240394</v>
      </c>
      <c r="AF102" s="222">
        <v>390</v>
      </c>
      <c r="AG102" s="220">
        <f t="shared" si="49"/>
        <v>0.21311475409836064</v>
      </c>
      <c r="AH102" s="223">
        <f t="shared" si="50"/>
        <v>1.8909916069064832</v>
      </c>
      <c r="AI102" s="206">
        <v>65</v>
      </c>
      <c r="AJ102" s="206">
        <v>30</v>
      </c>
      <c r="AK102" s="209">
        <f t="shared" si="51"/>
        <v>95</v>
      </c>
      <c r="AL102" s="220">
        <f t="shared" si="52"/>
        <v>5.1912568306010931E-2</v>
      </c>
      <c r="AM102" s="224">
        <f t="shared" si="53"/>
        <v>1.1092429125216012</v>
      </c>
      <c r="AN102" s="225">
        <v>35</v>
      </c>
      <c r="AO102" s="208" t="s">
        <v>5</v>
      </c>
      <c r="AP102" s="293" t="s">
        <v>5</v>
      </c>
      <c r="AR102" s="115"/>
      <c r="AS102" s="103"/>
    </row>
    <row r="103" spans="1:45" ht="15" x14ac:dyDescent="0.25">
      <c r="A103" s="180"/>
      <c r="B103" s="181">
        <v>8350057</v>
      </c>
      <c r="C103" s="182"/>
      <c r="D103" s="182"/>
      <c r="E103" s="183"/>
      <c r="F103" s="183"/>
      <c r="G103" s="183"/>
      <c r="H103" s="184" t="s">
        <v>129</v>
      </c>
      <c r="I103" s="185">
        <v>1.82</v>
      </c>
      <c r="J103" s="186">
        <f t="shared" si="35"/>
        <v>182</v>
      </c>
      <c r="K103" s="187">
        <v>1998</v>
      </c>
      <c r="L103" s="188">
        <v>2012</v>
      </c>
      <c r="M103" s="189">
        <v>2006</v>
      </c>
      <c r="N103" s="190">
        <f t="shared" si="36"/>
        <v>-8</v>
      </c>
      <c r="O103" s="191">
        <f t="shared" si="43"/>
        <v>-3.9880358923230306E-3</v>
      </c>
      <c r="P103" s="192">
        <v>1099.4000000000001</v>
      </c>
      <c r="Q103" s="188">
        <v>992</v>
      </c>
      <c r="R103" s="189">
        <v>1021</v>
      </c>
      <c r="S103" s="190">
        <f t="shared" si="38"/>
        <v>-29</v>
      </c>
      <c r="T103" s="193">
        <f t="shared" si="44"/>
        <v>-2.8403525954946131E-2</v>
      </c>
      <c r="U103" s="187">
        <v>927</v>
      </c>
      <c r="V103" s="189">
        <v>966</v>
      </c>
      <c r="W103" s="190">
        <f t="shared" si="40"/>
        <v>-39</v>
      </c>
      <c r="X103" s="194">
        <f t="shared" si="45"/>
        <v>-4.0372670807453416E-2</v>
      </c>
      <c r="Y103" s="263">
        <f t="shared" si="42"/>
        <v>5.0934065934065931</v>
      </c>
      <c r="Z103" s="195">
        <v>1195</v>
      </c>
      <c r="AA103" s="183">
        <v>875</v>
      </c>
      <c r="AB103" s="183">
        <v>70</v>
      </c>
      <c r="AC103" s="186">
        <f t="shared" si="46"/>
        <v>945</v>
      </c>
      <c r="AD103" s="196">
        <f t="shared" si="47"/>
        <v>0.79079497907949792</v>
      </c>
      <c r="AE103" s="197">
        <f t="shared" si="48"/>
        <v>0.95761077631326941</v>
      </c>
      <c r="AF103" s="198">
        <v>170</v>
      </c>
      <c r="AG103" s="196">
        <f t="shared" si="49"/>
        <v>0.14225941422594143</v>
      </c>
      <c r="AH103" s="199">
        <f t="shared" si="50"/>
        <v>1.2622840658912284</v>
      </c>
      <c r="AI103" s="183">
        <v>35</v>
      </c>
      <c r="AJ103" s="183">
        <v>35</v>
      </c>
      <c r="AK103" s="186">
        <f t="shared" si="51"/>
        <v>70</v>
      </c>
      <c r="AL103" s="196">
        <f t="shared" si="52"/>
        <v>5.8577405857740586E-2</v>
      </c>
      <c r="AM103" s="200">
        <f t="shared" si="53"/>
        <v>1.2516539713192434</v>
      </c>
      <c r="AN103" s="201">
        <v>10</v>
      </c>
      <c r="AO103" s="185" t="s">
        <v>6</v>
      </c>
      <c r="AP103" s="293" t="s">
        <v>5</v>
      </c>
      <c r="AR103" s="115"/>
      <c r="AS103" s="103"/>
    </row>
    <row r="104" spans="1:45" ht="15" x14ac:dyDescent="0.25">
      <c r="A104" s="180"/>
      <c r="B104" s="181">
        <v>8350058</v>
      </c>
      <c r="C104" s="182"/>
      <c r="D104" s="182"/>
      <c r="E104" s="183"/>
      <c r="F104" s="183"/>
      <c r="G104" s="183"/>
      <c r="H104" s="184" t="s">
        <v>130</v>
      </c>
      <c r="I104" s="185">
        <v>2.71</v>
      </c>
      <c r="J104" s="186">
        <f t="shared" si="35"/>
        <v>271</v>
      </c>
      <c r="K104" s="187">
        <v>6355</v>
      </c>
      <c r="L104" s="188">
        <v>6264</v>
      </c>
      <c r="M104" s="189">
        <v>6387</v>
      </c>
      <c r="N104" s="190">
        <f t="shared" si="36"/>
        <v>-32</v>
      </c>
      <c r="O104" s="191">
        <f t="shared" si="43"/>
        <v>-5.0101769218725539E-3</v>
      </c>
      <c r="P104" s="192">
        <v>2346.8000000000002</v>
      </c>
      <c r="Q104" s="188">
        <v>2656</v>
      </c>
      <c r="R104" s="189">
        <v>2583</v>
      </c>
      <c r="S104" s="190">
        <f t="shared" si="38"/>
        <v>73</v>
      </c>
      <c r="T104" s="193">
        <f t="shared" si="44"/>
        <v>2.8261711188540456E-2</v>
      </c>
      <c r="U104" s="187">
        <v>2490</v>
      </c>
      <c r="V104" s="189">
        <v>2490</v>
      </c>
      <c r="W104" s="190">
        <f t="shared" si="40"/>
        <v>0</v>
      </c>
      <c r="X104" s="194">
        <f t="shared" si="45"/>
        <v>0</v>
      </c>
      <c r="Y104" s="263">
        <f t="shared" si="42"/>
        <v>9.1881918819188186</v>
      </c>
      <c r="Z104" s="195">
        <v>2780</v>
      </c>
      <c r="AA104" s="183">
        <v>2050</v>
      </c>
      <c r="AB104" s="183">
        <v>190</v>
      </c>
      <c r="AC104" s="186">
        <f t="shared" si="46"/>
        <v>2240</v>
      </c>
      <c r="AD104" s="196">
        <f t="shared" si="47"/>
        <v>0.80575539568345322</v>
      </c>
      <c r="AE104" s="197">
        <f t="shared" si="48"/>
        <v>0.97572704732798898</v>
      </c>
      <c r="AF104" s="198">
        <v>390</v>
      </c>
      <c r="AG104" s="196">
        <f t="shared" si="49"/>
        <v>0.14028776978417265</v>
      </c>
      <c r="AH104" s="199">
        <f t="shared" si="50"/>
        <v>1.244789439078728</v>
      </c>
      <c r="AI104" s="183">
        <v>90</v>
      </c>
      <c r="AJ104" s="183">
        <v>0</v>
      </c>
      <c r="AK104" s="186">
        <f t="shared" si="51"/>
        <v>90</v>
      </c>
      <c r="AL104" s="196">
        <f t="shared" si="52"/>
        <v>3.237410071942446E-2</v>
      </c>
      <c r="AM104" s="200">
        <f t="shared" si="53"/>
        <v>0.69175428887659107</v>
      </c>
      <c r="AN104" s="201">
        <v>55</v>
      </c>
      <c r="AO104" s="185" t="s">
        <v>6</v>
      </c>
      <c r="AP104" s="293" t="s">
        <v>5</v>
      </c>
      <c r="AR104" s="115"/>
      <c r="AS104" s="103"/>
    </row>
    <row r="105" spans="1:45" ht="15" x14ac:dyDescent="0.25">
      <c r="A105" s="180"/>
      <c r="B105" s="181">
        <v>8350059</v>
      </c>
      <c r="C105" s="182"/>
      <c r="D105" s="182"/>
      <c r="E105" s="183"/>
      <c r="F105" s="183"/>
      <c r="G105" s="183"/>
      <c r="H105" s="184" t="s">
        <v>131</v>
      </c>
      <c r="I105" s="185">
        <v>3.14</v>
      </c>
      <c r="J105" s="186">
        <f t="shared" si="35"/>
        <v>314</v>
      </c>
      <c r="K105" s="187">
        <v>6193</v>
      </c>
      <c r="L105" s="188">
        <v>6149</v>
      </c>
      <c r="M105" s="189">
        <v>6197</v>
      </c>
      <c r="N105" s="190">
        <f t="shared" si="36"/>
        <v>-4</v>
      </c>
      <c r="O105" s="191">
        <f t="shared" si="43"/>
        <v>-6.4547361626593512E-4</v>
      </c>
      <c r="P105" s="192">
        <v>1970.3</v>
      </c>
      <c r="Q105" s="188">
        <v>2861</v>
      </c>
      <c r="R105" s="189">
        <v>2768</v>
      </c>
      <c r="S105" s="190">
        <f t="shared" si="38"/>
        <v>93</v>
      </c>
      <c r="T105" s="193">
        <f t="shared" si="44"/>
        <v>3.3598265895953758E-2</v>
      </c>
      <c r="U105" s="187">
        <v>2603</v>
      </c>
      <c r="V105" s="189">
        <v>2622</v>
      </c>
      <c r="W105" s="190">
        <f t="shared" si="40"/>
        <v>-19</v>
      </c>
      <c r="X105" s="194">
        <f t="shared" si="45"/>
        <v>-7.246376811594203E-3</v>
      </c>
      <c r="Y105" s="263">
        <f t="shared" si="42"/>
        <v>8.2898089171974529</v>
      </c>
      <c r="Z105" s="195">
        <v>2895</v>
      </c>
      <c r="AA105" s="183">
        <v>2115</v>
      </c>
      <c r="AB105" s="183">
        <v>190</v>
      </c>
      <c r="AC105" s="186">
        <f t="shared" si="46"/>
        <v>2305</v>
      </c>
      <c r="AD105" s="196">
        <f t="shared" si="47"/>
        <v>0.79620034542314333</v>
      </c>
      <c r="AE105" s="197">
        <f t="shared" si="48"/>
        <v>0.96415638825762084</v>
      </c>
      <c r="AF105" s="198">
        <v>485</v>
      </c>
      <c r="AG105" s="196">
        <f t="shared" si="49"/>
        <v>0.16753022452504318</v>
      </c>
      <c r="AH105" s="199">
        <f t="shared" si="50"/>
        <v>1.4865148582523797</v>
      </c>
      <c r="AI105" s="183">
        <v>50</v>
      </c>
      <c r="AJ105" s="183">
        <v>20</v>
      </c>
      <c r="AK105" s="186">
        <f t="shared" si="51"/>
        <v>70</v>
      </c>
      <c r="AL105" s="196">
        <f t="shared" si="52"/>
        <v>2.4179620034542316E-2</v>
      </c>
      <c r="AM105" s="200">
        <f t="shared" si="53"/>
        <v>0.51665854774663078</v>
      </c>
      <c r="AN105" s="201">
        <v>40</v>
      </c>
      <c r="AO105" s="185" t="s">
        <v>6</v>
      </c>
      <c r="AP105" s="257" t="s">
        <v>6</v>
      </c>
      <c r="AR105" s="115"/>
      <c r="AS105" s="103"/>
    </row>
    <row r="106" spans="1:45" ht="15" x14ac:dyDescent="0.25">
      <c r="A106" s="203"/>
      <c r="B106" s="204">
        <v>8350060.0099999998</v>
      </c>
      <c r="C106" s="205"/>
      <c r="D106" s="205"/>
      <c r="E106" s="206"/>
      <c r="F106" s="206"/>
      <c r="G106" s="206"/>
      <c r="H106" s="207" t="s">
        <v>132</v>
      </c>
      <c r="I106" s="208">
        <v>1.63</v>
      </c>
      <c r="J106" s="209">
        <f t="shared" si="35"/>
        <v>163</v>
      </c>
      <c r="K106" s="210">
        <v>2668</v>
      </c>
      <c r="L106" s="211">
        <v>2543</v>
      </c>
      <c r="M106" s="212">
        <v>2581</v>
      </c>
      <c r="N106" s="213">
        <f t="shared" si="36"/>
        <v>87</v>
      </c>
      <c r="O106" s="214">
        <f t="shared" si="43"/>
        <v>3.3707865168539325E-2</v>
      </c>
      <c r="P106" s="215">
        <v>1640.7</v>
      </c>
      <c r="Q106" s="211">
        <v>1382</v>
      </c>
      <c r="R106" s="212">
        <v>1293</v>
      </c>
      <c r="S106" s="213">
        <f t="shared" si="38"/>
        <v>89</v>
      </c>
      <c r="T106" s="216">
        <f t="shared" si="44"/>
        <v>6.8832173240525915E-2</v>
      </c>
      <c r="U106" s="217">
        <v>1182</v>
      </c>
      <c r="V106" s="212">
        <v>1170</v>
      </c>
      <c r="W106" s="213">
        <f t="shared" si="40"/>
        <v>12</v>
      </c>
      <c r="X106" s="218">
        <f t="shared" si="45"/>
        <v>1.0256410256410256E-2</v>
      </c>
      <c r="Y106" s="262">
        <f t="shared" si="42"/>
        <v>7.2515337423312882</v>
      </c>
      <c r="Z106" s="219">
        <v>1210</v>
      </c>
      <c r="AA106" s="206">
        <v>775</v>
      </c>
      <c r="AB106" s="206">
        <v>70</v>
      </c>
      <c r="AC106" s="209">
        <f t="shared" si="46"/>
        <v>845</v>
      </c>
      <c r="AD106" s="220">
        <f t="shared" si="47"/>
        <v>0.69834710743801653</v>
      </c>
      <c r="AE106" s="221">
        <f t="shared" si="48"/>
        <v>0.84566130714218524</v>
      </c>
      <c r="AF106" s="222">
        <v>295</v>
      </c>
      <c r="AG106" s="220">
        <f t="shared" si="49"/>
        <v>0.24380165289256198</v>
      </c>
      <c r="AH106" s="223">
        <f t="shared" si="50"/>
        <v>2.1632799724273468</v>
      </c>
      <c r="AI106" s="206">
        <v>30</v>
      </c>
      <c r="AJ106" s="206">
        <v>10</v>
      </c>
      <c r="AK106" s="209">
        <f t="shared" si="51"/>
        <v>40</v>
      </c>
      <c r="AL106" s="220">
        <f t="shared" si="52"/>
        <v>3.3057851239669422E-2</v>
      </c>
      <c r="AM106" s="224">
        <f t="shared" si="53"/>
        <v>0.70636434272797921</v>
      </c>
      <c r="AN106" s="225">
        <v>25</v>
      </c>
      <c r="AO106" s="208" t="s">
        <v>5</v>
      </c>
      <c r="AP106" s="293" t="s">
        <v>5</v>
      </c>
      <c r="AR106" s="115"/>
      <c r="AS106" s="103"/>
    </row>
    <row r="107" spans="1:45" ht="15" x14ac:dyDescent="0.25">
      <c r="A107" s="203"/>
      <c r="B107" s="204">
        <v>8350060.0199999996</v>
      </c>
      <c r="C107" s="205"/>
      <c r="D107" s="205"/>
      <c r="E107" s="206"/>
      <c r="F107" s="206"/>
      <c r="G107" s="206"/>
      <c r="H107" s="207" t="s">
        <v>133</v>
      </c>
      <c r="I107" s="208">
        <v>1.2</v>
      </c>
      <c r="J107" s="209">
        <f t="shared" si="35"/>
        <v>120</v>
      </c>
      <c r="K107" s="210">
        <v>3846</v>
      </c>
      <c r="L107" s="211">
        <v>3855</v>
      </c>
      <c r="M107" s="212">
        <v>3872</v>
      </c>
      <c r="N107" s="213">
        <f t="shared" si="36"/>
        <v>-26</v>
      </c>
      <c r="O107" s="214">
        <f t="shared" si="43"/>
        <v>-6.7148760330578514E-3</v>
      </c>
      <c r="P107" s="215">
        <v>3204.5</v>
      </c>
      <c r="Q107" s="211">
        <v>1966</v>
      </c>
      <c r="R107" s="212">
        <v>1894</v>
      </c>
      <c r="S107" s="213">
        <f t="shared" si="38"/>
        <v>72</v>
      </c>
      <c r="T107" s="216">
        <f t="shared" si="44"/>
        <v>3.8014783526927137E-2</v>
      </c>
      <c r="U107" s="217">
        <v>1676</v>
      </c>
      <c r="V107" s="212">
        <v>1738</v>
      </c>
      <c r="W107" s="213">
        <f t="shared" si="40"/>
        <v>-62</v>
      </c>
      <c r="X107" s="218">
        <f t="shared" si="45"/>
        <v>-3.5673187571921748E-2</v>
      </c>
      <c r="Y107" s="262">
        <f t="shared" si="42"/>
        <v>13.966666666666667</v>
      </c>
      <c r="Z107" s="219">
        <v>1605</v>
      </c>
      <c r="AA107" s="206">
        <v>1015</v>
      </c>
      <c r="AB107" s="206">
        <v>130</v>
      </c>
      <c r="AC107" s="209">
        <f t="shared" si="46"/>
        <v>1145</v>
      </c>
      <c r="AD107" s="220">
        <f t="shared" si="47"/>
        <v>0.71339563862928346</v>
      </c>
      <c r="AE107" s="221">
        <f t="shared" si="48"/>
        <v>0.86388428024858732</v>
      </c>
      <c r="AF107" s="222">
        <v>385</v>
      </c>
      <c r="AG107" s="220">
        <f t="shared" si="49"/>
        <v>0.23987538940809969</v>
      </c>
      <c r="AH107" s="223">
        <f t="shared" si="50"/>
        <v>2.1284417871171226</v>
      </c>
      <c r="AI107" s="206">
        <v>25</v>
      </c>
      <c r="AJ107" s="206">
        <v>35</v>
      </c>
      <c r="AK107" s="209">
        <f t="shared" si="51"/>
        <v>60</v>
      </c>
      <c r="AL107" s="220">
        <f t="shared" si="52"/>
        <v>3.7383177570093455E-2</v>
      </c>
      <c r="AM107" s="224">
        <f t="shared" si="53"/>
        <v>0.79878584551481746</v>
      </c>
      <c r="AN107" s="225">
        <v>25</v>
      </c>
      <c r="AO107" s="208" t="s">
        <v>5</v>
      </c>
      <c r="AP107" s="293" t="s">
        <v>5</v>
      </c>
      <c r="AR107" s="115"/>
      <c r="AS107" s="103"/>
    </row>
    <row r="108" spans="1:45" ht="15" x14ac:dyDescent="0.25">
      <c r="A108" s="180"/>
      <c r="B108" s="181">
        <v>8350061</v>
      </c>
      <c r="C108" s="182"/>
      <c r="D108" s="182"/>
      <c r="E108" s="183"/>
      <c r="F108" s="183"/>
      <c r="G108" s="183"/>
      <c r="H108" s="184" t="s">
        <v>134</v>
      </c>
      <c r="I108" s="185">
        <v>1.24</v>
      </c>
      <c r="J108" s="186">
        <f t="shared" si="35"/>
        <v>124</v>
      </c>
      <c r="K108" s="187">
        <v>3590</v>
      </c>
      <c r="L108" s="188">
        <v>3396</v>
      </c>
      <c r="M108" s="189">
        <v>3453</v>
      </c>
      <c r="N108" s="190">
        <f t="shared" si="36"/>
        <v>137</v>
      </c>
      <c r="O108" s="191">
        <f t="shared" si="43"/>
        <v>3.9675644367216913E-2</v>
      </c>
      <c r="P108" s="192">
        <v>2887.2</v>
      </c>
      <c r="Q108" s="188">
        <v>1647</v>
      </c>
      <c r="R108" s="189">
        <v>1557</v>
      </c>
      <c r="S108" s="190">
        <f t="shared" si="38"/>
        <v>90</v>
      </c>
      <c r="T108" s="193">
        <f t="shared" si="44"/>
        <v>5.7803468208092484E-2</v>
      </c>
      <c r="U108" s="187">
        <v>1478</v>
      </c>
      <c r="V108" s="189">
        <v>1412</v>
      </c>
      <c r="W108" s="190">
        <f t="shared" si="40"/>
        <v>66</v>
      </c>
      <c r="X108" s="194">
        <f t="shared" si="45"/>
        <v>4.6742209631728045E-2</v>
      </c>
      <c r="Y108" s="263">
        <f t="shared" si="42"/>
        <v>11.919354838709678</v>
      </c>
      <c r="Z108" s="195">
        <v>1890</v>
      </c>
      <c r="AA108" s="183">
        <v>1395</v>
      </c>
      <c r="AB108" s="183">
        <v>145</v>
      </c>
      <c r="AC108" s="186">
        <f t="shared" si="46"/>
        <v>1540</v>
      </c>
      <c r="AD108" s="196">
        <f t="shared" si="47"/>
        <v>0.81481481481481477</v>
      </c>
      <c r="AE108" s="197">
        <f t="shared" si="48"/>
        <v>0.98669752338921624</v>
      </c>
      <c r="AF108" s="198">
        <v>295</v>
      </c>
      <c r="AG108" s="196">
        <f t="shared" si="49"/>
        <v>0.15608465608465608</v>
      </c>
      <c r="AH108" s="199">
        <f t="shared" si="50"/>
        <v>1.3849570193847034</v>
      </c>
      <c r="AI108" s="183">
        <v>30</v>
      </c>
      <c r="AJ108" s="183">
        <v>10</v>
      </c>
      <c r="AK108" s="186">
        <f t="shared" si="51"/>
        <v>40</v>
      </c>
      <c r="AL108" s="196">
        <f t="shared" si="52"/>
        <v>2.1164021164021163E-2</v>
      </c>
      <c r="AM108" s="200">
        <f t="shared" si="53"/>
        <v>0.45222267444489667</v>
      </c>
      <c r="AN108" s="201">
        <v>15</v>
      </c>
      <c r="AO108" s="185" t="s">
        <v>6</v>
      </c>
      <c r="AP108" s="293" t="s">
        <v>5</v>
      </c>
      <c r="AR108" s="115"/>
      <c r="AS108" s="103"/>
    </row>
    <row r="109" spans="1:45" ht="15" x14ac:dyDescent="0.25">
      <c r="A109" s="203"/>
      <c r="B109" s="204">
        <v>8350062</v>
      </c>
      <c r="C109" s="205"/>
      <c r="D109" s="205"/>
      <c r="E109" s="206"/>
      <c r="F109" s="206"/>
      <c r="G109" s="206"/>
      <c r="H109" s="207" t="s">
        <v>135</v>
      </c>
      <c r="I109" s="208">
        <v>3.74</v>
      </c>
      <c r="J109" s="209">
        <f t="shared" si="35"/>
        <v>374</v>
      </c>
      <c r="K109" s="210">
        <v>3145</v>
      </c>
      <c r="L109" s="211">
        <v>2988</v>
      </c>
      <c r="M109" s="212">
        <v>2994</v>
      </c>
      <c r="N109" s="213">
        <f t="shared" si="36"/>
        <v>151</v>
      </c>
      <c r="O109" s="214">
        <f t="shared" si="43"/>
        <v>5.0434201736806947E-2</v>
      </c>
      <c r="P109" s="215">
        <v>840.9</v>
      </c>
      <c r="Q109" s="211">
        <v>2017</v>
      </c>
      <c r="R109" s="212">
        <v>1923</v>
      </c>
      <c r="S109" s="213">
        <f t="shared" si="38"/>
        <v>94</v>
      </c>
      <c r="T109" s="216">
        <f t="shared" si="44"/>
        <v>4.8881955278211126E-2</v>
      </c>
      <c r="U109" s="217">
        <v>1662</v>
      </c>
      <c r="V109" s="212">
        <v>1698</v>
      </c>
      <c r="W109" s="213">
        <f t="shared" si="40"/>
        <v>-36</v>
      </c>
      <c r="X109" s="218">
        <f t="shared" si="45"/>
        <v>-2.1201413427561839E-2</v>
      </c>
      <c r="Y109" s="262">
        <f t="shared" si="42"/>
        <v>4.4438502673796796</v>
      </c>
      <c r="Z109" s="219">
        <v>1620</v>
      </c>
      <c r="AA109" s="206">
        <v>970</v>
      </c>
      <c r="AB109" s="206">
        <v>65</v>
      </c>
      <c r="AC109" s="209">
        <f t="shared" si="46"/>
        <v>1035</v>
      </c>
      <c r="AD109" s="220">
        <f t="shared" si="47"/>
        <v>0.63888888888888884</v>
      </c>
      <c r="AE109" s="221">
        <f t="shared" si="48"/>
        <v>0.77366055811199907</v>
      </c>
      <c r="AF109" s="222">
        <v>455</v>
      </c>
      <c r="AG109" s="220">
        <f t="shared" si="49"/>
        <v>0.28086419753086422</v>
      </c>
      <c r="AH109" s="223">
        <f t="shared" si="50"/>
        <v>2.4921401732995938</v>
      </c>
      <c r="AI109" s="206">
        <v>75</v>
      </c>
      <c r="AJ109" s="206">
        <v>15</v>
      </c>
      <c r="AK109" s="209">
        <f t="shared" si="51"/>
        <v>90</v>
      </c>
      <c r="AL109" s="220">
        <f t="shared" si="52"/>
        <v>5.5555555555555552E-2</v>
      </c>
      <c r="AM109" s="224">
        <f t="shared" si="53"/>
        <v>1.1870845204178537</v>
      </c>
      <c r="AN109" s="225">
        <v>40</v>
      </c>
      <c r="AO109" s="208" t="s">
        <v>5</v>
      </c>
      <c r="AP109" s="293" t="s">
        <v>5</v>
      </c>
      <c r="AR109" s="115"/>
      <c r="AS109" s="103"/>
    </row>
    <row r="110" spans="1:45" ht="15" x14ac:dyDescent="0.25">
      <c r="A110" s="180"/>
      <c r="B110" s="181">
        <v>8350063</v>
      </c>
      <c r="C110" s="182"/>
      <c r="D110" s="182"/>
      <c r="E110" s="183"/>
      <c r="F110" s="183"/>
      <c r="G110" s="183"/>
      <c r="H110" s="184" t="s">
        <v>136</v>
      </c>
      <c r="I110" s="185">
        <v>2.21</v>
      </c>
      <c r="J110" s="186">
        <f t="shared" si="35"/>
        <v>221</v>
      </c>
      <c r="K110" s="187">
        <v>4072</v>
      </c>
      <c r="L110" s="188">
        <v>3875</v>
      </c>
      <c r="M110" s="189">
        <v>3797</v>
      </c>
      <c r="N110" s="190">
        <f t="shared" si="36"/>
        <v>275</v>
      </c>
      <c r="O110" s="191">
        <f t="shared" si="43"/>
        <v>7.2425599157229389E-2</v>
      </c>
      <c r="P110" s="192">
        <v>1840.7</v>
      </c>
      <c r="Q110" s="188">
        <v>1758</v>
      </c>
      <c r="R110" s="189">
        <v>1661</v>
      </c>
      <c r="S110" s="190">
        <f t="shared" si="38"/>
        <v>97</v>
      </c>
      <c r="T110" s="193">
        <f t="shared" si="44"/>
        <v>5.8398555087296806E-2</v>
      </c>
      <c r="U110" s="187">
        <v>1632</v>
      </c>
      <c r="V110" s="189">
        <v>1568</v>
      </c>
      <c r="W110" s="190">
        <f t="shared" si="40"/>
        <v>64</v>
      </c>
      <c r="X110" s="194">
        <f t="shared" si="45"/>
        <v>4.0816326530612242E-2</v>
      </c>
      <c r="Y110" s="263">
        <f t="shared" si="42"/>
        <v>7.384615384615385</v>
      </c>
      <c r="Z110" s="195">
        <v>1980</v>
      </c>
      <c r="AA110" s="183">
        <v>1370</v>
      </c>
      <c r="AB110" s="183">
        <v>155</v>
      </c>
      <c r="AC110" s="186">
        <f t="shared" si="46"/>
        <v>1525</v>
      </c>
      <c r="AD110" s="196">
        <f t="shared" si="47"/>
        <v>0.77020202020202022</v>
      </c>
      <c r="AE110" s="197">
        <f t="shared" si="48"/>
        <v>0.93267379535241013</v>
      </c>
      <c r="AF110" s="198">
        <v>295</v>
      </c>
      <c r="AG110" s="196">
        <f t="shared" si="49"/>
        <v>0.14898989898989898</v>
      </c>
      <c r="AH110" s="199">
        <f t="shared" si="50"/>
        <v>1.3220044275944896</v>
      </c>
      <c r="AI110" s="183">
        <v>75</v>
      </c>
      <c r="AJ110" s="183">
        <v>60</v>
      </c>
      <c r="AK110" s="186">
        <f t="shared" si="51"/>
        <v>135</v>
      </c>
      <c r="AL110" s="196">
        <f t="shared" si="52"/>
        <v>6.8181818181818177E-2</v>
      </c>
      <c r="AM110" s="200">
        <f t="shared" si="53"/>
        <v>1.4568764568764567</v>
      </c>
      <c r="AN110" s="201">
        <v>25</v>
      </c>
      <c r="AO110" s="185" t="s">
        <v>6</v>
      </c>
      <c r="AP110" s="257" t="s">
        <v>6</v>
      </c>
      <c r="AR110" s="115"/>
      <c r="AS110" s="103"/>
    </row>
    <row r="111" spans="1:45" ht="15" x14ac:dyDescent="0.25">
      <c r="A111" s="180"/>
      <c r="B111" s="181">
        <v>8350064.0099999998</v>
      </c>
      <c r="C111" s="182"/>
      <c r="D111" s="182"/>
      <c r="E111" s="183"/>
      <c r="F111" s="183"/>
      <c r="G111" s="183"/>
      <c r="H111" s="184" t="s">
        <v>137</v>
      </c>
      <c r="I111" s="185">
        <v>1.18</v>
      </c>
      <c r="J111" s="186">
        <f t="shared" si="35"/>
        <v>118</v>
      </c>
      <c r="K111" s="187">
        <v>2177</v>
      </c>
      <c r="L111" s="188">
        <v>2128</v>
      </c>
      <c r="M111" s="189">
        <v>2018</v>
      </c>
      <c r="N111" s="190">
        <f t="shared" si="36"/>
        <v>159</v>
      </c>
      <c r="O111" s="191">
        <f t="shared" si="43"/>
        <v>7.8790882061446979E-2</v>
      </c>
      <c r="P111" s="192">
        <v>1847</v>
      </c>
      <c r="Q111" s="188">
        <v>890</v>
      </c>
      <c r="R111" s="189">
        <v>873</v>
      </c>
      <c r="S111" s="190">
        <f t="shared" si="38"/>
        <v>17</v>
      </c>
      <c r="T111" s="193">
        <f t="shared" si="44"/>
        <v>1.9473081328751432E-2</v>
      </c>
      <c r="U111" s="187">
        <v>878</v>
      </c>
      <c r="V111" s="189">
        <v>846</v>
      </c>
      <c r="W111" s="190">
        <f t="shared" si="40"/>
        <v>32</v>
      </c>
      <c r="X111" s="194">
        <f t="shared" si="45"/>
        <v>3.7825059101654845E-2</v>
      </c>
      <c r="Y111" s="263">
        <f t="shared" si="42"/>
        <v>7.4406779661016946</v>
      </c>
      <c r="Z111" s="195">
        <v>1145</v>
      </c>
      <c r="AA111" s="183">
        <v>885</v>
      </c>
      <c r="AB111" s="183">
        <v>55</v>
      </c>
      <c r="AC111" s="186">
        <f t="shared" si="46"/>
        <v>940</v>
      </c>
      <c r="AD111" s="196">
        <f t="shared" si="47"/>
        <v>0.82096069868995636</v>
      </c>
      <c r="AE111" s="197">
        <f t="shared" si="48"/>
        <v>0.99413986278754707</v>
      </c>
      <c r="AF111" s="198">
        <v>160</v>
      </c>
      <c r="AG111" s="196">
        <f t="shared" si="49"/>
        <v>0.13973799126637554</v>
      </c>
      <c r="AH111" s="199">
        <f t="shared" si="50"/>
        <v>1.2399111913609187</v>
      </c>
      <c r="AI111" s="183">
        <v>15</v>
      </c>
      <c r="AJ111" s="183">
        <v>15</v>
      </c>
      <c r="AK111" s="186">
        <f t="shared" si="51"/>
        <v>30</v>
      </c>
      <c r="AL111" s="196">
        <f t="shared" si="52"/>
        <v>2.6200873362445413E-2</v>
      </c>
      <c r="AM111" s="200">
        <f t="shared" si="53"/>
        <v>0.5598477214197739</v>
      </c>
      <c r="AN111" s="201">
        <v>15</v>
      </c>
      <c r="AO111" s="185" t="s">
        <v>6</v>
      </c>
      <c r="AP111" s="257" t="s">
        <v>6</v>
      </c>
      <c r="AR111" s="115"/>
      <c r="AS111" s="103"/>
    </row>
    <row r="112" spans="1:45" ht="15" x14ac:dyDescent="0.25">
      <c r="A112" s="227"/>
      <c r="B112" s="228">
        <v>8350064.0199999996</v>
      </c>
      <c r="C112" s="229"/>
      <c r="D112" s="229"/>
      <c r="E112" s="230"/>
      <c r="F112" s="230"/>
      <c r="G112" s="230"/>
      <c r="H112" s="231" t="s">
        <v>138</v>
      </c>
      <c r="I112" s="232">
        <v>1.1499999999999999</v>
      </c>
      <c r="J112" s="233">
        <f t="shared" si="35"/>
        <v>114.99999999999999</v>
      </c>
      <c r="K112" s="234">
        <v>0</v>
      </c>
      <c r="L112" s="230">
        <v>0</v>
      </c>
      <c r="M112" s="235">
        <v>5</v>
      </c>
      <c r="N112" s="236">
        <f t="shared" si="36"/>
        <v>-5</v>
      </c>
      <c r="O112" s="237">
        <f t="shared" si="43"/>
        <v>-1</v>
      </c>
      <c r="P112" s="238">
        <v>0</v>
      </c>
      <c r="Q112" s="239">
        <v>0</v>
      </c>
      <c r="R112" s="235">
        <v>2</v>
      </c>
      <c r="S112" s="236">
        <f t="shared" si="38"/>
        <v>-2</v>
      </c>
      <c r="T112" s="240">
        <f t="shared" si="44"/>
        <v>-1</v>
      </c>
      <c r="U112" s="241">
        <v>0</v>
      </c>
      <c r="V112" s="235">
        <v>3</v>
      </c>
      <c r="W112" s="236">
        <f t="shared" si="40"/>
        <v>-3</v>
      </c>
      <c r="X112" s="242">
        <f t="shared" si="45"/>
        <v>-1</v>
      </c>
      <c r="Y112" s="265">
        <f t="shared" si="42"/>
        <v>0</v>
      </c>
      <c r="Z112" s="243"/>
      <c r="AA112" s="239"/>
      <c r="AB112" s="239"/>
      <c r="AC112" s="233"/>
      <c r="AD112" s="244"/>
      <c r="AE112" s="245"/>
      <c r="AF112" s="246"/>
      <c r="AG112" s="244"/>
      <c r="AH112" s="247"/>
      <c r="AI112" s="230"/>
      <c r="AJ112" s="230"/>
      <c r="AK112" s="233"/>
      <c r="AL112" s="244"/>
      <c r="AM112" s="248"/>
      <c r="AN112" s="249"/>
      <c r="AO112" s="232" t="s">
        <v>28</v>
      </c>
      <c r="AP112" s="295" t="s">
        <v>28</v>
      </c>
      <c r="AR112" s="115"/>
      <c r="AS112" s="103"/>
    </row>
    <row r="113" spans="1:46" ht="15" x14ac:dyDescent="0.25">
      <c r="A113" s="180"/>
      <c r="B113" s="181">
        <v>8350065.0099999998</v>
      </c>
      <c r="C113" s="182"/>
      <c r="D113" s="182"/>
      <c r="E113" s="183"/>
      <c r="F113" s="183"/>
      <c r="G113" s="183"/>
      <c r="H113" s="184" t="s">
        <v>139</v>
      </c>
      <c r="I113" s="185">
        <v>1.27</v>
      </c>
      <c r="J113" s="186">
        <f t="shared" si="35"/>
        <v>127</v>
      </c>
      <c r="K113" s="187">
        <v>3234</v>
      </c>
      <c r="L113" s="188">
        <v>3107</v>
      </c>
      <c r="M113" s="189">
        <v>3269</v>
      </c>
      <c r="N113" s="190">
        <f t="shared" si="36"/>
        <v>-35</v>
      </c>
      <c r="O113" s="191">
        <f t="shared" si="43"/>
        <v>-1.0706638115631691E-2</v>
      </c>
      <c r="P113" s="192">
        <v>2546.9</v>
      </c>
      <c r="Q113" s="188">
        <v>1227</v>
      </c>
      <c r="R113" s="189">
        <v>1243</v>
      </c>
      <c r="S113" s="190">
        <f t="shared" si="38"/>
        <v>-16</v>
      </c>
      <c r="T113" s="193">
        <f t="shared" si="44"/>
        <v>-1.2872083668543845E-2</v>
      </c>
      <c r="U113" s="187">
        <v>1168</v>
      </c>
      <c r="V113" s="189">
        <v>1192</v>
      </c>
      <c r="W113" s="190">
        <f t="shared" si="40"/>
        <v>-24</v>
      </c>
      <c r="X113" s="194">
        <f t="shared" si="45"/>
        <v>-2.0134228187919462E-2</v>
      </c>
      <c r="Y113" s="263">
        <f t="shared" si="42"/>
        <v>9.1968503937007871</v>
      </c>
      <c r="Z113" s="195">
        <v>1670</v>
      </c>
      <c r="AA113" s="183">
        <v>1220</v>
      </c>
      <c r="AB113" s="183">
        <v>135</v>
      </c>
      <c r="AC113" s="186">
        <f>AA113+AB113</f>
        <v>1355</v>
      </c>
      <c r="AD113" s="196">
        <f>AC113/Z113</f>
        <v>0.81137724550898205</v>
      </c>
      <c r="AE113" s="197">
        <f>AD113/82.58*100</f>
        <v>0.98253480928673054</v>
      </c>
      <c r="AF113" s="198">
        <v>245</v>
      </c>
      <c r="AG113" s="196">
        <f>AF113/Z113</f>
        <v>0.1467065868263473</v>
      </c>
      <c r="AH113" s="199">
        <f>AG113/11.27*100</f>
        <v>1.3017443374121322</v>
      </c>
      <c r="AI113" s="183">
        <v>60</v>
      </c>
      <c r="AJ113" s="183">
        <v>15</v>
      </c>
      <c r="AK113" s="186">
        <f>AI113+AJ113</f>
        <v>75</v>
      </c>
      <c r="AL113" s="196">
        <f>AK113/Z113</f>
        <v>4.4910179640718563E-2</v>
      </c>
      <c r="AM113" s="200">
        <f>AL113/4.68*100</f>
        <v>0.9596192230922771</v>
      </c>
      <c r="AN113" s="201">
        <v>0</v>
      </c>
      <c r="AO113" s="185" t="s">
        <v>6</v>
      </c>
      <c r="AP113" s="257" t="s">
        <v>6</v>
      </c>
      <c r="AR113" s="115"/>
      <c r="AS113" s="103"/>
    </row>
    <row r="114" spans="1:46" ht="15" x14ac:dyDescent="0.25">
      <c r="A114" s="180"/>
      <c r="B114" s="181">
        <v>8350065.0199999996</v>
      </c>
      <c r="C114" s="182"/>
      <c r="D114" s="182"/>
      <c r="E114" s="183"/>
      <c r="F114" s="183"/>
      <c r="G114" s="183"/>
      <c r="H114" s="184" t="s">
        <v>140</v>
      </c>
      <c r="I114" s="185">
        <v>1.3</v>
      </c>
      <c r="J114" s="186">
        <f t="shared" si="35"/>
        <v>130</v>
      </c>
      <c r="K114" s="187">
        <v>3388</v>
      </c>
      <c r="L114" s="188">
        <v>3180</v>
      </c>
      <c r="M114" s="189">
        <v>3102</v>
      </c>
      <c r="N114" s="190">
        <f t="shared" si="36"/>
        <v>286</v>
      </c>
      <c r="O114" s="191">
        <f t="shared" si="43"/>
        <v>9.2198581560283682E-2</v>
      </c>
      <c r="P114" s="192">
        <v>2612.4</v>
      </c>
      <c r="Q114" s="188">
        <v>1275</v>
      </c>
      <c r="R114" s="189">
        <v>1248</v>
      </c>
      <c r="S114" s="190">
        <f t="shared" si="38"/>
        <v>27</v>
      </c>
      <c r="T114" s="193">
        <f t="shared" si="44"/>
        <v>2.1634615384615384E-2</v>
      </c>
      <c r="U114" s="187">
        <v>1230</v>
      </c>
      <c r="V114" s="189">
        <v>1229</v>
      </c>
      <c r="W114" s="190">
        <f t="shared" si="40"/>
        <v>1</v>
      </c>
      <c r="X114" s="194">
        <f t="shared" si="45"/>
        <v>8.1366965012205042E-4</v>
      </c>
      <c r="Y114" s="263">
        <f t="shared" si="42"/>
        <v>9.4615384615384617</v>
      </c>
      <c r="Z114" s="195">
        <v>1545</v>
      </c>
      <c r="AA114" s="183">
        <v>1120</v>
      </c>
      <c r="AB114" s="183">
        <v>80</v>
      </c>
      <c r="AC114" s="186">
        <f>AA114+AB114</f>
        <v>1200</v>
      </c>
      <c r="AD114" s="196">
        <f>AC114/Z114</f>
        <v>0.77669902912621358</v>
      </c>
      <c r="AE114" s="197">
        <f>AD114/82.58*100</f>
        <v>0.94054132856165373</v>
      </c>
      <c r="AF114" s="198">
        <v>205</v>
      </c>
      <c r="AG114" s="196">
        <f>AF114/Z114</f>
        <v>0.13268608414239483</v>
      </c>
      <c r="AH114" s="199">
        <f>AG114/11.27*100</f>
        <v>1.1773388122661477</v>
      </c>
      <c r="AI114" s="183">
        <v>115</v>
      </c>
      <c r="AJ114" s="183">
        <v>10</v>
      </c>
      <c r="AK114" s="186">
        <f>AI114+AJ114</f>
        <v>125</v>
      </c>
      <c r="AL114" s="196">
        <f>AK114/Z114</f>
        <v>8.0906148867313912E-2</v>
      </c>
      <c r="AM114" s="200">
        <f>AL114/4.68*100</f>
        <v>1.7287638646861947</v>
      </c>
      <c r="AN114" s="201">
        <v>20</v>
      </c>
      <c r="AO114" s="185" t="s">
        <v>6</v>
      </c>
      <c r="AP114" s="257" t="s">
        <v>6</v>
      </c>
      <c r="AR114" s="115"/>
      <c r="AS114" s="103"/>
    </row>
    <row r="115" spans="1:46" ht="15" x14ac:dyDescent="0.25">
      <c r="A115" s="227"/>
      <c r="B115" s="228">
        <v>8350065.0300000003</v>
      </c>
      <c r="C115" s="229"/>
      <c r="D115" s="229"/>
      <c r="E115" s="230"/>
      <c r="F115" s="230"/>
      <c r="G115" s="230"/>
      <c r="H115" s="231" t="s">
        <v>141</v>
      </c>
      <c r="I115" s="232">
        <v>1.88</v>
      </c>
      <c r="J115" s="233">
        <f t="shared" si="35"/>
        <v>188</v>
      </c>
      <c r="K115" s="234">
        <v>0</v>
      </c>
      <c r="L115" s="230">
        <v>0</v>
      </c>
      <c r="M115" s="235">
        <v>0</v>
      </c>
      <c r="N115" s="236">
        <f t="shared" si="36"/>
        <v>0</v>
      </c>
      <c r="O115" s="237"/>
      <c r="P115" s="238">
        <v>0</v>
      </c>
      <c r="Q115" s="239">
        <v>1</v>
      </c>
      <c r="R115" s="235">
        <v>0</v>
      </c>
      <c r="S115" s="236">
        <f t="shared" si="38"/>
        <v>1</v>
      </c>
      <c r="T115" s="240"/>
      <c r="U115" s="241">
        <v>0</v>
      </c>
      <c r="V115" s="235">
        <v>0</v>
      </c>
      <c r="W115" s="236">
        <f t="shared" si="40"/>
        <v>0</v>
      </c>
      <c r="X115" s="242"/>
      <c r="Y115" s="265">
        <f t="shared" si="42"/>
        <v>0</v>
      </c>
      <c r="Z115" s="243"/>
      <c r="AA115" s="239"/>
      <c r="AB115" s="239"/>
      <c r="AC115" s="233"/>
      <c r="AD115" s="244"/>
      <c r="AE115" s="245"/>
      <c r="AF115" s="246"/>
      <c r="AG115" s="244"/>
      <c r="AH115" s="247"/>
      <c r="AI115" s="230"/>
      <c r="AJ115" s="230"/>
      <c r="AK115" s="233"/>
      <c r="AL115" s="244"/>
      <c r="AM115" s="248"/>
      <c r="AN115" s="249"/>
      <c r="AO115" s="232" t="s">
        <v>28</v>
      </c>
      <c r="AP115" s="295" t="s">
        <v>28</v>
      </c>
      <c r="AR115" s="115"/>
      <c r="AS115" s="103"/>
      <c r="AT115" s="107"/>
    </row>
    <row r="116" spans="1:46" ht="15" x14ac:dyDescent="0.25">
      <c r="A116" s="203"/>
      <c r="B116" s="204">
        <v>8350066.0099999998</v>
      </c>
      <c r="C116" s="205"/>
      <c r="D116" s="205"/>
      <c r="E116" s="206"/>
      <c r="F116" s="206"/>
      <c r="G116" s="206"/>
      <c r="H116" s="207" t="s">
        <v>142</v>
      </c>
      <c r="I116" s="208">
        <v>0.94</v>
      </c>
      <c r="J116" s="209">
        <f t="shared" si="35"/>
        <v>94</v>
      </c>
      <c r="K116" s="210">
        <v>2618</v>
      </c>
      <c r="L116" s="211">
        <v>2481</v>
      </c>
      <c r="M116" s="212">
        <v>2546</v>
      </c>
      <c r="N116" s="213">
        <f t="shared" si="36"/>
        <v>72</v>
      </c>
      <c r="O116" s="214">
        <f t="shared" ref="O116:O147" si="54">N116/M116</f>
        <v>2.8279654359780047E-2</v>
      </c>
      <c r="P116" s="215">
        <v>2774.8</v>
      </c>
      <c r="Q116" s="211">
        <v>1192</v>
      </c>
      <c r="R116" s="212">
        <v>1182</v>
      </c>
      <c r="S116" s="213">
        <f t="shared" si="38"/>
        <v>10</v>
      </c>
      <c r="T116" s="216">
        <f t="shared" ref="T116:T147" si="55">S116/R116</f>
        <v>8.4602368866328256E-3</v>
      </c>
      <c r="U116" s="217">
        <v>1085</v>
      </c>
      <c r="V116" s="212">
        <v>1116</v>
      </c>
      <c r="W116" s="213">
        <f t="shared" si="40"/>
        <v>-31</v>
      </c>
      <c r="X116" s="218">
        <f t="shared" ref="X116:X147" si="56">W116/V116</f>
        <v>-2.7777777777777776E-2</v>
      </c>
      <c r="Y116" s="262">
        <f t="shared" si="42"/>
        <v>11.542553191489361</v>
      </c>
      <c r="Z116" s="219">
        <v>1155</v>
      </c>
      <c r="AA116" s="206">
        <v>790</v>
      </c>
      <c r="AB116" s="206">
        <v>100</v>
      </c>
      <c r="AC116" s="209">
        <f t="shared" ref="AC116:AC126" si="57">AA116+AB116</f>
        <v>890</v>
      </c>
      <c r="AD116" s="220">
        <f t="shared" ref="AD116:AD126" si="58">AC116/Z116</f>
        <v>0.77056277056277056</v>
      </c>
      <c r="AE116" s="221">
        <f t="shared" ref="AE116:AE126" si="59">AD116/82.58*100</f>
        <v>0.93311064490526829</v>
      </c>
      <c r="AF116" s="222">
        <v>215</v>
      </c>
      <c r="AG116" s="220">
        <f t="shared" ref="AG116:AG126" si="60">AF116/Z116</f>
        <v>0.18614718614718614</v>
      </c>
      <c r="AH116" s="223">
        <f t="shared" ref="AH116:AH126" si="61">AG116/11.27*100</f>
        <v>1.6517052896822197</v>
      </c>
      <c r="AI116" s="206">
        <v>35</v>
      </c>
      <c r="AJ116" s="206">
        <v>0</v>
      </c>
      <c r="AK116" s="209">
        <f t="shared" ref="AK116:AK126" si="62">AI116+AJ116</f>
        <v>35</v>
      </c>
      <c r="AL116" s="220">
        <f t="shared" ref="AL116:AL126" si="63">AK116/Z116</f>
        <v>3.0303030303030304E-2</v>
      </c>
      <c r="AM116" s="224">
        <f t="shared" ref="AM116:AM126" si="64">AL116/4.68*100</f>
        <v>0.64750064750064751</v>
      </c>
      <c r="AN116" s="225">
        <v>10</v>
      </c>
      <c r="AO116" s="208" t="s">
        <v>5</v>
      </c>
      <c r="AP116" s="257" t="s">
        <v>6</v>
      </c>
      <c r="AR116" s="115"/>
      <c r="AS116" s="103"/>
    </row>
    <row r="117" spans="1:46" ht="15" x14ac:dyDescent="0.25">
      <c r="A117" s="180" t="s">
        <v>321</v>
      </c>
      <c r="B117" s="181">
        <v>8350066.0199999996</v>
      </c>
      <c r="C117" s="182"/>
      <c r="D117" s="182"/>
      <c r="E117" s="183"/>
      <c r="F117" s="183"/>
      <c r="G117" s="183"/>
      <c r="H117" s="184" t="s">
        <v>143</v>
      </c>
      <c r="I117" s="185">
        <v>0.79</v>
      </c>
      <c r="J117" s="186">
        <f t="shared" si="35"/>
        <v>79</v>
      </c>
      <c r="K117" s="187">
        <v>2225</v>
      </c>
      <c r="L117" s="188">
        <v>2182</v>
      </c>
      <c r="M117" s="189">
        <v>2140</v>
      </c>
      <c r="N117" s="190">
        <f t="shared" si="36"/>
        <v>85</v>
      </c>
      <c r="O117" s="191">
        <f t="shared" si="54"/>
        <v>3.9719626168224297E-2</v>
      </c>
      <c r="P117" s="192">
        <v>2824.7</v>
      </c>
      <c r="Q117" s="188">
        <v>745</v>
      </c>
      <c r="R117" s="189">
        <v>1050</v>
      </c>
      <c r="S117" s="190">
        <f t="shared" si="38"/>
        <v>-305</v>
      </c>
      <c r="T117" s="193">
        <f t="shared" si="55"/>
        <v>-0.2904761904761905</v>
      </c>
      <c r="U117" s="187">
        <v>727</v>
      </c>
      <c r="V117" s="189">
        <v>1026</v>
      </c>
      <c r="W117" s="190">
        <f t="shared" si="40"/>
        <v>-299</v>
      </c>
      <c r="X117" s="194">
        <f t="shared" si="56"/>
        <v>-0.29142300194931775</v>
      </c>
      <c r="Y117" s="263">
        <f t="shared" si="42"/>
        <v>9.2025316455696196</v>
      </c>
      <c r="Z117" s="195">
        <v>820</v>
      </c>
      <c r="AA117" s="183">
        <v>615</v>
      </c>
      <c r="AB117" s="183">
        <v>70</v>
      </c>
      <c r="AC117" s="186">
        <f t="shared" si="57"/>
        <v>685</v>
      </c>
      <c r="AD117" s="196">
        <f t="shared" si="58"/>
        <v>0.83536585365853655</v>
      </c>
      <c r="AE117" s="197">
        <f t="shared" si="59"/>
        <v>1.0115837414126139</v>
      </c>
      <c r="AF117" s="198">
        <v>120</v>
      </c>
      <c r="AG117" s="196">
        <f t="shared" si="60"/>
        <v>0.14634146341463414</v>
      </c>
      <c r="AH117" s="199">
        <f t="shared" si="61"/>
        <v>1.2985045555868158</v>
      </c>
      <c r="AI117" s="183">
        <v>20</v>
      </c>
      <c r="AJ117" s="183">
        <v>0</v>
      </c>
      <c r="AK117" s="186">
        <f t="shared" si="62"/>
        <v>20</v>
      </c>
      <c r="AL117" s="196">
        <f t="shared" si="63"/>
        <v>2.4390243902439025E-2</v>
      </c>
      <c r="AM117" s="200">
        <f t="shared" si="64"/>
        <v>0.52115905774442373</v>
      </c>
      <c r="AN117" s="201">
        <v>10</v>
      </c>
      <c r="AO117" s="185" t="s">
        <v>6</v>
      </c>
      <c r="AP117" s="257" t="s">
        <v>6</v>
      </c>
      <c r="AR117" s="115"/>
      <c r="AS117" s="103"/>
    </row>
    <row r="118" spans="1:46" ht="15" x14ac:dyDescent="0.25">
      <c r="A118" s="180"/>
      <c r="B118" s="181">
        <v>8350067.0099999998</v>
      </c>
      <c r="C118" s="182"/>
      <c r="D118" s="182"/>
      <c r="E118" s="183"/>
      <c r="F118" s="183"/>
      <c r="G118" s="183"/>
      <c r="H118" s="184" t="s">
        <v>144</v>
      </c>
      <c r="I118" s="185">
        <v>0.65</v>
      </c>
      <c r="J118" s="186">
        <f t="shared" si="35"/>
        <v>65</v>
      </c>
      <c r="K118" s="187">
        <v>1509</v>
      </c>
      <c r="L118" s="188">
        <v>1546</v>
      </c>
      <c r="M118" s="189">
        <v>1475</v>
      </c>
      <c r="N118" s="190">
        <f t="shared" si="36"/>
        <v>34</v>
      </c>
      <c r="O118" s="191">
        <f t="shared" si="54"/>
        <v>2.305084745762712E-2</v>
      </c>
      <c r="P118" s="192">
        <v>2330.1</v>
      </c>
      <c r="Q118" s="188">
        <v>683</v>
      </c>
      <c r="R118" s="189">
        <v>657</v>
      </c>
      <c r="S118" s="190">
        <f t="shared" si="38"/>
        <v>26</v>
      </c>
      <c r="T118" s="193">
        <f t="shared" si="55"/>
        <v>3.9573820395738202E-2</v>
      </c>
      <c r="U118" s="187">
        <v>638</v>
      </c>
      <c r="V118" s="189">
        <v>621</v>
      </c>
      <c r="W118" s="190">
        <f t="shared" si="40"/>
        <v>17</v>
      </c>
      <c r="X118" s="194">
        <f t="shared" si="56"/>
        <v>2.7375201288244767E-2</v>
      </c>
      <c r="Y118" s="263">
        <f t="shared" si="42"/>
        <v>9.815384615384616</v>
      </c>
      <c r="Z118" s="195">
        <v>780</v>
      </c>
      <c r="AA118" s="183">
        <v>600</v>
      </c>
      <c r="AB118" s="183">
        <v>50</v>
      </c>
      <c r="AC118" s="186">
        <f t="shared" si="57"/>
        <v>650</v>
      </c>
      <c r="AD118" s="196">
        <f t="shared" si="58"/>
        <v>0.83333333333333337</v>
      </c>
      <c r="AE118" s="197">
        <f t="shared" si="59"/>
        <v>1.0091224671026076</v>
      </c>
      <c r="AF118" s="198">
        <v>95</v>
      </c>
      <c r="AG118" s="196">
        <f t="shared" si="60"/>
        <v>0.12179487179487179</v>
      </c>
      <c r="AH118" s="199">
        <f t="shared" si="61"/>
        <v>1.0806998384638136</v>
      </c>
      <c r="AI118" s="183">
        <v>25</v>
      </c>
      <c r="AJ118" s="183">
        <v>0</v>
      </c>
      <c r="AK118" s="186">
        <f t="shared" si="62"/>
        <v>25</v>
      </c>
      <c r="AL118" s="196">
        <f t="shared" si="63"/>
        <v>3.2051282051282048E-2</v>
      </c>
      <c r="AM118" s="200">
        <f t="shared" si="64"/>
        <v>0.68485645408722329</v>
      </c>
      <c r="AN118" s="201">
        <v>15</v>
      </c>
      <c r="AO118" s="185" t="s">
        <v>6</v>
      </c>
      <c r="AP118" s="257" t="s">
        <v>6</v>
      </c>
      <c r="AR118" s="115"/>
      <c r="AS118" s="103"/>
    </row>
    <row r="119" spans="1:46" ht="15" x14ac:dyDescent="0.25">
      <c r="A119" s="203"/>
      <c r="B119" s="204">
        <v>8350067.0199999996</v>
      </c>
      <c r="C119" s="205"/>
      <c r="D119" s="205"/>
      <c r="E119" s="206"/>
      <c r="F119" s="206"/>
      <c r="G119" s="206"/>
      <c r="H119" s="207" t="s">
        <v>145</v>
      </c>
      <c r="I119" s="208">
        <v>1.53</v>
      </c>
      <c r="J119" s="209">
        <f t="shared" si="35"/>
        <v>153</v>
      </c>
      <c r="K119" s="210">
        <v>2980</v>
      </c>
      <c r="L119" s="211">
        <v>2853</v>
      </c>
      <c r="M119" s="212">
        <v>2831</v>
      </c>
      <c r="N119" s="213">
        <f t="shared" si="36"/>
        <v>149</v>
      </c>
      <c r="O119" s="214">
        <f t="shared" si="54"/>
        <v>5.2631578947368418E-2</v>
      </c>
      <c r="P119" s="215">
        <v>1944.9</v>
      </c>
      <c r="Q119" s="211">
        <v>1305</v>
      </c>
      <c r="R119" s="212">
        <v>1225</v>
      </c>
      <c r="S119" s="213">
        <f t="shared" si="38"/>
        <v>80</v>
      </c>
      <c r="T119" s="216">
        <f t="shared" si="55"/>
        <v>6.5306122448979598E-2</v>
      </c>
      <c r="U119" s="217">
        <v>1201</v>
      </c>
      <c r="V119" s="212">
        <v>1152</v>
      </c>
      <c r="W119" s="213">
        <f t="shared" si="40"/>
        <v>49</v>
      </c>
      <c r="X119" s="218">
        <f t="shared" si="56"/>
        <v>4.2534722222222224E-2</v>
      </c>
      <c r="Y119" s="262">
        <f t="shared" si="42"/>
        <v>7.8496732026143787</v>
      </c>
      <c r="Z119" s="219">
        <v>1345</v>
      </c>
      <c r="AA119" s="206">
        <v>965</v>
      </c>
      <c r="AB119" s="206">
        <v>65</v>
      </c>
      <c r="AC119" s="209">
        <f t="shared" si="57"/>
        <v>1030</v>
      </c>
      <c r="AD119" s="220">
        <f t="shared" si="58"/>
        <v>0.76579925650557623</v>
      </c>
      <c r="AE119" s="221">
        <f t="shared" si="59"/>
        <v>0.92734228203629965</v>
      </c>
      <c r="AF119" s="222">
        <v>240</v>
      </c>
      <c r="AG119" s="220">
        <f t="shared" si="60"/>
        <v>0.17843866171003717</v>
      </c>
      <c r="AH119" s="223">
        <f t="shared" si="61"/>
        <v>1.5833066700092029</v>
      </c>
      <c r="AI119" s="206">
        <v>50</v>
      </c>
      <c r="AJ119" s="206">
        <v>15</v>
      </c>
      <c r="AK119" s="209">
        <f t="shared" si="62"/>
        <v>65</v>
      </c>
      <c r="AL119" s="220">
        <f t="shared" si="63"/>
        <v>4.8327137546468404E-2</v>
      </c>
      <c r="AM119" s="224">
        <f t="shared" si="64"/>
        <v>1.0326311441553078</v>
      </c>
      <c r="AN119" s="225">
        <v>10</v>
      </c>
      <c r="AO119" s="208" t="s">
        <v>5</v>
      </c>
      <c r="AP119" s="257" t="s">
        <v>6</v>
      </c>
      <c r="AR119" s="115"/>
      <c r="AS119" s="103"/>
    </row>
    <row r="120" spans="1:46" ht="15" x14ac:dyDescent="0.25">
      <c r="A120" s="180"/>
      <c r="B120" s="181">
        <v>8350068.0099999998</v>
      </c>
      <c r="C120" s="182"/>
      <c r="D120" s="182"/>
      <c r="E120" s="183"/>
      <c r="F120" s="183"/>
      <c r="G120" s="183"/>
      <c r="H120" s="184" t="s">
        <v>146</v>
      </c>
      <c r="I120" s="185">
        <v>0.56000000000000005</v>
      </c>
      <c r="J120" s="186">
        <f t="shared" si="35"/>
        <v>56.000000000000007</v>
      </c>
      <c r="K120" s="187">
        <v>1730</v>
      </c>
      <c r="L120" s="188">
        <v>1664</v>
      </c>
      <c r="M120" s="189">
        <v>1708</v>
      </c>
      <c r="N120" s="190">
        <f t="shared" si="36"/>
        <v>22</v>
      </c>
      <c r="O120" s="191">
        <f t="shared" si="54"/>
        <v>1.288056206088993E-2</v>
      </c>
      <c r="P120" s="192">
        <v>3069</v>
      </c>
      <c r="Q120" s="188">
        <v>663</v>
      </c>
      <c r="R120" s="189">
        <v>653</v>
      </c>
      <c r="S120" s="190">
        <f t="shared" si="38"/>
        <v>10</v>
      </c>
      <c r="T120" s="193">
        <f t="shared" si="55"/>
        <v>1.5313935681470138E-2</v>
      </c>
      <c r="U120" s="187">
        <v>645</v>
      </c>
      <c r="V120" s="189">
        <v>639</v>
      </c>
      <c r="W120" s="190">
        <f t="shared" si="40"/>
        <v>6</v>
      </c>
      <c r="X120" s="194">
        <f t="shared" si="56"/>
        <v>9.3896713615023476E-3</v>
      </c>
      <c r="Y120" s="263">
        <f t="shared" si="42"/>
        <v>11.517857142857141</v>
      </c>
      <c r="Z120" s="195">
        <v>855</v>
      </c>
      <c r="AA120" s="183">
        <v>655</v>
      </c>
      <c r="AB120" s="183">
        <v>80</v>
      </c>
      <c r="AC120" s="186">
        <f t="shared" si="57"/>
        <v>735</v>
      </c>
      <c r="AD120" s="196">
        <f t="shared" si="58"/>
        <v>0.85964912280701755</v>
      </c>
      <c r="AE120" s="197">
        <f t="shared" si="59"/>
        <v>1.040989492379532</v>
      </c>
      <c r="AF120" s="198">
        <v>95</v>
      </c>
      <c r="AG120" s="196">
        <f t="shared" si="60"/>
        <v>0.1111111111111111</v>
      </c>
      <c r="AH120" s="199">
        <f t="shared" si="61"/>
        <v>0.98590160701961937</v>
      </c>
      <c r="AI120" s="183">
        <v>0</v>
      </c>
      <c r="AJ120" s="183">
        <v>15</v>
      </c>
      <c r="AK120" s="186">
        <f t="shared" si="62"/>
        <v>15</v>
      </c>
      <c r="AL120" s="196">
        <f t="shared" si="63"/>
        <v>1.7543859649122806E-2</v>
      </c>
      <c r="AM120" s="200">
        <f t="shared" si="64"/>
        <v>0.37486879592142752</v>
      </c>
      <c r="AN120" s="201">
        <v>15</v>
      </c>
      <c r="AO120" s="185" t="s">
        <v>6</v>
      </c>
      <c r="AP120" s="257" t="s">
        <v>6</v>
      </c>
      <c r="AR120" s="115"/>
      <c r="AS120" s="103"/>
    </row>
    <row r="121" spans="1:46" ht="15" x14ac:dyDescent="0.25">
      <c r="A121" s="180"/>
      <c r="B121" s="181">
        <v>8350068.0199999996</v>
      </c>
      <c r="C121" s="182"/>
      <c r="D121" s="182"/>
      <c r="E121" s="183"/>
      <c r="F121" s="183"/>
      <c r="G121" s="183"/>
      <c r="H121" s="184" t="s">
        <v>147</v>
      </c>
      <c r="I121" s="185">
        <v>1.36</v>
      </c>
      <c r="J121" s="186">
        <f t="shared" si="35"/>
        <v>136</v>
      </c>
      <c r="K121" s="187">
        <v>3201</v>
      </c>
      <c r="L121" s="188">
        <v>3001</v>
      </c>
      <c r="M121" s="189">
        <v>2851</v>
      </c>
      <c r="N121" s="190">
        <f t="shared" si="36"/>
        <v>350</v>
      </c>
      <c r="O121" s="191">
        <f t="shared" si="54"/>
        <v>0.12276394247632409</v>
      </c>
      <c r="P121" s="192">
        <v>2352.8000000000002</v>
      </c>
      <c r="Q121" s="188">
        <v>1234</v>
      </c>
      <c r="R121" s="189">
        <v>1238</v>
      </c>
      <c r="S121" s="190">
        <f t="shared" si="38"/>
        <v>-4</v>
      </c>
      <c r="T121" s="193">
        <f t="shared" si="55"/>
        <v>-3.2310177705977385E-3</v>
      </c>
      <c r="U121" s="187">
        <v>1176</v>
      </c>
      <c r="V121" s="189">
        <v>1206</v>
      </c>
      <c r="W121" s="190">
        <f t="shared" si="40"/>
        <v>-30</v>
      </c>
      <c r="X121" s="194">
        <f t="shared" si="56"/>
        <v>-2.4875621890547265E-2</v>
      </c>
      <c r="Y121" s="263">
        <f t="shared" si="42"/>
        <v>8.6470588235294112</v>
      </c>
      <c r="Z121" s="195">
        <v>1270</v>
      </c>
      <c r="AA121" s="183">
        <v>1005</v>
      </c>
      <c r="AB121" s="183">
        <v>50</v>
      </c>
      <c r="AC121" s="186">
        <f t="shared" si="57"/>
        <v>1055</v>
      </c>
      <c r="AD121" s="196">
        <f t="shared" si="58"/>
        <v>0.8307086614173228</v>
      </c>
      <c r="AE121" s="197">
        <f t="shared" si="59"/>
        <v>1.0059441286235442</v>
      </c>
      <c r="AF121" s="198">
        <v>155</v>
      </c>
      <c r="AG121" s="196">
        <f t="shared" si="60"/>
        <v>0.12204724409448819</v>
      </c>
      <c r="AH121" s="199">
        <f t="shared" si="61"/>
        <v>1.0829391667656449</v>
      </c>
      <c r="AI121" s="183">
        <v>50</v>
      </c>
      <c r="AJ121" s="183">
        <v>10</v>
      </c>
      <c r="AK121" s="186">
        <f t="shared" si="62"/>
        <v>60</v>
      </c>
      <c r="AL121" s="196">
        <f t="shared" si="63"/>
        <v>4.7244094488188976E-2</v>
      </c>
      <c r="AM121" s="200">
        <f t="shared" si="64"/>
        <v>1.0094891984655765</v>
      </c>
      <c r="AN121" s="201">
        <v>0</v>
      </c>
      <c r="AO121" s="185" t="s">
        <v>6</v>
      </c>
      <c r="AP121" s="293" t="s">
        <v>5</v>
      </c>
      <c r="AR121" s="115"/>
      <c r="AS121" s="103"/>
    </row>
    <row r="122" spans="1:46" ht="15" x14ac:dyDescent="0.25">
      <c r="A122" s="203"/>
      <c r="B122" s="204">
        <v>8350069</v>
      </c>
      <c r="C122" s="205"/>
      <c r="D122" s="205"/>
      <c r="E122" s="206"/>
      <c r="F122" s="206"/>
      <c r="G122" s="206"/>
      <c r="H122" s="207" t="s">
        <v>148</v>
      </c>
      <c r="I122" s="208">
        <v>1.36</v>
      </c>
      <c r="J122" s="209">
        <f t="shared" si="35"/>
        <v>136</v>
      </c>
      <c r="K122" s="210">
        <v>3084</v>
      </c>
      <c r="L122" s="211">
        <v>2858</v>
      </c>
      <c r="M122" s="212">
        <v>3031</v>
      </c>
      <c r="N122" s="213">
        <f t="shared" si="36"/>
        <v>53</v>
      </c>
      <c r="O122" s="214">
        <f t="shared" si="54"/>
        <v>1.7485978225008247E-2</v>
      </c>
      <c r="P122" s="215">
        <v>2262.3000000000002</v>
      </c>
      <c r="Q122" s="211">
        <v>1251</v>
      </c>
      <c r="R122" s="212">
        <v>1293</v>
      </c>
      <c r="S122" s="213">
        <f t="shared" si="38"/>
        <v>-42</v>
      </c>
      <c r="T122" s="216">
        <f t="shared" si="55"/>
        <v>-3.248259860788863E-2</v>
      </c>
      <c r="U122" s="217">
        <v>1213</v>
      </c>
      <c r="V122" s="212">
        <v>1267</v>
      </c>
      <c r="W122" s="213">
        <f t="shared" si="40"/>
        <v>-54</v>
      </c>
      <c r="X122" s="218">
        <f t="shared" si="56"/>
        <v>-4.2620363062352014E-2</v>
      </c>
      <c r="Y122" s="262">
        <f t="shared" si="42"/>
        <v>8.9191176470588243</v>
      </c>
      <c r="Z122" s="219">
        <v>1320</v>
      </c>
      <c r="AA122" s="206">
        <v>985</v>
      </c>
      <c r="AB122" s="206">
        <v>50</v>
      </c>
      <c r="AC122" s="209">
        <f t="shared" si="57"/>
        <v>1035</v>
      </c>
      <c r="AD122" s="220">
        <f t="shared" si="58"/>
        <v>0.78409090909090906</v>
      </c>
      <c r="AE122" s="221">
        <f t="shared" si="59"/>
        <v>0.94949250313745348</v>
      </c>
      <c r="AF122" s="222">
        <v>245</v>
      </c>
      <c r="AG122" s="220">
        <f t="shared" si="60"/>
        <v>0.18560606060606061</v>
      </c>
      <c r="AH122" s="223">
        <f t="shared" si="61"/>
        <v>1.6469038208168645</v>
      </c>
      <c r="AI122" s="206">
        <v>20</v>
      </c>
      <c r="AJ122" s="206">
        <v>0</v>
      </c>
      <c r="AK122" s="209">
        <f t="shared" si="62"/>
        <v>20</v>
      </c>
      <c r="AL122" s="220">
        <f t="shared" si="63"/>
        <v>1.5151515151515152E-2</v>
      </c>
      <c r="AM122" s="224">
        <f t="shared" si="64"/>
        <v>0.32375032375032375</v>
      </c>
      <c r="AN122" s="225">
        <v>10</v>
      </c>
      <c r="AO122" s="208" t="s">
        <v>5</v>
      </c>
      <c r="AP122" s="257" t="s">
        <v>6</v>
      </c>
      <c r="AR122" s="115"/>
      <c r="AS122" s="103"/>
    </row>
    <row r="123" spans="1:46" ht="15" x14ac:dyDescent="0.25">
      <c r="A123" s="203"/>
      <c r="B123" s="204">
        <v>8350070</v>
      </c>
      <c r="C123" s="205"/>
      <c r="D123" s="205"/>
      <c r="E123" s="206"/>
      <c r="F123" s="206"/>
      <c r="G123" s="206"/>
      <c r="H123" s="207" t="s">
        <v>149</v>
      </c>
      <c r="I123" s="208">
        <v>1.56</v>
      </c>
      <c r="J123" s="209">
        <f t="shared" si="35"/>
        <v>156</v>
      </c>
      <c r="K123" s="210">
        <v>4258</v>
      </c>
      <c r="L123" s="211">
        <v>4015</v>
      </c>
      <c r="M123" s="212">
        <v>4061</v>
      </c>
      <c r="N123" s="213">
        <f t="shared" si="36"/>
        <v>197</v>
      </c>
      <c r="O123" s="214">
        <f t="shared" si="54"/>
        <v>4.8510219157842899E-2</v>
      </c>
      <c r="P123" s="215">
        <v>2734</v>
      </c>
      <c r="Q123" s="211">
        <v>1870</v>
      </c>
      <c r="R123" s="212">
        <v>1823</v>
      </c>
      <c r="S123" s="213">
        <f t="shared" si="38"/>
        <v>47</v>
      </c>
      <c r="T123" s="216">
        <f t="shared" si="55"/>
        <v>2.578167855183763E-2</v>
      </c>
      <c r="U123" s="217">
        <v>1650</v>
      </c>
      <c r="V123" s="212">
        <v>1693</v>
      </c>
      <c r="W123" s="213">
        <f t="shared" si="40"/>
        <v>-43</v>
      </c>
      <c r="X123" s="218">
        <f t="shared" si="56"/>
        <v>-2.5398700531600708E-2</v>
      </c>
      <c r="Y123" s="262">
        <f t="shared" si="42"/>
        <v>10.576923076923077</v>
      </c>
      <c r="Z123" s="219">
        <v>2135</v>
      </c>
      <c r="AA123" s="206">
        <v>1480</v>
      </c>
      <c r="AB123" s="206">
        <v>145</v>
      </c>
      <c r="AC123" s="209">
        <f t="shared" si="57"/>
        <v>1625</v>
      </c>
      <c r="AD123" s="220">
        <f t="shared" si="58"/>
        <v>0.76112412177985944</v>
      </c>
      <c r="AE123" s="221">
        <f t="shared" si="59"/>
        <v>0.92168094185015681</v>
      </c>
      <c r="AF123" s="222">
        <v>385</v>
      </c>
      <c r="AG123" s="220">
        <f t="shared" si="60"/>
        <v>0.18032786885245902</v>
      </c>
      <c r="AH123" s="223">
        <f t="shared" si="61"/>
        <v>1.6000698212285627</v>
      </c>
      <c r="AI123" s="206">
        <v>90</v>
      </c>
      <c r="AJ123" s="206">
        <v>10</v>
      </c>
      <c r="AK123" s="209">
        <f t="shared" si="62"/>
        <v>100</v>
      </c>
      <c r="AL123" s="220">
        <f t="shared" si="63"/>
        <v>4.6838407494145202E-2</v>
      </c>
      <c r="AM123" s="224">
        <f t="shared" si="64"/>
        <v>1.0008206729518208</v>
      </c>
      <c r="AN123" s="225">
        <v>30</v>
      </c>
      <c r="AO123" s="208" t="s">
        <v>5</v>
      </c>
      <c r="AP123" s="257" t="s">
        <v>6</v>
      </c>
      <c r="AR123" s="115"/>
      <c r="AS123" s="103"/>
    </row>
    <row r="124" spans="1:46" ht="15" x14ac:dyDescent="0.25">
      <c r="A124" s="180"/>
      <c r="B124" s="181">
        <v>8350071</v>
      </c>
      <c r="C124" s="182"/>
      <c r="D124" s="182"/>
      <c r="E124" s="183"/>
      <c r="F124" s="183"/>
      <c r="G124" s="183"/>
      <c r="H124" s="184" t="s">
        <v>150</v>
      </c>
      <c r="I124" s="185">
        <v>1.54</v>
      </c>
      <c r="J124" s="186">
        <f t="shared" si="35"/>
        <v>154</v>
      </c>
      <c r="K124" s="187">
        <v>4066</v>
      </c>
      <c r="L124" s="188">
        <v>3932</v>
      </c>
      <c r="M124" s="189">
        <v>4160</v>
      </c>
      <c r="N124" s="190">
        <f t="shared" si="36"/>
        <v>-94</v>
      </c>
      <c r="O124" s="191">
        <f t="shared" si="54"/>
        <v>-2.2596153846153846E-2</v>
      </c>
      <c r="P124" s="192">
        <v>2644</v>
      </c>
      <c r="Q124" s="188">
        <v>1737</v>
      </c>
      <c r="R124" s="189">
        <v>1686</v>
      </c>
      <c r="S124" s="190">
        <f t="shared" si="38"/>
        <v>51</v>
      </c>
      <c r="T124" s="193">
        <f t="shared" si="55"/>
        <v>3.0249110320284697E-2</v>
      </c>
      <c r="U124" s="187">
        <v>1538</v>
      </c>
      <c r="V124" s="189">
        <v>1611</v>
      </c>
      <c r="W124" s="190">
        <f t="shared" si="40"/>
        <v>-73</v>
      </c>
      <c r="X124" s="194">
        <f t="shared" si="56"/>
        <v>-4.5313469894475482E-2</v>
      </c>
      <c r="Y124" s="263">
        <f t="shared" si="42"/>
        <v>9.9870129870129869</v>
      </c>
      <c r="Z124" s="195">
        <v>1650</v>
      </c>
      <c r="AA124" s="183">
        <v>1190</v>
      </c>
      <c r="AB124" s="183">
        <v>80</v>
      </c>
      <c r="AC124" s="186">
        <f t="shared" si="57"/>
        <v>1270</v>
      </c>
      <c r="AD124" s="196">
        <f t="shared" si="58"/>
        <v>0.76969696969696966</v>
      </c>
      <c r="AE124" s="197">
        <f t="shared" si="59"/>
        <v>0.9320622059784085</v>
      </c>
      <c r="AF124" s="198">
        <v>265</v>
      </c>
      <c r="AG124" s="196">
        <f t="shared" si="60"/>
        <v>0.16060606060606061</v>
      </c>
      <c r="AH124" s="199">
        <f t="shared" si="61"/>
        <v>1.42507595923745</v>
      </c>
      <c r="AI124" s="183">
        <v>50</v>
      </c>
      <c r="AJ124" s="183">
        <v>10</v>
      </c>
      <c r="AK124" s="186">
        <f t="shared" si="62"/>
        <v>60</v>
      </c>
      <c r="AL124" s="196">
        <f t="shared" si="63"/>
        <v>3.6363636363636362E-2</v>
      </c>
      <c r="AM124" s="200">
        <f t="shared" si="64"/>
        <v>0.77700077700077697</v>
      </c>
      <c r="AN124" s="201">
        <v>55</v>
      </c>
      <c r="AO124" s="185" t="s">
        <v>6</v>
      </c>
      <c r="AP124" s="257" t="s">
        <v>6</v>
      </c>
      <c r="AR124" s="115"/>
      <c r="AS124" s="103"/>
    </row>
    <row r="125" spans="1:46" ht="15" x14ac:dyDescent="0.25">
      <c r="A125" s="180"/>
      <c r="B125" s="181">
        <v>8350072</v>
      </c>
      <c r="C125" s="182"/>
      <c r="D125" s="182"/>
      <c r="E125" s="183"/>
      <c r="F125" s="183"/>
      <c r="G125" s="183"/>
      <c r="H125" s="184" t="s">
        <v>151</v>
      </c>
      <c r="I125" s="185">
        <v>1.35</v>
      </c>
      <c r="J125" s="186">
        <f t="shared" si="35"/>
        <v>135</v>
      </c>
      <c r="K125" s="187">
        <v>3549</v>
      </c>
      <c r="L125" s="188">
        <v>3530</v>
      </c>
      <c r="M125" s="189">
        <v>3513</v>
      </c>
      <c r="N125" s="190">
        <f t="shared" si="36"/>
        <v>36</v>
      </c>
      <c r="O125" s="191">
        <f t="shared" si="54"/>
        <v>1.0247651579846286E-2</v>
      </c>
      <c r="P125" s="192">
        <v>2632.8</v>
      </c>
      <c r="Q125" s="188">
        <v>1417</v>
      </c>
      <c r="R125" s="189">
        <v>1385</v>
      </c>
      <c r="S125" s="190">
        <f t="shared" si="38"/>
        <v>32</v>
      </c>
      <c r="T125" s="193">
        <f t="shared" si="55"/>
        <v>2.3104693140794223E-2</v>
      </c>
      <c r="U125" s="187">
        <v>1376</v>
      </c>
      <c r="V125" s="189">
        <v>1359</v>
      </c>
      <c r="W125" s="190">
        <f t="shared" si="40"/>
        <v>17</v>
      </c>
      <c r="X125" s="194">
        <f t="shared" si="56"/>
        <v>1.2509197939661517E-2</v>
      </c>
      <c r="Y125" s="263">
        <f t="shared" si="42"/>
        <v>10.192592592592593</v>
      </c>
      <c r="Z125" s="195">
        <v>1565</v>
      </c>
      <c r="AA125" s="183">
        <v>1175</v>
      </c>
      <c r="AB125" s="183">
        <v>90</v>
      </c>
      <c r="AC125" s="186">
        <f t="shared" si="57"/>
        <v>1265</v>
      </c>
      <c r="AD125" s="196">
        <f t="shared" si="58"/>
        <v>0.80830670926517567</v>
      </c>
      <c r="AE125" s="197">
        <f t="shared" si="59"/>
        <v>0.97881655275511714</v>
      </c>
      <c r="AF125" s="198">
        <v>235</v>
      </c>
      <c r="AG125" s="196">
        <f t="shared" si="60"/>
        <v>0.15015974440894569</v>
      </c>
      <c r="AH125" s="199">
        <f t="shared" si="61"/>
        <v>1.3323845999019139</v>
      </c>
      <c r="AI125" s="183">
        <v>40</v>
      </c>
      <c r="AJ125" s="183">
        <v>15</v>
      </c>
      <c r="AK125" s="186">
        <f t="shared" si="62"/>
        <v>55</v>
      </c>
      <c r="AL125" s="196">
        <f t="shared" si="63"/>
        <v>3.5143769968051117E-2</v>
      </c>
      <c r="AM125" s="200">
        <f t="shared" si="64"/>
        <v>0.75093525572758801</v>
      </c>
      <c r="AN125" s="201">
        <v>0</v>
      </c>
      <c r="AO125" s="185" t="s">
        <v>6</v>
      </c>
      <c r="AP125" s="257" t="s">
        <v>6</v>
      </c>
      <c r="AR125" s="115"/>
      <c r="AS125" s="103"/>
    </row>
    <row r="126" spans="1:46" ht="15" x14ac:dyDescent="0.25">
      <c r="A126" s="203"/>
      <c r="B126" s="204">
        <v>8350073</v>
      </c>
      <c r="C126" s="205"/>
      <c r="D126" s="205"/>
      <c r="E126" s="206"/>
      <c r="F126" s="206"/>
      <c r="G126" s="206"/>
      <c r="H126" s="207" t="s">
        <v>152</v>
      </c>
      <c r="I126" s="208">
        <v>1.71</v>
      </c>
      <c r="J126" s="209">
        <f t="shared" si="35"/>
        <v>171</v>
      </c>
      <c r="K126" s="210">
        <v>5258</v>
      </c>
      <c r="L126" s="211">
        <v>5085</v>
      </c>
      <c r="M126" s="212">
        <v>4745</v>
      </c>
      <c r="N126" s="213">
        <f t="shared" si="36"/>
        <v>513</v>
      </c>
      <c r="O126" s="214">
        <f t="shared" si="54"/>
        <v>0.10811380400421497</v>
      </c>
      <c r="P126" s="215">
        <v>3068.2</v>
      </c>
      <c r="Q126" s="211">
        <v>2365</v>
      </c>
      <c r="R126" s="212">
        <v>2412</v>
      </c>
      <c r="S126" s="213">
        <f t="shared" si="38"/>
        <v>-47</v>
      </c>
      <c r="T126" s="216">
        <f t="shared" si="55"/>
        <v>-1.9485903814262025E-2</v>
      </c>
      <c r="U126" s="217">
        <v>2145</v>
      </c>
      <c r="V126" s="212">
        <v>2058</v>
      </c>
      <c r="W126" s="213">
        <f t="shared" si="40"/>
        <v>87</v>
      </c>
      <c r="X126" s="218">
        <f t="shared" si="56"/>
        <v>4.2274052478134108E-2</v>
      </c>
      <c r="Y126" s="262">
        <f t="shared" si="42"/>
        <v>12.543859649122806</v>
      </c>
      <c r="Z126" s="219">
        <v>2325</v>
      </c>
      <c r="AA126" s="206">
        <v>1525</v>
      </c>
      <c r="AB126" s="206">
        <v>125</v>
      </c>
      <c r="AC126" s="209">
        <f t="shared" si="57"/>
        <v>1650</v>
      </c>
      <c r="AD126" s="220">
        <f t="shared" si="58"/>
        <v>0.70967741935483875</v>
      </c>
      <c r="AE126" s="221">
        <f t="shared" si="59"/>
        <v>0.85938171391964013</v>
      </c>
      <c r="AF126" s="222">
        <v>535</v>
      </c>
      <c r="AG126" s="220">
        <f t="shared" si="60"/>
        <v>0.23010752688172043</v>
      </c>
      <c r="AH126" s="223">
        <f t="shared" si="61"/>
        <v>2.0417704248599859</v>
      </c>
      <c r="AI126" s="206">
        <v>100</v>
      </c>
      <c r="AJ126" s="206">
        <v>10</v>
      </c>
      <c r="AK126" s="209">
        <f t="shared" si="62"/>
        <v>110</v>
      </c>
      <c r="AL126" s="220">
        <f t="shared" si="63"/>
        <v>4.7311827956989246E-2</v>
      </c>
      <c r="AM126" s="224">
        <f t="shared" si="64"/>
        <v>1.0109364948074624</v>
      </c>
      <c r="AN126" s="225">
        <v>25</v>
      </c>
      <c r="AO126" s="208" t="s">
        <v>5</v>
      </c>
      <c r="AP126" s="293" t="s">
        <v>5</v>
      </c>
      <c r="AR126" s="115"/>
      <c r="AS126" s="103"/>
    </row>
    <row r="127" spans="1:46" ht="15" x14ac:dyDescent="0.25">
      <c r="A127" s="227" t="s">
        <v>328</v>
      </c>
      <c r="B127" s="228">
        <v>8350074</v>
      </c>
      <c r="C127" s="229"/>
      <c r="D127" s="229"/>
      <c r="E127" s="230"/>
      <c r="F127" s="230"/>
      <c r="G127" s="230"/>
      <c r="H127" s="231" t="s">
        <v>153</v>
      </c>
      <c r="I127" s="232">
        <v>1.34</v>
      </c>
      <c r="J127" s="233">
        <f t="shared" si="35"/>
        <v>134</v>
      </c>
      <c r="K127" s="234">
        <v>15</v>
      </c>
      <c r="L127" s="230">
        <v>25</v>
      </c>
      <c r="M127" s="235">
        <v>25</v>
      </c>
      <c r="N127" s="236">
        <f t="shared" si="36"/>
        <v>-10</v>
      </c>
      <c r="O127" s="237">
        <f t="shared" si="54"/>
        <v>-0.4</v>
      </c>
      <c r="P127" s="238">
        <v>11.2</v>
      </c>
      <c r="Q127" s="239">
        <v>8</v>
      </c>
      <c r="R127" s="235">
        <v>10</v>
      </c>
      <c r="S127" s="236">
        <f t="shared" si="38"/>
        <v>-2</v>
      </c>
      <c r="T127" s="240">
        <f t="shared" si="55"/>
        <v>-0.2</v>
      </c>
      <c r="U127" s="241">
        <v>8</v>
      </c>
      <c r="V127" s="235">
        <v>10</v>
      </c>
      <c r="W127" s="236">
        <f t="shared" si="40"/>
        <v>-2</v>
      </c>
      <c r="X127" s="242">
        <f t="shared" si="56"/>
        <v>-0.2</v>
      </c>
      <c r="Y127" s="265">
        <f t="shared" si="42"/>
        <v>5.9701492537313432E-2</v>
      </c>
      <c r="Z127" s="250"/>
      <c r="AA127" s="230"/>
      <c r="AB127" s="230"/>
      <c r="AC127" s="233"/>
      <c r="AD127" s="244"/>
      <c r="AE127" s="245"/>
      <c r="AF127" s="246"/>
      <c r="AG127" s="244"/>
      <c r="AH127" s="247"/>
      <c r="AI127" s="230"/>
      <c r="AJ127" s="230"/>
      <c r="AK127" s="233"/>
      <c r="AL127" s="244"/>
      <c r="AM127" s="248"/>
      <c r="AN127" s="249"/>
      <c r="AO127" s="232" t="s">
        <v>28</v>
      </c>
      <c r="AP127" s="295" t="s">
        <v>28</v>
      </c>
      <c r="AR127" s="115"/>
      <c r="AS127" s="103"/>
    </row>
    <row r="128" spans="1:46" ht="15" x14ac:dyDescent="0.25">
      <c r="A128" s="180"/>
      <c r="B128" s="181">
        <v>8350075.0099999998</v>
      </c>
      <c r="C128" s="182"/>
      <c r="D128" s="182"/>
      <c r="E128" s="183"/>
      <c r="F128" s="183"/>
      <c r="G128" s="183"/>
      <c r="H128" s="184" t="s">
        <v>154</v>
      </c>
      <c r="I128" s="185">
        <v>0.49</v>
      </c>
      <c r="J128" s="186">
        <f t="shared" si="35"/>
        <v>49</v>
      </c>
      <c r="K128" s="187">
        <v>1827</v>
      </c>
      <c r="L128" s="188">
        <v>1818</v>
      </c>
      <c r="M128" s="189">
        <v>1718</v>
      </c>
      <c r="N128" s="190">
        <f t="shared" si="36"/>
        <v>109</v>
      </c>
      <c r="O128" s="191">
        <f t="shared" si="54"/>
        <v>6.3445867287543659E-2</v>
      </c>
      <c r="P128" s="192">
        <v>3735.4</v>
      </c>
      <c r="Q128" s="188">
        <v>671</v>
      </c>
      <c r="R128" s="189">
        <v>658</v>
      </c>
      <c r="S128" s="190">
        <f t="shared" si="38"/>
        <v>13</v>
      </c>
      <c r="T128" s="193">
        <f t="shared" si="55"/>
        <v>1.9756838905775075E-2</v>
      </c>
      <c r="U128" s="187">
        <v>628</v>
      </c>
      <c r="V128" s="189">
        <v>642</v>
      </c>
      <c r="W128" s="190">
        <f t="shared" si="40"/>
        <v>-14</v>
      </c>
      <c r="X128" s="194">
        <f t="shared" si="56"/>
        <v>-2.1806853582554516E-2</v>
      </c>
      <c r="Y128" s="263">
        <f t="shared" si="42"/>
        <v>12.816326530612244</v>
      </c>
      <c r="Z128" s="195">
        <v>805</v>
      </c>
      <c r="AA128" s="183">
        <v>595</v>
      </c>
      <c r="AB128" s="183">
        <v>75</v>
      </c>
      <c r="AC128" s="186">
        <f t="shared" ref="AC128:AC165" si="65">AA128+AB128</f>
        <v>670</v>
      </c>
      <c r="AD128" s="196">
        <f t="shared" ref="AD128:AD165" si="66">AC128/Z128</f>
        <v>0.83229813664596275</v>
      </c>
      <c r="AE128" s="197">
        <f t="shared" ref="AE128:AE165" si="67">AD128/82.58*100</f>
        <v>1.0078688988204927</v>
      </c>
      <c r="AF128" s="198">
        <v>105</v>
      </c>
      <c r="AG128" s="196">
        <f t="shared" ref="AG128:AG165" si="68">AF128/Z128</f>
        <v>0.13043478260869565</v>
      </c>
      <c r="AH128" s="199">
        <f t="shared" ref="AH128:AH165" si="69">AG128/11.27*100</f>
        <v>1.1573627560665096</v>
      </c>
      <c r="AI128" s="183">
        <v>15</v>
      </c>
      <c r="AJ128" s="183">
        <v>0</v>
      </c>
      <c r="AK128" s="186">
        <f t="shared" ref="AK128:AK165" si="70">AI128+AJ128</f>
        <v>15</v>
      </c>
      <c r="AL128" s="196">
        <f t="shared" ref="AL128:AL165" si="71">AK128/Z128</f>
        <v>1.8633540372670808E-2</v>
      </c>
      <c r="AM128" s="200">
        <f t="shared" ref="AM128:AM165" si="72">AL128/4.68*100</f>
        <v>0.39815257206561561</v>
      </c>
      <c r="AN128" s="201">
        <v>15</v>
      </c>
      <c r="AO128" s="185" t="s">
        <v>6</v>
      </c>
      <c r="AP128" s="257" t="s">
        <v>6</v>
      </c>
      <c r="AR128" s="115"/>
      <c r="AS128" s="103"/>
    </row>
    <row r="129" spans="1:45" ht="15" x14ac:dyDescent="0.25">
      <c r="A129" s="180"/>
      <c r="B129" s="181">
        <v>8350075.0199999996</v>
      </c>
      <c r="C129" s="182"/>
      <c r="D129" s="182"/>
      <c r="E129" s="183"/>
      <c r="F129" s="183"/>
      <c r="G129" s="183"/>
      <c r="H129" s="184" t="s">
        <v>155</v>
      </c>
      <c r="I129" s="185">
        <v>1.8</v>
      </c>
      <c r="J129" s="186">
        <f t="shared" si="35"/>
        <v>180</v>
      </c>
      <c r="K129" s="187">
        <v>6064</v>
      </c>
      <c r="L129" s="188">
        <v>5898</v>
      </c>
      <c r="M129" s="189">
        <v>6050</v>
      </c>
      <c r="N129" s="190">
        <f t="shared" si="36"/>
        <v>14</v>
      </c>
      <c r="O129" s="191">
        <f t="shared" si="54"/>
        <v>2.3140495867768596E-3</v>
      </c>
      <c r="P129" s="192">
        <v>3376.2</v>
      </c>
      <c r="Q129" s="188">
        <v>2394</v>
      </c>
      <c r="R129" s="189">
        <v>2318</v>
      </c>
      <c r="S129" s="190">
        <f t="shared" si="38"/>
        <v>76</v>
      </c>
      <c r="T129" s="193">
        <f t="shared" si="55"/>
        <v>3.2786885245901641E-2</v>
      </c>
      <c r="U129" s="187">
        <v>2297</v>
      </c>
      <c r="V129" s="189">
        <v>2256</v>
      </c>
      <c r="W129" s="190">
        <f t="shared" si="40"/>
        <v>41</v>
      </c>
      <c r="X129" s="194">
        <f t="shared" si="56"/>
        <v>1.8173758865248225E-2</v>
      </c>
      <c r="Y129" s="263">
        <f t="shared" si="42"/>
        <v>12.761111111111111</v>
      </c>
      <c r="Z129" s="195">
        <v>2900</v>
      </c>
      <c r="AA129" s="183">
        <v>2160</v>
      </c>
      <c r="AB129" s="183">
        <v>175</v>
      </c>
      <c r="AC129" s="186">
        <f t="shared" si="65"/>
        <v>2335</v>
      </c>
      <c r="AD129" s="196">
        <f t="shared" si="66"/>
        <v>0.80517241379310345</v>
      </c>
      <c r="AE129" s="197">
        <f t="shared" si="67"/>
        <v>0.97502108717982994</v>
      </c>
      <c r="AF129" s="198">
        <v>470</v>
      </c>
      <c r="AG129" s="196">
        <f t="shared" si="68"/>
        <v>0.16206896551724137</v>
      </c>
      <c r="AH129" s="199">
        <f t="shared" si="69"/>
        <v>1.4380564819631001</v>
      </c>
      <c r="AI129" s="183">
        <v>25</v>
      </c>
      <c r="AJ129" s="183">
        <v>10</v>
      </c>
      <c r="AK129" s="186">
        <f t="shared" si="70"/>
        <v>35</v>
      </c>
      <c r="AL129" s="196">
        <f t="shared" si="71"/>
        <v>1.2068965517241379E-2</v>
      </c>
      <c r="AM129" s="200">
        <f t="shared" si="72"/>
        <v>0.25788387857353373</v>
      </c>
      <c r="AN129" s="201">
        <v>50</v>
      </c>
      <c r="AO129" s="185" t="s">
        <v>6</v>
      </c>
      <c r="AP129" s="293" t="s">
        <v>5</v>
      </c>
      <c r="AR129" s="115"/>
      <c r="AS129" s="103"/>
    </row>
    <row r="130" spans="1:45" ht="15" x14ac:dyDescent="0.25">
      <c r="A130" s="180"/>
      <c r="B130" s="181">
        <v>8350075.0300000003</v>
      </c>
      <c r="C130" s="182"/>
      <c r="D130" s="182"/>
      <c r="E130" s="183"/>
      <c r="F130" s="183"/>
      <c r="G130" s="183"/>
      <c r="H130" s="184" t="s">
        <v>156</v>
      </c>
      <c r="I130" s="185">
        <v>0.73</v>
      </c>
      <c r="J130" s="186">
        <f t="shared" ref="J130:J193" si="73">I130*100</f>
        <v>73</v>
      </c>
      <c r="K130" s="187">
        <v>2158</v>
      </c>
      <c r="L130" s="188">
        <v>2078</v>
      </c>
      <c r="M130" s="189">
        <v>2124</v>
      </c>
      <c r="N130" s="190">
        <f t="shared" ref="N130:N193" si="74">K130-M130</f>
        <v>34</v>
      </c>
      <c r="O130" s="191">
        <f t="shared" si="54"/>
        <v>1.60075329566855E-2</v>
      </c>
      <c r="P130" s="192">
        <v>2973.3</v>
      </c>
      <c r="Q130" s="188">
        <v>884</v>
      </c>
      <c r="R130" s="189">
        <v>875</v>
      </c>
      <c r="S130" s="190">
        <f t="shared" ref="S130:S193" si="75">Q130-R130</f>
        <v>9</v>
      </c>
      <c r="T130" s="193">
        <f t="shared" si="55"/>
        <v>1.0285714285714285E-2</v>
      </c>
      <c r="U130" s="187">
        <v>843</v>
      </c>
      <c r="V130" s="189">
        <v>849</v>
      </c>
      <c r="W130" s="190">
        <f t="shared" ref="W130:W193" si="76">U130-V130</f>
        <v>-6</v>
      </c>
      <c r="X130" s="194">
        <f t="shared" si="56"/>
        <v>-7.0671378091872791E-3</v>
      </c>
      <c r="Y130" s="263">
        <f t="shared" ref="Y130:Y193" si="77">U130/J130</f>
        <v>11.547945205479452</v>
      </c>
      <c r="Z130" s="195">
        <v>1100</v>
      </c>
      <c r="AA130" s="183">
        <v>820</v>
      </c>
      <c r="AB130" s="183">
        <v>55</v>
      </c>
      <c r="AC130" s="186">
        <f t="shared" si="65"/>
        <v>875</v>
      </c>
      <c r="AD130" s="196">
        <f t="shared" si="66"/>
        <v>0.79545454545454541</v>
      </c>
      <c r="AE130" s="197">
        <f t="shared" si="67"/>
        <v>0.96325326405248912</v>
      </c>
      <c r="AF130" s="198">
        <v>155</v>
      </c>
      <c r="AG130" s="196">
        <f t="shared" si="68"/>
        <v>0.1409090909090909</v>
      </c>
      <c r="AH130" s="199">
        <f t="shared" si="69"/>
        <v>1.2503024925385173</v>
      </c>
      <c r="AI130" s="183">
        <v>15</v>
      </c>
      <c r="AJ130" s="183">
        <v>10</v>
      </c>
      <c r="AK130" s="186">
        <f t="shared" si="70"/>
        <v>25</v>
      </c>
      <c r="AL130" s="196">
        <f t="shared" si="71"/>
        <v>2.2727272727272728E-2</v>
      </c>
      <c r="AM130" s="200">
        <f t="shared" si="72"/>
        <v>0.48562548562548569</v>
      </c>
      <c r="AN130" s="201">
        <v>40</v>
      </c>
      <c r="AO130" s="185" t="s">
        <v>6</v>
      </c>
      <c r="AP130" s="293" t="s">
        <v>5</v>
      </c>
      <c r="AR130" s="115"/>
      <c r="AS130" s="103"/>
    </row>
    <row r="131" spans="1:45" ht="15" x14ac:dyDescent="0.25">
      <c r="A131" s="203"/>
      <c r="B131" s="204">
        <v>8350075.04</v>
      </c>
      <c r="C131" s="205"/>
      <c r="D131" s="205"/>
      <c r="E131" s="206"/>
      <c r="F131" s="206"/>
      <c r="G131" s="206"/>
      <c r="H131" s="207" t="s">
        <v>157</v>
      </c>
      <c r="I131" s="208">
        <v>0.46</v>
      </c>
      <c r="J131" s="209">
        <f t="shared" si="73"/>
        <v>46</v>
      </c>
      <c r="K131" s="210">
        <v>2048</v>
      </c>
      <c r="L131" s="211">
        <v>2152</v>
      </c>
      <c r="M131" s="212">
        <v>2148</v>
      </c>
      <c r="N131" s="213">
        <f t="shared" si="74"/>
        <v>-100</v>
      </c>
      <c r="O131" s="214">
        <f t="shared" si="54"/>
        <v>-4.6554934823091247E-2</v>
      </c>
      <c r="P131" s="215">
        <v>4487.3</v>
      </c>
      <c r="Q131" s="211">
        <v>855</v>
      </c>
      <c r="R131" s="212">
        <v>850</v>
      </c>
      <c r="S131" s="213">
        <f t="shared" si="75"/>
        <v>5</v>
      </c>
      <c r="T131" s="216">
        <f t="shared" si="55"/>
        <v>5.8823529411764705E-3</v>
      </c>
      <c r="U131" s="217">
        <v>766</v>
      </c>
      <c r="V131" s="212">
        <v>811</v>
      </c>
      <c r="W131" s="213">
        <f t="shared" si="76"/>
        <v>-45</v>
      </c>
      <c r="X131" s="218">
        <f t="shared" si="56"/>
        <v>-5.5487053020961775E-2</v>
      </c>
      <c r="Y131" s="262">
        <f t="shared" si="77"/>
        <v>16.652173913043477</v>
      </c>
      <c r="Z131" s="219">
        <v>880</v>
      </c>
      <c r="AA131" s="206">
        <v>565</v>
      </c>
      <c r="AB131" s="206">
        <v>65</v>
      </c>
      <c r="AC131" s="209">
        <f t="shared" si="65"/>
        <v>630</v>
      </c>
      <c r="AD131" s="220">
        <f t="shared" si="66"/>
        <v>0.71590909090909094</v>
      </c>
      <c r="AE131" s="221">
        <f t="shared" si="67"/>
        <v>0.86692793764724019</v>
      </c>
      <c r="AF131" s="222">
        <v>170</v>
      </c>
      <c r="AG131" s="220">
        <f t="shared" si="68"/>
        <v>0.19318181818181818</v>
      </c>
      <c r="AH131" s="223">
        <f t="shared" si="69"/>
        <v>1.7141243849318384</v>
      </c>
      <c r="AI131" s="206">
        <v>55</v>
      </c>
      <c r="AJ131" s="206">
        <v>0</v>
      </c>
      <c r="AK131" s="209">
        <f t="shared" si="70"/>
        <v>55</v>
      </c>
      <c r="AL131" s="220">
        <f t="shared" si="71"/>
        <v>6.25E-2</v>
      </c>
      <c r="AM131" s="224">
        <f t="shared" si="72"/>
        <v>1.3354700854700856</v>
      </c>
      <c r="AN131" s="225">
        <v>20</v>
      </c>
      <c r="AO131" s="208" t="s">
        <v>5</v>
      </c>
      <c r="AP131" s="293" t="s">
        <v>5</v>
      </c>
      <c r="AR131" s="115"/>
      <c r="AS131" s="103"/>
    </row>
    <row r="132" spans="1:45" ht="15" x14ac:dyDescent="0.25">
      <c r="A132" s="203"/>
      <c r="B132" s="204">
        <v>8350075.0499999998</v>
      </c>
      <c r="C132" s="205"/>
      <c r="D132" s="205"/>
      <c r="E132" s="206"/>
      <c r="F132" s="206"/>
      <c r="G132" s="206"/>
      <c r="H132" s="207" t="s">
        <v>158</v>
      </c>
      <c r="I132" s="208">
        <v>1.61</v>
      </c>
      <c r="J132" s="209">
        <f t="shared" si="73"/>
        <v>161</v>
      </c>
      <c r="K132" s="210">
        <v>3810</v>
      </c>
      <c r="L132" s="211">
        <v>3681</v>
      </c>
      <c r="M132" s="212">
        <v>3749</v>
      </c>
      <c r="N132" s="213">
        <f t="shared" si="74"/>
        <v>61</v>
      </c>
      <c r="O132" s="214">
        <f t="shared" si="54"/>
        <v>1.6271005601493731E-2</v>
      </c>
      <c r="P132" s="215">
        <v>2363.8000000000002</v>
      </c>
      <c r="Q132" s="211">
        <v>1426</v>
      </c>
      <c r="R132" s="212">
        <v>1413</v>
      </c>
      <c r="S132" s="213">
        <f t="shared" si="75"/>
        <v>13</v>
      </c>
      <c r="T132" s="216">
        <f t="shared" si="55"/>
        <v>9.200283085633405E-3</v>
      </c>
      <c r="U132" s="217">
        <v>1349</v>
      </c>
      <c r="V132" s="212">
        <v>1369</v>
      </c>
      <c r="W132" s="213">
        <f t="shared" si="76"/>
        <v>-20</v>
      </c>
      <c r="X132" s="218">
        <f t="shared" si="56"/>
        <v>-1.4609203798392988E-2</v>
      </c>
      <c r="Y132" s="262">
        <f t="shared" si="77"/>
        <v>8.378881987577639</v>
      </c>
      <c r="Z132" s="219">
        <v>1700</v>
      </c>
      <c r="AA132" s="206">
        <v>1190</v>
      </c>
      <c r="AB132" s="206">
        <v>85</v>
      </c>
      <c r="AC132" s="209">
        <f t="shared" si="65"/>
        <v>1275</v>
      </c>
      <c r="AD132" s="220">
        <f t="shared" si="66"/>
        <v>0.75</v>
      </c>
      <c r="AE132" s="221">
        <f t="shared" si="67"/>
        <v>0.90821022039234678</v>
      </c>
      <c r="AF132" s="222">
        <v>315</v>
      </c>
      <c r="AG132" s="220">
        <f t="shared" si="68"/>
        <v>0.18529411764705883</v>
      </c>
      <c r="AH132" s="223">
        <f t="shared" si="69"/>
        <v>1.6441359152356596</v>
      </c>
      <c r="AI132" s="206">
        <v>55</v>
      </c>
      <c r="AJ132" s="206">
        <v>20</v>
      </c>
      <c r="AK132" s="209">
        <f t="shared" si="70"/>
        <v>75</v>
      </c>
      <c r="AL132" s="220">
        <f t="shared" si="71"/>
        <v>4.4117647058823532E-2</v>
      </c>
      <c r="AM132" s="224">
        <f t="shared" si="72"/>
        <v>0.94268476621417807</v>
      </c>
      <c r="AN132" s="225">
        <v>40</v>
      </c>
      <c r="AO132" s="208" t="s">
        <v>5</v>
      </c>
      <c r="AP132" s="293" t="s">
        <v>5</v>
      </c>
      <c r="AR132" s="115"/>
      <c r="AS132" s="103"/>
    </row>
    <row r="133" spans="1:45" ht="15" x14ac:dyDescent="0.25">
      <c r="A133" s="180"/>
      <c r="B133" s="181">
        <v>8350075.0700000003</v>
      </c>
      <c r="C133" s="182"/>
      <c r="D133" s="182"/>
      <c r="E133" s="183"/>
      <c r="F133" s="183"/>
      <c r="G133" s="183"/>
      <c r="H133" s="184" t="s">
        <v>160</v>
      </c>
      <c r="I133" s="185">
        <v>1.35</v>
      </c>
      <c r="J133" s="186">
        <f t="shared" si="73"/>
        <v>135</v>
      </c>
      <c r="K133" s="187">
        <v>5376</v>
      </c>
      <c r="L133" s="188">
        <v>5296</v>
      </c>
      <c r="M133" s="189">
        <v>4971</v>
      </c>
      <c r="N133" s="190">
        <f t="shared" si="74"/>
        <v>405</v>
      </c>
      <c r="O133" s="191">
        <f t="shared" si="54"/>
        <v>8.1472540736270374E-2</v>
      </c>
      <c r="P133" s="192">
        <v>3976.6</v>
      </c>
      <c r="Q133" s="188">
        <v>2066</v>
      </c>
      <c r="R133" s="189">
        <v>1767</v>
      </c>
      <c r="S133" s="190">
        <f t="shared" si="75"/>
        <v>299</v>
      </c>
      <c r="T133" s="193">
        <f t="shared" si="55"/>
        <v>0.16921335597057158</v>
      </c>
      <c r="U133" s="187">
        <v>1992</v>
      </c>
      <c r="V133" s="189">
        <v>1726</v>
      </c>
      <c r="W133" s="190">
        <f t="shared" si="76"/>
        <v>266</v>
      </c>
      <c r="X133" s="194">
        <f t="shared" si="56"/>
        <v>0.15411355735805329</v>
      </c>
      <c r="Y133" s="263">
        <f t="shared" si="77"/>
        <v>14.755555555555556</v>
      </c>
      <c r="Z133" s="195">
        <v>2645</v>
      </c>
      <c r="AA133" s="183">
        <v>1895</v>
      </c>
      <c r="AB133" s="183">
        <v>155</v>
      </c>
      <c r="AC133" s="186">
        <f t="shared" si="65"/>
        <v>2050</v>
      </c>
      <c r="AD133" s="196">
        <f t="shared" si="66"/>
        <v>0.77504725897920601</v>
      </c>
      <c r="AE133" s="197">
        <f t="shared" si="67"/>
        <v>0.93854112252265198</v>
      </c>
      <c r="AF133" s="198">
        <v>435</v>
      </c>
      <c r="AG133" s="196">
        <f t="shared" si="68"/>
        <v>0.16446124763705103</v>
      </c>
      <c r="AH133" s="199">
        <f t="shared" si="69"/>
        <v>1.4592834750403818</v>
      </c>
      <c r="AI133" s="183">
        <v>110</v>
      </c>
      <c r="AJ133" s="183">
        <v>0</v>
      </c>
      <c r="AK133" s="186">
        <f t="shared" si="70"/>
        <v>110</v>
      </c>
      <c r="AL133" s="196">
        <f t="shared" si="71"/>
        <v>4.1587901701323253E-2</v>
      </c>
      <c r="AM133" s="200">
        <f t="shared" si="72"/>
        <v>0.88863037823340285</v>
      </c>
      <c r="AN133" s="201">
        <v>35</v>
      </c>
      <c r="AO133" s="185" t="s">
        <v>6</v>
      </c>
      <c r="AP133" s="293" t="s">
        <v>5</v>
      </c>
      <c r="AR133" s="115"/>
      <c r="AS133" s="103"/>
    </row>
    <row r="134" spans="1:45" ht="15" x14ac:dyDescent="0.25">
      <c r="A134" s="203"/>
      <c r="B134" s="204">
        <v>8350075.0800000001</v>
      </c>
      <c r="C134" s="205"/>
      <c r="D134" s="205"/>
      <c r="E134" s="206"/>
      <c r="F134" s="206"/>
      <c r="G134" s="206"/>
      <c r="H134" s="207" t="s">
        <v>161</v>
      </c>
      <c r="I134" s="208">
        <v>1.97</v>
      </c>
      <c r="J134" s="209">
        <f t="shared" si="73"/>
        <v>197</v>
      </c>
      <c r="K134" s="210">
        <v>5251</v>
      </c>
      <c r="L134" s="211">
        <v>4933</v>
      </c>
      <c r="M134" s="212">
        <v>4279</v>
      </c>
      <c r="N134" s="213">
        <f t="shared" si="74"/>
        <v>972</v>
      </c>
      <c r="O134" s="214">
        <f t="shared" si="54"/>
        <v>0.22715587754148164</v>
      </c>
      <c r="P134" s="215">
        <v>2661</v>
      </c>
      <c r="Q134" s="211">
        <v>2353</v>
      </c>
      <c r="R134" s="212">
        <v>1913</v>
      </c>
      <c r="S134" s="213">
        <f t="shared" si="75"/>
        <v>440</v>
      </c>
      <c r="T134" s="216">
        <f t="shared" si="55"/>
        <v>0.23000522739153162</v>
      </c>
      <c r="U134" s="217">
        <v>2271</v>
      </c>
      <c r="V134" s="212">
        <v>1862</v>
      </c>
      <c r="W134" s="213">
        <f t="shared" si="76"/>
        <v>409</v>
      </c>
      <c r="X134" s="218">
        <f t="shared" si="56"/>
        <v>0.21965628356605801</v>
      </c>
      <c r="Y134" s="262">
        <f t="shared" si="77"/>
        <v>11.527918781725889</v>
      </c>
      <c r="Z134" s="219">
        <v>2580</v>
      </c>
      <c r="AA134" s="206">
        <v>1945</v>
      </c>
      <c r="AB134" s="206">
        <v>120</v>
      </c>
      <c r="AC134" s="209">
        <f t="shared" si="65"/>
        <v>2065</v>
      </c>
      <c r="AD134" s="220">
        <f t="shared" si="66"/>
        <v>0.80038759689922478</v>
      </c>
      <c r="AE134" s="221">
        <f t="shared" si="67"/>
        <v>0.96922692770552776</v>
      </c>
      <c r="AF134" s="222">
        <v>460</v>
      </c>
      <c r="AG134" s="220">
        <f t="shared" si="68"/>
        <v>0.17829457364341086</v>
      </c>
      <c r="AH134" s="223">
        <f t="shared" si="69"/>
        <v>1.5820281601012498</v>
      </c>
      <c r="AI134" s="206">
        <v>25</v>
      </c>
      <c r="AJ134" s="206">
        <v>0</v>
      </c>
      <c r="AK134" s="209">
        <f t="shared" si="70"/>
        <v>25</v>
      </c>
      <c r="AL134" s="220">
        <f t="shared" si="71"/>
        <v>9.6899224806201549E-3</v>
      </c>
      <c r="AM134" s="224">
        <f t="shared" si="72"/>
        <v>0.20704962565427681</v>
      </c>
      <c r="AN134" s="225">
        <v>30</v>
      </c>
      <c r="AO134" s="208" t="s">
        <v>5</v>
      </c>
      <c r="AP134" s="293" t="s">
        <v>5</v>
      </c>
      <c r="AR134" s="115"/>
      <c r="AS134" s="103"/>
    </row>
    <row r="135" spans="1:45" ht="15" x14ac:dyDescent="0.25">
      <c r="A135" s="180"/>
      <c r="B135" s="181">
        <v>8350075.0899999999</v>
      </c>
      <c r="C135" s="182"/>
      <c r="D135" s="182"/>
      <c r="E135" s="183"/>
      <c r="F135" s="183"/>
      <c r="G135" s="183"/>
      <c r="H135" s="184" t="s">
        <v>162</v>
      </c>
      <c r="I135" s="185">
        <v>1.35</v>
      </c>
      <c r="J135" s="186">
        <f t="shared" si="73"/>
        <v>135</v>
      </c>
      <c r="K135" s="187">
        <v>3169</v>
      </c>
      <c r="L135" s="188">
        <v>3091</v>
      </c>
      <c r="M135" s="189">
        <v>3156</v>
      </c>
      <c r="N135" s="190">
        <f t="shared" si="74"/>
        <v>13</v>
      </c>
      <c r="O135" s="191">
        <f t="shared" si="54"/>
        <v>4.1191381495564007E-3</v>
      </c>
      <c r="P135" s="192">
        <v>2342.6999999999998</v>
      </c>
      <c r="Q135" s="188">
        <v>1207</v>
      </c>
      <c r="R135" s="189">
        <v>1127</v>
      </c>
      <c r="S135" s="190">
        <f t="shared" si="75"/>
        <v>80</v>
      </c>
      <c r="T135" s="193">
        <f t="shared" si="55"/>
        <v>7.0984915705412599E-2</v>
      </c>
      <c r="U135" s="187">
        <v>1166</v>
      </c>
      <c r="V135" s="189">
        <v>1113</v>
      </c>
      <c r="W135" s="190">
        <f t="shared" si="76"/>
        <v>53</v>
      </c>
      <c r="X135" s="194">
        <f t="shared" si="56"/>
        <v>4.7619047619047616E-2</v>
      </c>
      <c r="Y135" s="263">
        <f t="shared" si="77"/>
        <v>8.6370370370370377</v>
      </c>
      <c r="Z135" s="195">
        <v>1560</v>
      </c>
      <c r="AA135" s="183">
        <v>1200</v>
      </c>
      <c r="AB135" s="183">
        <v>55</v>
      </c>
      <c r="AC135" s="186">
        <f t="shared" si="65"/>
        <v>1255</v>
      </c>
      <c r="AD135" s="196">
        <f t="shared" si="66"/>
        <v>0.80448717948717952</v>
      </c>
      <c r="AE135" s="197">
        <f t="shared" si="67"/>
        <v>0.97419130477982507</v>
      </c>
      <c r="AF135" s="198">
        <v>240</v>
      </c>
      <c r="AG135" s="196">
        <f t="shared" si="68"/>
        <v>0.15384615384615385</v>
      </c>
      <c r="AH135" s="199">
        <f t="shared" si="69"/>
        <v>1.3650945327963964</v>
      </c>
      <c r="AI135" s="183">
        <v>50</v>
      </c>
      <c r="AJ135" s="183">
        <v>10</v>
      </c>
      <c r="AK135" s="186">
        <f t="shared" si="70"/>
        <v>60</v>
      </c>
      <c r="AL135" s="196">
        <f t="shared" si="71"/>
        <v>3.8461538461538464E-2</v>
      </c>
      <c r="AM135" s="200">
        <f t="shared" si="72"/>
        <v>0.82182774490466814</v>
      </c>
      <c r="AN135" s="201">
        <v>10</v>
      </c>
      <c r="AO135" s="185" t="s">
        <v>6</v>
      </c>
      <c r="AP135" s="293" t="s">
        <v>5</v>
      </c>
      <c r="AR135" s="115"/>
      <c r="AS135" s="103"/>
    </row>
    <row r="136" spans="1:45" ht="15" x14ac:dyDescent="0.25">
      <c r="A136" s="203"/>
      <c r="B136" s="204">
        <v>8350075.0999999996</v>
      </c>
      <c r="C136" s="205"/>
      <c r="D136" s="205"/>
      <c r="E136" s="206"/>
      <c r="F136" s="206"/>
      <c r="G136" s="206"/>
      <c r="H136" s="207" t="s">
        <v>163</v>
      </c>
      <c r="I136" s="208">
        <v>2.72</v>
      </c>
      <c r="J136" s="209">
        <f t="shared" si="73"/>
        <v>272</v>
      </c>
      <c r="K136" s="210">
        <v>6638</v>
      </c>
      <c r="L136" s="211">
        <v>6506</v>
      </c>
      <c r="M136" s="212">
        <v>6520</v>
      </c>
      <c r="N136" s="213">
        <f t="shared" si="74"/>
        <v>118</v>
      </c>
      <c r="O136" s="214">
        <f t="shared" si="54"/>
        <v>1.8098159509202454E-2</v>
      </c>
      <c r="P136" s="215">
        <v>2444.8000000000002</v>
      </c>
      <c r="Q136" s="211">
        <v>2567</v>
      </c>
      <c r="R136" s="212">
        <v>2463</v>
      </c>
      <c r="S136" s="213">
        <f t="shared" si="75"/>
        <v>104</v>
      </c>
      <c r="T136" s="216">
        <f t="shared" si="55"/>
        <v>4.2224928948436866E-2</v>
      </c>
      <c r="U136" s="217">
        <v>2451</v>
      </c>
      <c r="V136" s="212">
        <v>2395</v>
      </c>
      <c r="W136" s="213">
        <f t="shared" si="76"/>
        <v>56</v>
      </c>
      <c r="X136" s="218">
        <f t="shared" si="56"/>
        <v>2.338204592901879E-2</v>
      </c>
      <c r="Y136" s="262">
        <f t="shared" si="77"/>
        <v>9.0110294117647065</v>
      </c>
      <c r="Z136" s="219">
        <v>3355</v>
      </c>
      <c r="AA136" s="206">
        <v>2435</v>
      </c>
      <c r="AB136" s="206">
        <v>190</v>
      </c>
      <c r="AC136" s="209">
        <f t="shared" si="65"/>
        <v>2625</v>
      </c>
      <c r="AD136" s="220">
        <f t="shared" si="66"/>
        <v>0.7824143070044709</v>
      </c>
      <c r="AE136" s="221">
        <f t="shared" si="67"/>
        <v>0.94746222693687443</v>
      </c>
      <c r="AF136" s="222">
        <v>585</v>
      </c>
      <c r="AG136" s="220">
        <f t="shared" si="68"/>
        <v>0.17436661698956782</v>
      </c>
      <c r="AH136" s="223">
        <f t="shared" si="69"/>
        <v>1.5471749511053046</v>
      </c>
      <c r="AI136" s="206">
        <v>55</v>
      </c>
      <c r="AJ136" s="206">
        <v>20</v>
      </c>
      <c r="AK136" s="209">
        <f t="shared" si="70"/>
        <v>75</v>
      </c>
      <c r="AL136" s="220">
        <f t="shared" si="71"/>
        <v>2.2354694485842028E-2</v>
      </c>
      <c r="AM136" s="224">
        <f t="shared" si="72"/>
        <v>0.4776644120906417</v>
      </c>
      <c r="AN136" s="225">
        <v>65</v>
      </c>
      <c r="AO136" s="208" t="s">
        <v>5</v>
      </c>
      <c r="AP136" s="293" t="s">
        <v>5</v>
      </c>
      <c r="AR136" s="115"/>
      <c r="AS136" s="103"/>
    </row>
    <row r="137" spans="1:45" ht="15" x14ac:dyDescent="0.25">
      <c r="A137" s="203"/>
      <c r="B137" s="204">
        <v>8350075.1100000003</v>
      </c>
      <c r="C137" s="205">
        <v>8350075.0599999996</v>
      </c>
      <c r="D137" s="208">
        <v>0.62027265399999998</v>
      </c>
      <c r="E137" s="206">
        <v>10329</v>
      </c>
      <c r="F137" s="226">
        <v>4271</v>
      </c>
      <c r="G137" s="226">
        <v>3959</v>
      </c>
      <c r="H137" s="207"/>
      <c r="I137" s="208">
        <v>2.21</v>
      </c>
      <c r="J137" s="209">
        <f t="shared" si="73"/>
        <v>221</v>
      </c>
      <c r="K137" s="210">
        <v>7546</v>
      </c>
      <c r="L137" s="211">
        <v>6967</v>
      </c>
      <c r="M137" s="212">
        <f>D137*E137</f>
        <v>6406.7962431659998</v>
      </c>
      <c r="N137" s="213">
        <f t="shared" si="74"/>
        <v>1139.2037568340002</v>
      </c>
      <c r="O137" s="214">
        <f t="shared" si="54"/>
        <v>0.17781176637998528</v>
      </c>
      <c r="P137" s="215">
        <v>3418</v>
      </c>
      <c r="Q137" s="211">
        <v>2724</v>
      </c>
      <c r="R137" s="212">
        <f>D137*F137</f>
        <v>2649.184505234</v>
      </c>
      <c r="S137" s="213">
        <f t="shared" si="75"/>
        <v>74.815494766000029</v>
      </c>
      <c r="T137" s="216">
        <f t="shared" si="55"/>
        <v>2.8240952873681273E-2</v>
      </c>
      <c r="U137" s="217">
        <v>2648</v>
      </c>
      <c r="V137" s="212">
        <f>D137*G137</f>
        <v>2455.6594371860001</v>
      </c>
      <c r="W137" s="213">
        <f t="shared" si="76"/>
        <v>192.3405628139999</v>
      </c>
      <c r="X137" s="218">
        <f t="shared" si="56"/>
        <v>7.832542245125311E-2</v>
      </c>
      <c r="Y137" s="262">
        <f t="shared" si="77"/>
        <v>11.981900452488688</v>
      </c>
      <c r="Z137" s="219">
        <v>3620</v>
      </c>
      <c r="AA137" s="206">
        <v>2730</v>
      </c>
      <c r="AB137" s="206">
        <v>185</v>
      </c>
      <c r="AC137" s="209">
        <f t="shared" si="65"/>
        <v>2915</v>
      </c>
      <c r="AD137" s="220">
        <f t="shared" si="66"/>
        <v>0.80524861878453036</v>
      </c>
      <c r="AE137" s="221">
        <f t="shared" si="67"/>
        <v>0.97511336738257492</v>
      </c>
      <c r="AF137" s="222">
        <v>620</v>
      </c>
      <c r="AG137" s="220">
        <f t="shared" si="68"/>
        <v>0.17127071823204421</v>
      </c>
      <c r="AH137" s="223">
        <f t="shared" si="69"/>
        <v>1.5197046870633915</v>
      </c>
      <c r="AI137" s="206">
        <v>30</v>
      </c>
      <c r="AJ137" s="206">
        <v>10</v>
      </c>
      <c r="AK137" s="209">
        <f t="shared" si="70"/>
        <v>40</v>
      </c>
      <c r="AL137" s="220">
        <f t="shared" si="71"/>
        <v>1.1049723756906077E-2</v>
      </c>
      <c r="AM137" s="224">
        <f t="shared" si="72"/>
        <v>0.23610520848089908</v>
      </c>
      <c r="AN137" s="225">
        <v>55</v>
      </c>
      <c r="AO137" s="208" t="s">
        <v>5</v>
      </c>
      <c r="AP137" s="293" t="s">
        <v>5</v>
      </c>
      <c r="AQ137" s="119" t="s">
        <v>25</v>
      </c>
      <c r="AR137" s="115"/>
      <c r="AS137" s="103"/>
    </row>
    <row r="138" spans="1:45" ht="15" x14ac:dyDescent="0.25">
      <c r="A138" s="203"/>
      <c r="B138" s="204">
        <v>8350075.1200000001</v>
      </c>
      <c r="C138" s="205">
        <v>8350075.0599999996</v>
      </c>
      <c r="D138" s="208">
        <v>0.37972734600000002</v>
      </c>
      <c r="E138" s="206">
        <v>10329</v>
      </c>
      <c r="F138" s="226">
        <v>4271</v>
      </c>
      <c r="G138" s="226">
        <v>3959</v>
      </c>
      <c r="H138" s="207"/>
      <c r="I138" s="208">
        <v>2.0299999999999998</v>
      </c>
      <c r="J138" s="209">
        <f t="shared" si="73"/>
        <v>202.99999999999997</v>
      </c>
      <c r="K138" s="210">
        <v>6058</v>
      </c>
      <c r="L138" s="211">
        <v>5532</v>
      </c>
      <c r="M138" s="212">
        <f>D138*E138</f>
        <v>3922.2037568340002</v>
      </c>
      <c r="N138" s="213">
        <f t="shared" si="74"/>
        <v>2135.7962431659998</v>
      </c>
      <c r="O138" s="214">
        <f t="shared" si="54"/>
        <v>0.544539849426388</v>
      </c>
      <c r="P138" s="215">
        <v>2990.7</v>
      </c>
      <c r="Q138" s="211">
        <v>2827</v>
      </c>
      <c r="R138" s="212">
        <f>D138*F138</f>
        <v>1621.815494766</v>
      </c>
      <c r="S138" s="213">
        <f t="shared" si="75"/>
        <v>1205.184505234</v>
      </c>
      <c r="T138" s="216">
        <f t="shared" si="55"/>
        <v>0.74310826917329909</v>
      </c>
      <c r="U138" s="217">
        <v>2478</v>
      </c>
      <c r="V138" s="212">
        <f>D138*G138</f>
        <v>1503.3405628140001</v>
      </c>
      <c r="W138" s="213">
        <f t="shared" si="76"/>
        <v>974.65943718599988</v>
      </c>
      <c r="X138" s="218">
        <f t="shared" si="56"/>
        <v>0.6483291020642733</v>
      </c>
      <c r="Y138" s="262">
        <f t="shared" si="77"/>
        <v>12.206896551724139</v>
      </c>
      <c r="Z138" s="219">
        <v>3380</v>
      </c>
      <c r="AA138" s="206">
        <v>2065</v>
      </c>
      <c r="AB138" s="206">
        <v>145</v>
      </c>
      <c r="AC138" s="209">
        <f t="shared" si="65"/>
        <v>2210</v>
      </c>
      <c r="AD138" s="220">
        <f t="shared" si="66"/>
        <v>0.65384615384615385</v>
      </c>
      <c r="AE138" s="221">
        <f t="shared" si="67"/>
        <v>0.79177301264973832</v>
      </c>
      <c r="AF138" s="222">
        <v>965</v>
      </c>
      <c r="AG138" s="220">
        <f t="shared" si="68"/>
        <v>0.28550295857988167</v>
      </c>
      <c r="AH138" s="223">
        <f t="shared" si="69"/>
        <v>2.5333004310548506</v>
      </c>
      <c r="AI138" s="206">
        <v>150</v>
      </c>
      <c r="AJ138" s="206">
        <v>0</v>
      </c>
      <c r="AK138" s="209">
        <f t="shared" si="70"/>
        <v>150</v>
      </c>
      <c r="AL138" s="220">
        <f t="shared" si="71"/>
        <v>4.4378698224852069E-2</v>
      </c>
      <c r="AM138" s="224">
        <f t="shared" si="72"/>
        <v>0.94826278258230923</v>
      </c>
      <c r="AN138" s="225">
        <v>50</v>
      </c>
      <c r="AO138" s="208" t="s">
        <v>5</v>
      </c>
      <c r="AP138" s="293" t="s">
        <v>5</v>
      </c>
      <c r="AQ138" s="119" t="s">
        <v>25</v>
      </c>
      <c r="AR138" s="115"/>
      <c r="AS138" s="103"/>
    </row>
    <row r="139" spans="1:45" ht="15" x14ac:dyDescent="0.25">
      <c r="A139" s="180"/>
      <c r="B139" s="181">
        <v>8350076.0099999998</v>
      </c>
      <c r="C139" s="182"/>
      <c r="D139" s="182"/>
      <c r="E139" s="183"/>
      <c r="F139" s="183"/>
      <c r="G139" s="183"/>
      <c r="H139" s="184" t="s">
        <v>164</v>
      </c>
      <c r="I139" s="185">
        <v>1.18</v>
      </c>
      <c r="J139" s="186">
        <f t="shared" si="73"/>
        <v>118</v>
      </c>
      <c r="K139" s="187">
        <v>2921</v>
      </c>
      <c r="L139" s="188">
        <v>2921</v>
      </c>
      <c r="M139" s="189">
        <v>2884</v>
      </c>
      <c r="N139" s="190">
        <f t="shared" si="74"/>
        <v>37</v>
      </c>
      <c r="O139" s="191">
        <f t="shared" si="54"/>
        <v>1.2829403606102635E-2</v>
      </c>
      <c r="P139" s="192">
        <v>2483</v>
      </c>
      <c r="Q139" s="188">
        <v>1182</v>
      </c>
      <c r="R139" s="189">
        <v>1170</v>
      </c>
      <c r="S139" s="190">
        <f t="shared" si="75"/>
        <v>12</v>
      </c>
      <c r="T139" s="193">
        <f t="shared" si="55"/>
        <v>1.0256410256410256E-2</v>
      </c>
      <c r="U139" s="187">
        <v>1130</v>
      </c>
      <c r="V139" s="189">
        <v>1129</v>
      </c>
      <c r="W139" s="190">
        <f t="shared" si="76"/>
        <v>1</v>
      </c>
      <c r="X139" s="194">
        <f t="shared" si="56"/>
        <v>8.8573959255978745E-4</v>
      </c>
      <c r="Y139" s="263">
        <f t="shared" si="77"/>
        <v>9.5762711864406782</v>
      </c>
      <c r="Z139" s="195">
        <v>1085</v>
      </c>
      <c r="AA139" s="183">
        <v>765</v>
      </c>
      <c r="AB139" s="183">
        <v>75</v>
      </c>
      <c r="AC139" s="186">
        <f t="shared" si="65"/>
        <v>840</v>
      </c>
      <c r="AD139" s="196">
        <f t="shared" si="66"/>
        <v>0.77419354838709675</v>
      </c>
      <c r="AE139" s="197">
        <f t="shared" si="67"/>
        <v>0.93750732427597094</v>
      </c>
      <c r="AF139" s="198">
        <v>180</v>
      </c>
      <c r="AG139" s="196">
        <f t="shared" si="68"/>
        <v>0.16589861751152074</v>
      </c>
      <c r="AH139" s="199">
        <f t="shared" si="69"/>
        <v>1.4720374224624733</v>
      </c>
      <c r="AI139" s="183">
        <v>45</v>
      </c>
      <c r="AJ139" s="183">
        <v>15</v>
      </c>
      <c r="AK139" s="186">
        <f t="shared" si="70"/>
        <v>60</v>
      </c>
      <c r="AL139" s="196">
        <f t="shared" si="71"/>
        <v>5.5299539170506916E-2</v>
      </c>
      <c r="AM139" s="200">
        <f t="shared" si="72"/>
        <v>1.1816140848398915</v>
      </c>
      <c r="AN139" s="201">
        <v>0</v>
      </c>
      <c r="AO139" s="185" t="s">
        <v>6</v>
      </c>
      <c r="AP139" s="293" t="s">
        <v>5</v>
      </c>
      <c r="AR139" s="115"/>
      <c r="AS139" s="103"/>
    </row>
    <row r="140" spans="1:45" ht="15" x14ac:dyDescent="0.25">
      <c r="A140" s="180"/>
      <c r="B140" s="181">
        <v>8350076.0199999996</v>
      </c>
      <c r="C140" s="182"/>
      <c r="D140" s="182"/>
      <c r="E140" s="183"/>
      <c r="F140" s="183"/>
      <c r="G140" s="183"/>
      <c r="H140" s="184" t="s">
        <v>165</v>
      </c>
      <c r="I140" s="185">
        <v>1.73</v>
      </c>
      <c r="J140" s="186">
        <f t="shared" si="73"/>
        <v>173</v>
      </c>
      <c r="K140" s="187">
        <v>5658</v>
      </c>
      <c r="L140" s="188">
        <v>5832</v>
      </c>
      <c r="M140" s="189">
        <v>5786</v>
      </c>
      <c r="N140" s="190">
        <f t="shared" si="74"/>
        <v>-128</v>
      </c>
      <c r="O140" s="191">
        <f t="shared" si="54"/>
        <v>-2.2122364327687521E-2</v>
      </c>
      <c r="P140" s="192">
        <v>3270.5</v>
      </c>
      <c r="Q140" s="188">
        <v>2104</v>
      </c>
      <c r="R140" s="189">
        <v>2177</v>
      </c>
      <c r="S140" s="190">
        <f t="shared" si="75"/>
        <v>-73</v>
      </c>
      <c r="T140" s="193">
        <f t="shared" si="55"/>
        <v>-3.3532384014699129E-2</v>
      </c>
      <c r="U140" s="187">
        <v>2036</v>
      </c>
      <c r="V140" s="189">
        <v>2117</v>
      </c>
      <c r="W140" s="190">
        <f t="shared" si="76"/>
        <v>-81</v>
      </c>
      <c r="X140" s="194">
        <f t="shared" si="56"/>
        <v>-3.8261691072272085E-2</v>
      </c>
      <c r="Y140" s="263">
        <f t="shared" si="77"/>
        <v>11.76878612716763</v>
      </c>
      <c r="Z140" s="195">
        <v>2565</v>
      </c>
      <c r="AA140" s="183">
        <v>1870</v>
      </c>
      <c r="AB140" s="183">
        <v>150</v>
      </c>
      <c r="AC140" s="186">
        <f t="shared" si="65"/>
        <v>2020</v>
      </c>
      <c r="AD140" s="196">
        <f t="shared" si="66"/>
        <v>0.78752436647173485</v>
      </c>
      <c r="AE140" s="197">
        <f t="shared" si="67"/>
        <v>0.95365023791685011</v>
      </c>
      <c r="AF140" s="198">
        <v>425</v>
      </c>
      <c r="AG140" s="196">
        <f t="shared" si="68"/>
        <v>0.16569200779727095</v>
      </c>
      <c r="AH140" s="199">
        <f t="shared" si="69"/>
        <v>1.4702041508187307</v>
      </c>
      <c r="AI140" s="183">
        <v>55</v>
      </c>
      <c r="AJ140" s="183">
        <v>10</v>
      </c>
      <c r="AK140" s="186">
        <f t="shared" si="70"/>
        <v>65</v>
      </c>
      <c r="AL140" s="196">
        <f t="shared" si="71"/>
        <v>2.5341130604288498E-2</v>
      </c>
      <c r="AM140" s="200">
        <f t="shared" si="72"/>
        <v>0.54147714966428417</v>
      </c>
      <c r="AN140" s="201">
        <v>50</v>
      </c>
      <c r="AO140" s="185" t="s">
        <v>6</v>
      </c>
      <c r="AP140" s="257" t="s">
        <v>6</v>
      </c>
      <c r="AR140" s="115"/>
      <c r="AS140" s="103"/>
    </row>
    <row r="141" spans="1:45" ht="15" x14ac:dyDescent="0.25">
      <c r="A141" s="180"/>
      <c r="B141" s="181">
        <v>8350077.0099999998</v>
      </c>
      <c r="C141" s="182"/>
      <c r="D141" s="182"/>
      <c r="E141" s="183"/>
      <c r="F141" s="183"/>
      <c r="G141" s="183"/>
      <c r="H141" s="184" t="s">
        <v>166</v>
      </c>
      <c r="I141" s="185">
        <v>1.23</v>
      </c>
      <c r="J141" s="186">
        <f t="shared" si="73"/>
        <v>123</v>
      </c>
      <c r="K141" s="187">
        <v>3341</v>
      </c>
      <c r="L141" s="188">
        <v>3304</v>
      </c>
      <c r="M141" s="189">
        <v>3344</v>
      </c>
      <c r="N141" s="190">
        <f t="shared" si="74"/>
        <v>-3</v>
      </c>
      <c r="O141" s="191">
        <f t="shared" si="54"/>
        <v>-8.9712918660287083E-4</v>
      </c>
      <c r="P141" s="192">
        <v>2725.6</v>
      </c>
      <c r="Q141" s="188">
        <v>1201</v>
      </c>
      <c r="R141" s="189">
        <v>1192</v>
      </c>
      <c r="S141" s="190">
        <f t="shared" si="75"/>
        <v>9</v>
      </c>
      <c r="T141" s="193">
        <f t="shared" si="55"/>
        <v>7.550335570469799E-3</v>
      </c>
      <c r="U141" s="187">
        <v>1161</v>
      </c>
      <c r="V141" s="189">
        <v>1159</v>
      </c>
      <c r="W141" s="190">
        <f t="shared" si="76"/>
        <v>2</v>
      </c>
      <c r="X141" s="194">
        <f t="shared" si="56"/>
        <v>1.7256255392579811E-3</v>
      </c>
      <c r="Y141" s="263">
        <f t="shared" si="77"/>
        <v>9.4390243902439028</v>
      </c>
      <c r="Z141" s="195">
        <v>1210</v>
      </c>
      <c r="AA141" s="183">
        <v>925</v>
      </c>
      <c r="AB141" s="183">
        <v>75</v>
      </c>
      <c r="AC141" s="186">
        <f t="shared" si="65"/>
        <v>1000</v>
      </c>
      <c r="AD141" s="196">
        <f t="shared" si="66"/>
        <v>0.82644628099173556</v>
      </c>
      <c r="AE141" s="197">
        <f t="shared" si="67"/>
        <v>1.000782612002586</v>
      </c>
      <c r="AF141" s="198">
        <v>175</v>
      </c>
      <c r="AG141" s="196">
        <f t="shared" si="68"/>
        <v>0.14462809917355371</v>
      </c>
      <c r="AH141" s="199">
        <f t="shared" si="69"/>
        <v>1.2833016785585956</v>
      </c>
      <c r="AI141" s="183">
        <v>20</v>
      </c>
      <c r="AJ141" s="183">
        <v>10</v>
      </c>
      <c r="AK141" s="186">
        <f t="shared" si="70"/>
        <v>30</v>
      </c>
      <c r="AL141" s="196">
        <f t="shared" si="71"/>
        <v>2.4793388429752067E-2</v>
      </c>
      <c r="AM141" s="200">
        <f t="shared" si="72"/>
        <v>0.52977325704598432</v>
      </c>
      <c r="AN141" s="201">
        <v>15</v>
      </c>
      <c r="AO141" s="185" t="s">
        <v>6</v>
      </c>
      <c r="AP141" s="257" t="s">
        <v>6</v>
      </c>
      <c r="AR141" s="115"/>
      <c r="AS141" s="103"/>
    </row>
    <row r="142" spans="1:45" ht="15" x14ac:dyDescent="0.25">
      <c r="A142" s="180"/>
      <c r="B142" s="181">
        <v>8350077.0199999996</v>
      </c>
      <c r="C142" s="182"/>
      <c r="D142" s="182"/>
      <c r="E142" s="183"/>
      <c r="F142" s="183"/>
      <c r="G142" s="183"/>
      <c r="H142" s="184" t="s">
        <v>167</v>
      </c>
      <c r="I142" s="185">
        <v>1.58</v>
      </c>
      <c r="J142" s="186">
        <f t="shared" si="73"/>
        <v>158</v>
      </c>
      <c r="K142" s="187">
        <v>5782</v>
      </c>
      <c r="L142" s="188">
        <v>5633</v>
      </c>
      <c r="M142" s="189">
        <v>5731</v>
      </c>
      <c r="N142" s="190">
        <f t="shared" si="74"/>
        <v>51</v>
      </c>
      <c r="O142" s="191">
        <f t="shared" si="54"/>
        <v>8.8989705112545812E-3</v>
      </c>
      <c r="P142" s="192">
        <v>3668.1</v>
      </c>
      <c r="Q142" s="188">
        <v>2153</v>
      </c>
      <c r="R142" s="189">
        <v>2132</v>
      </c>
      <c r="S142" s="190">
        <f t="shared" si="75"/>
        <v>21</v>
      </c>
      <c r="T142" s="193">
        <f t="shared" si="55"/>
        <v>9.8499061913696062E-3</v>
      </c>
      <c r="U142" s="187">
        <v>2060</v>
      </c>
      <c r="V142" s="189">
        <v>2070</v>
      </c>
      <c r="W142" s="190">
        <f t="shared" si="76"/>
        <v>-10</v>
      </c>
      <c r="X142" s="194">
        <f t="shared" si="56"/>
        <v>-4.830917874396135E-3</v>
      </c>
      <c r="Y142" s="263">
        <f t="shared" si="77"/>
        <v>13.037974683544304</v>
      </c>
      <c r="Z142" s="195">
        <v>2340</v>
      </c>
      <c r="AA142" s="183">
        <v>1820</v>
      </c>
      <c r="AB142" s="183">
        <v>185</v>
      </c>
      <c r="AC142" s="186">
        <f t="shared" si="65"/>
        <v>2005</v>
      </c>
      <c r="AD142" s="196">
        <f t="shared" si="66"/>
        <v>0.85683760683760679</v>
      </c>
      <c r="AE142" s="197">
        <f t="shared" si="67"/>
        <v>1.0375848956619118</v>
      </c>
      <c r="AF142" s="198">
        <v>255</v>
      </c>
      <c r="AG142" s="196">
        <f t="shared" si="68"/>
        <v>0.10897435897435898</v>
      </c>
      <c r="AH142" s="199">
        <f t="shared" si="69"/>
        <v>0.96694196073078065</v>
      </c>
      <c r="AI142" s="183">
        <v>45</v>
      </c>
      <c r="AJ142" s="183">
        <v>10</v>
      </c>
      <c r="AK142" s="186">
        <f t="shared" si="70"/>
        <v>55</v>
      </c>
      <c r="AL142" s="196">
        <f t="shared" si="71"/>
        <v>2.3504273504273504E-2</v>
      </c>
      <c r="AM142" s="200">
        <f t="shared" si="72"/>
        <v>0.50222806633063044</v>
      </c>
      <c r="AN142" s="201">
        <v>25</v>
      </c>
      <c r="AO142" s="185" t="s">
        <v>6</v>
      </c>
      <c r="AP142" s="293" t="s">
        <v>5</v>
      </c>
      <c r="AR142" s="115"/>
      <c r="AS142" s="103"/>
    </row>
    <row r="143" spans="1:45" ht="15" x14ac:dyDescent="0.25">
      <c r="A143" s="180"/>
      <c r="B143" s="181">
        <v>8350078.0099999998</v>
      </c>
      <c r="C143" s="182"/>
      <c r="D143" s="182"/>
      <c r="E143" s="183"/>
      <c r="F143" s="183"/>
      <c r="G143" s="183"/>
      <c r="H143" s="184" t="s">
        <v>168</v>
      </c>
      <c r="I143" s="185">
        <v>2.67</v>
      </c>
      <c r="J143" s="186">
        <f t="shared" si="73"/>
        <v>267</v>
      </c>
      <c r="K143" s="187">
        <v>4938</v>
      </c>
      <c r="L143" s="188">
        <v>2901</v>
      </c>
      <c r="M143" s="189">
        <v>1927</v>
      </c>
      <c r="N143" s="190">
        <f t="shared" si="74"/>
        <v>3011</v>
      </c>
      <c r="O143" s="191">
        <f t="shared" si="54"/>
        <v>1.5625324338349766</v>
      </c>
      <c r="P143" s="192">
        <v>1848.1</v>
      </c>
      <c r="Q143" s="188">
        <v>1656</v>
      </c>
      <c r="R143" s="189">
        <v>753</v>
      </c>
      <c r="S143" s="190">
        <f t="shared" si="75"/>
        <v>903</v>
      </c>
      <c r="T143" s="193">
        <f t="shared" si="55"/>
        <v>1.1992031872509961</v>
      </c>
      <c r="U143" s="187">
        <v>1602</v>
      </c>
      <c r="V143" s="189">
        <v>641</v>
      </c>
      <c r="W143" s="190">
        <f t="shared" si="76"/>
        <v>961</v>
      </c>
      <c r="X143" s="194">
        <f t="shared" si="56"/>
        <v>1.499219968798752</v>
      </c>
      <c r="Y143" s="263">
        <f t="shared" si="77"/>
        <v>6</v>
      </c>
      <c r="Z143" s="195">
        <v>2350</v>
      </c>
      <c r="AA143" s="183">
        <v>1935</v>
      </c>
      <c r="AB143" s="183">
        <v>150</v>
      </c>
      <c r="AC143" s="186">
        <f t="shared" si="65"/>
        <v>2085</v>
      </c>
      <c r="AD143" s="196">
        <f t="shared" si="66"/>
        <v>0.88723404255319149</v>
      </c>
      <c r="AE143" s="197">
        <f t="shared" si="67"/>
        <v>1.0743933671024357</v>
      </c>
      <c r="AF143" s="198">
        <v>205</v>
      </c>
      <c r="AG143" s="196">
        <f t="shared" si="68"/>
        <v>8.723404255319149E-2</v>
      </c>
      <c r="AH143" s="199">
        <f t="shared" si="69"/>
        <v>0.77403764466008429</v>
      </c>
      <c r="AI143" s="183">
        <v>25</v>
      </c>
      <c r="AJ143" s="183">
        <v>10</v>
      </c>
      <c r="AK143" s="186">
        <f t="shared" si="70"/>
        <v>35</v>
      </c>
      <c r="AL143" s="196">
        <f t="shared" si="71"/>
        <v>1.4893617021276596E-2</v>
      </c>
      <c r="AM143" s="200">
        <f t="shared" si="72"/>
        <v>0.31823967994180763</v>
      </c>
      <c r="AN143" s="201">
        <v>25</v>
      </c>
      <c r="AO143" s="185" t="s">
        <v>6</v>
      </c>
      <c r="AP143" s="257" t="s">
        <v>6</v>
      </c>
      <c r="AR143" s="115"/>
      <c r="AS143" s="103"/>
    </row>
    <row r="144" spans="1:45" ht="15" x14ac:dyDescent="0.25">
      <c r="A144" s="180"/>
      <c r="B144" s="181">
        <v>8350078.0199999996</v>
      </c>
      <c r="C144" s="182"/>
      <c r="D144" s="182"/>
      <c r="E144" s="183"/>
      <c r="F144" s="183"/>
      <c r="G144" s="183"/>
      <c r="H144" s="184" t="s">
        <v>169</v>
      </c>
      <c r="I144" s="185">
        <v>1.35</v>
      </c>
      <c r="J144" s="186">
        <f t="shared" si="73"/>
        <v>135</v>
      </c>
      <c r="K144" s="187">
        <v>4654</v>
      </c>
      <c r="L144" s="188">
        <v>4219</v>
      </c>
      <c r="M144" s="189">
        <v>4197</v>
      </c>
      <c r="N144" s="190">
        <f t="shared" si="74"/>
        <v>457</v>
      </c>
      <c r="O144" s="191">
        <f t="shared" si="54"/>
        <v>0.10888730045270431</v>
      </c>
      <c r="P144" s="192">
        <v>3442.8</v>
      </c>
      <c r="Q144" s="188">
        <v>1751</v>
      </c>
      <c r="R144" s="189">
        <v>1488</v>
      </c>
      <c r="S144" s="190">
        <f t="shared" si="75"/>
        <v>263</v>
      </c>
      <c r="T144" s="193">
        <f t="shared" si="55"/>
        <v>0.176747311827957</v>
      </c>
      <c r="U144" s="187">
        <v>1667</v>
      </c>
      <c r="V144" s="189">
        <v>1438</v>
      </c>
      <c r="W144" s="190">
        <f t="shared" si="76"/>
        <v>229</v>
      </c>
      <c r="X144" s="194">
        <f t="shared" si="56"/>
        <v>0.15924895688456189</v>
      </c>
      <c r="Y144" s="263">
        <f t="shared" si="77"/>
        <v>12.348148148148148</v>
      </c>
      <c r="Z144" s="195">
        <v>2055</v>
      </c>
      <c r="AA144" s="183">
        <v>1620</v>
      </c>
      <c r="AB144" s="183">
        <v>140</v>
      </c>
      <c r="AC144" s="186">
        <f t="shared" si="65"/>
        <v>1760</v>
      </c>
      <c r="AD144" s="196">
        <f t="shared" si="66"/>
        <v>0.85644768856447684</v>
      </c>
      <c r="AE144" s="197">
        <f t="shared" si="67"/>
        <v>1.0371127253142127</v>
      </c>
      <c r="AF144" s="198">
        <v>200</v>
      </c>
      <c r="AG144" s="196">
        <f t="shared" si="68"/>
        <v>9.7323600973236016E-2</v>
      </c>
      <c r="AH144" s="199">
        <f t="shared" si="69"/>
        <v>0.86356345140404622</v>
      </c>
      <c r="AI144" s="183">
        <v>35</v>
      </c>
      <c r="AJ144" s="183">
        <v>0</v>
      </c>
      <c r="AK144" s="186">
        <f t="shared" si="70"/>
        <v>35</v>
      </c>
      <c r="AL144" s="196">
        <f t="shared" si="71"/>
        <v>1.7031630170316302E-2</v>
      </c>
      <c r="AM144" s="200">
        <f t="shared" si="72"/>
        <v>0.36392372158795516</v>
      </c>
      <c r="AN144" s="201">
        <v>50</v>
      </c>
      <c r="AO144" s="185" t="s">
        <v>6</v>
      </c>
      <c r="AP144" s="257" t="s">
        <v>6</v>
      </c>
      <c r="AR144" s="115"/>
      <c r="AS144" s="103"/>
    </row>
    <row r="145" spans="1:45" ht="15" x14ac:dyDescent="0.25">
      <c r="A145" s="180"/>
      <c r="B145" s="181">
        <v>8350078.0300000003</v>
      </c>
      <c r="C145" s="182"/>
      <c r="D145" s="182"/>
      <c r="E145" s="183"/>
      <c r="F145" s="183"/>
      <c r="G145" s="183"/>
      <c r="H145" s="184" t="s">
        <v>170</v>
      </c>
      <c r="I145" s="185">
        <v>1.1599999999999999</v>
      </c>
      <c r="J145" s="186">
        <f t="shared" si="73"/>
        <v>115.99999999999999</v>
      </c>
      <c r="K145" s="187">
        <v>2595</v>
      </c>
      <c r="L145" s="188">
        <v>2541</v>
      </c>
      <c r="M145" s="189">
        <v>2636</v>
      </c>
      <c r="N145" s="190">
        <f t="shared" si="74"/>
        <v>-41</v>
      </c>
      <c r="O145" s="191">
        <f t="shared" si="54"/>
        <v>-1.5553869499241275E-2</v>
      </c>
      <c r="P145" s="192">
        <v>2244.6</v>
      </c>
      <c r="Q145" s="188">
        <v>1039</v>
      </c>
      <c r="R145" s="189">
        <v>1033</v>
      </c>
      <c r="S145" s="190">
        <f t="shared" si="75"/>
        <v>6</v>
      </c>
      <c r="T145" s="193">
        <f t="shared" si="55"/>
        <v>5.8083252662149082E-3</v>
      </c>
      <c r="U145" s="187">
        <v>1011</v>
      </c>
      <c r="V145" s="189">
        <v>992</v>
      </c>
      <c r="W145" s="190">
        <f t="shared" si="76"/>
        <v>19</v>
      </c>
      <c r="X145" s="194">
        <f t="shared" si="56"/>
        <v>1.9153225806451613E-2</v>
      </c>
      <c r="Y145" s="263">
        <f t="shared" si="77"/>
        <v>8.7155172413793114</v>
      </c>
      <c r="Z145" s="195">
        <v>1285</v>
      </c>
      <c r="AA145" s="183">
        <v>965</v>
      </c>
      <c r="AB145" s="183">
        <v>85</v>
      </c>
      <c r="AC145" s="186">
        <f t="shared" si="65"/>
        <v>1050</v>
      </c>
      <c r="AD145" s="196">
        <f t="shared" si="66"/>
        <v>0.81712062256809337</v>
      </c>
      <c r="AE145" s="197">
        <f t="shared" si="67"/>
        <v>0.98948973427959963</v>
      </c>
      <c r="AF145" s="198">
        <v>190</v>
      </c>
      <c r="AG145" s="196">
        <f t="shared" si="68"/>
        <v>0.14785992217898833</v>
      </c>
      <c r="AH145" s="199">
        <f t="shared" si="69"/>
        <v>1.3119780140105441</v>
      </c>
      <c r="AI145" s="183">
        <v>25</v>
      </c>
      <c r="AJ145" s="183">
        <v>10</v>
      </c>
      <c r="AK145" s="186">
        <f t="shared" si="70"/>
        <v>35</v>
      </c>
      <c r="AL145" s="196">
        <f t="shared" si="71"/>
        <v>2.7237354085603113E-2</v>
      </c>
      <c r="AM145" s="200">
        <f t="shared" si="72"/>
        <v>0.58199474541886997</v>
      </c>
      <c r="AN145" s="201">
        <v>15</v>
      </c>
      <c r="AO145" s="185" t="s">
        <v>6</v>
      </c>
      <c r="AP145" s="257" t="s">
        <v>6</v>
      </c>
      <c r="AR145" s="115"/>
      <c r="AS145" s="103"/>
    </row>
    <row r="146" spans="1:45" ht="15" x14ac:dyDescent="0.25">
      <c r="A146" s="180"/>
      <c r="B146" s="181">
        <v>8350078.0499999998</v>
      </c>
      <c r="C146" s="182"/>
      <c r="D146" s="182"/>
      <c r="E146" s="183"/>
      <c r="F146" s="183"/>
      <c r="G146" s="183"/>
      <c r="H146" s="184" t="s">
        <v>171</v>
      </c>
      <c r="I146" s="185">
        <v>1.3</v>
      </c>
      <c r="J146" s="186">
        <f t="shared" si="73"/>
        <v>130</v>
      </c>
      <c r="K146" s="187">
        <v>3812</v>
      </c>
      <c r="L146" s="188">
        <v>3805</v>
      </c>
      <c r="M146" s="189">
        <v>3973</v>
      </c>
      <c r="N146" s="190">
        <f t="shared" si="74"/>
        <v>-161</v>
      </c>
      <c r="O146" s="191">
        <f t="shared" si="54"/>
        <v>-4.05235338535112E-2</v>
      </c>
      <c r="P146" s="192">
        <v>2931.9</v>
      </c>
      <c r="Q146" s="188">
        <v>1651</v>
      </c>
      <c r="R146" s="189">
        <v>1643</v>
      </c>
      <c r="S146" s="190">
        <f t="shared" si="75"/>
        <v>8</v>
      </c>
      <c r="T146" s="193">
        <f t="shared" si="55"/>
        <v>4.8691418137553257E-3</v>
      </c>
      <c r="U146" s="187">
        <v>1599</v>
      </c>
      <c r="V146" s="189">
        <v>1620</v>
      </c>
      <c r="W146" s="190">
        <f t="shared" si="76"/>
        <v>-21</v>
      </c>
      <c r="X146" s="194">
        <f t="shared" si="56"/>
        <v>-1.2962962962962963E-2</v>
      </c>
      <c r="Y146" s="263">
        <f t="shared" si="77"/>
        <v>12.3</v>
      </c>
      <c r="Z146" s="195">
        <v>1435</v>
      </c>
      <c r="AA146" s="183">
        <v>1175</v>
      </c>
      <c r="AB146" s="183">
        <v>80</v>
      </c>
      <c r="AC146" s="186">
        <f t="shared" si="65"/>
        <v>1255</v>
      </c>
      <c r="AD146" s="196">
        <f t="shared" si="66"/>
        <v>0.87456445993031362</v>
      </c>
      <c r="AE146" s="197">
        <f t="shared" si="67"/>
        <v>1.0590511745341651</v>
      </c>
      <c r="AF146" s="198">
        <v>135</v>
      </c>
      <c r="AG146" s="196">
        <f t="shared" si="68"/>
        <v>9.4076655052264813E-2</v>
      </c>
      <c r="AH146" s="199">
        <f t="shared" si="69"/>
        <v>0.83475292859152461</v>
      </c>
      <c r="AI146" s="183">
        <v>10</v>
      </c>
      <c r="AJ146" s="183">
        <v>10</v>
      </c>
      <c r="AK146" s="186">
        <f t="shared" si="70"/>
        <v>20</v>
      </c>
      <c r="AL146" s="196">
        <f t="shared" si="71"/>
        <v>1.3937282229965157E-2</v>
      </c>
      <c r="AM146" s="200">
        <f t="shared" si="72"/>
        <v>0.29780517585395633</v>
      </c>
      <c r="AN146" s="201">
        <v>30</v>
      </c>
      <c r="AO146" s="185" t="s">
        <v>6</v>
      </c>
      <c r="AP146" s="257" t="s">
        <v>6</v>
      </c>
      <c r="AR146" s="115"/>
      <c r="AS146" s="103"/>
    </row>
    <row r="147" spans="1:45" ht="15" x14ac:dyDescent="0.25">
      <c r="A147" s="180"/>
      <c r="B147" s="181">
        <v>8350078.0599999996</v>
      </c>
      <c r="C147" s="182"/>
      <c r="D147" s="182"/>
      <c r="E147" s="183"/>
      <c r="F147" s="183"/>
      <c r="G147" s="183"/>
      <c r="H147" s="184" t="s">
        <v>172</v>
      </c>
      <c r="I147" s="185">
        <v>1.63</v>
      </c>
      <c r="J147" s="186">
        <f t="shared" si="73"/>
        <v>163</v>
      </c>
      <c r="K147" s="187">
        <v>5591</v>
      </c>
      <c r="L147" s="188">
        <v>5038</v>
      </c>
      <c r="M147" s="189">
        <v>4733</v>
      </c>
      <c r="N147" s="190">
        <f t="shared" si="74"/>
        <v>858</v>
      </c>
      <c r="O147" s="191">
        <f t="shared" si="54"/>
        <v>0.18128037185717305</v>
      </c>
      <c r="P147" s="192">
        <v>3434.7</v>
      </c>
      <c r="Q147" s="188">
        <v>2202</v>
      </c>
      <c r="R147" s="189">
        <v>1830</v>
      </c>
      <c r="S147" s="190">
        <f t="shared" si="75"/>
        <v>372</v>
      </c>
      <c r="T147" s="193">
        <f t="shared" si="55"/>
        <v>0.20327868852459016</v>
      </c>
      <c r="U147" s="187">
        <v>2120</v>
      </c>
      <c r="V147" s="189">
        <v>1757</v>
      </c>
      <c r="W147" s="190">
        <f t="shared" si="76"/>
        <v>363</v>
      </c>
      <c r="X147" s="194">
        <f t="shared" si="56"/>
        <v>0.20660216277746157</v>
      </c>
      <c r="Y147" s="263">
        <f t="shared" si="77"/>
        <v>13.006134969325153</v>
      </c>
      <c r="Z147" s="195">
        <v>2630</v>
      </c>
      <c r="AA147" s="183">
        <v>2070</v>
      </c>
      <c r="AB147" s="183">
        <v>135</v>
      </c>
      <c r="AC147" s="186">
        <f t="shared" si="65"/>
        <v>2205</v>
      </c>
      <c r="AD147" s="196">
        <f t="shared" si="66"/>
        <v>0.83840304182509506</v>
      </c>
      <c r="AE147" s="197">
        <f t="shared" si="67"/>
        <v>1.0152616151914449</v>
      </c>
      <c r="AF147" s="198">
        <v>280</v>
      </c>
      <c r="AG147" s="196">
        <f t="shared" si="68"/>
        <v>0.10646387832699619</v>
      </c>
      <c r="AH147" s="199">
        <f t="shared" si="69"/>
        <v>0.94466617858914115</v>
      </c>
      <c r="AI147" s="183">
        <v>60</v>
      </c>
      <c r="AJ147" s="183">
        <v>10</v>
      </c>
      <c r="AK147" s="186">
        <f t="shared" si="70"/>
        <v>70</v>
      </c>
      <c r="AL147" s="196">
        <f t="shared" si="71"/>
        <v>2.6615969581749048E-2</v>
      </c>
      <c r="AM147" s="200">
        <f t="shared" si="72"/>
        <v>0.56871729875532151</v>
      </c>
      <c r="AN147" s="201">
        <v>70</v>
      </c>
      <c r="AO147" s="185" t="s">
        <v>6</v>
      </c>
      <c r="AP147" s="257" t="s">
        <v>6</v>
      </c>
      <c r="AR147" s="115"/>
      <c r="AS147" s="103"/>
    </row>
    <row r="148" spans="1:45" ht="15" x14ac:dyDescent="0.25">
      <c r="A148" s="180"/>
      <c r="B148" s="181">
        <v>8350078.0700000003</v>
      </c>
      <c r="C148" s="182"/>
      <c r="D148" s="182"/>
      <c r="E148" s="183"/>
      <c r="F148" s="183"/>
      <c r="G148" s="183"/>
      <c r="H148" s="184" t="s">
        <v>173</v>
      </c>
      <c r="I148" s="185">
        <v>1.41</v>
      </c>
      <c r="J148" s="186">
        <f t="shared" si="73"/>
        <v>141</v>
      </c>
      <c r="K148" s="187">
        <v>4952</v>
      </c>
      <c r="L148" s="188">
        <v>5108</v>
      </c>
      <c r="M148" s="189">
        <v>4938</v>
      </c>
      <c r="N148" s="190">
        <f t="shared" si="74"/>
        <v>14</v>
      </c>
      <c r="O148" s="191">
        <f t="shared" ref="O148:O179" si="78">N148/M148</f>
        <v>2.8351559335763467E-3</v>
      </c>
      <c r="P148" s="192">
        <v>3519.3</v>
      </c>
      <c r="Q148" s="188">
        <v>1777</v>
      </c>
      <c r="R148" s="189">
        <v>1772</v>
      </c>
      <c r="S148" s="190">
        <f t="shared" si="75"/>
        <v>5</v>
      </c>
      <c r="T148" s="193">
        <f t="shared" ref="T148:T179" si="79">S148/R148</f>
        <v>2.8216704288939053E-3</v>
      </c>
      <c r="U148" s="187">
        <v>1753</v>
      </c>
      <c r="V148" s="189">
        <v>1660</v>
      </c>
      <c r="W148" s="190">
        <f t="shared" si="76"/>
        <v>93</v>
      </c>
      <c r="X148" s="194">
        <f t="shared" ref="X148:X179" si="80">W148/V148</f>
        <v>5.602409638554217E-2</v>
      </c>
      <c r="Y148" s="263">
        <f t="shared" si="77"/>
        <v>12.432624113475176</v>
      </c>
      <c r="Z148" s="195">
        <v>2190</v>
      </c>
      <c r="AA148" s="183">
        <v>1770</v>
      </c>
      <c r="AB148" s="183">
        <v>120</v>
      </c>
      <c r="AC148" s="186">
        <f t="shared" si="65"/>
        <v>1890</v>
      </c>
      <c r="AD148" s="196">
        <f t="shared" si="66"/>
        <v>0.86301369863013699</v>
      </c>
      <c r="AE148" s="197">
        <f t="shared" si="67"/>
        <v>1.0450638152459881</v>
      </c>
      <c r="AF148" s="198">
        <v>250</v>
      </c>
      <c r="AG148" s="196">
        <f t="shared" si="68"/>
        <v>0.11415525114155251</v>
      </c>
      <c r="AH148" s="199">
        <f t="shared" si="69"/>
        <v>1.0129126099516639</v>
      </c>
      <c r="AI148" s="183">
        <v>10</v>
      </c>
      <c r="AJ148" s="183">
        <v>20</v>
      </c>
      <c r="AK148" s="186">
        <f t="shared" si="70"/>
        <v>30</v>
      </c>
      <c r="AL148" s="196">
        <f t="shared" si="71"/>
        <v>1.3698630136986301E-2</v>
      </c>
      <c r="AM148" s="200">
        <f t="shared" si="72"/>
        <v>0.29270577215782695</v>
      </c>
      <c r="AN148" s="201">
        <v>20</v>
      </c>
      <c r="AO148" s="185" t="s">
        <v>6</v>
      </c>
      <c r="AP148" s="257" t="s">
        <v>6</v>
      </c>
      <c r="AR148" s="115"/>
      <c r="AS148" s="103"/>
    </row>
    <row r="149" spans="1:45" ht="15" x14ac:dyDescent="0.25">
      <c r="A149" s="180"/>
      <c r="B149" s="181">
        <v>8350078.0800000001</v>
      </c>
      <c r="C149" s="182"/>
      <c r="D149" s="182"/>
      <c r="E149" s="183"/>
      <c r="F149" s="183"/>
      <c r="G149" s="183"/>
      <c r="H149" s="184" t="s">
        <v>174</v>
      </c>
      <c r="I149" s="185">
        <v>1.06</v>
      </c>
      <c r="J149" s="186">
        <f t="shared" si="73"/>
        <v>106</v>
      </c>
      <c r="K149" s="187">
        <v>3943</v>
      </c>
      <c r="L149" s="188">
        <v>3971</v>
      </c>
      <c r="M149" s="189">
        <v>4094</v>
      </c>
      <c r="N149" s="190">
        <f t="shared" si="74"/>
        <v>-151</v>
      </c>
      <c r="O149" s="191">
        <f t="shared" si="78"/>
        <v>-3.688324377137274E-2</v>
      </c>
      <c r="P149" s="192">
        <v>3724.4</v>
      </c>
      <c r="Q149" s="188">
        <v>1475</v>
      </c>
      <c r="R149" s="189">
        <v>1467</v>
      </c>
      <c r="S149" s="190">
        <f t="shared" si="75"/>
        <v>8</v>
      </c>
      <c r="T149" s="193">
        <f t="shared" si="79"/>
        <v>5.4533060668029995E-3</v>
      </c>
      <c r="U149" s="187">
        <v>1426</v>
      </c>
      <c r="V149" s="189">
        <v>1424</v>
      </c>
      <c r="W149" s="190">
        <f t="shared" si="76"/>
        <v>2</v>
      </c>
      <c r="X149" s="194">
        <f t="shared" si="80"/>
        <v>1.4044943820224719E-3</v>
      </c>
      <c r="Y149" s="263">
        <f t="shared" si="77"/>
        <v>13.452830188679245</v>
      </c>
      <c r="Z149" s="195">
        <v>1905</v>
      </c>
      <c r="AA149" s="183">
        <v>1460</v>
      </c>
      <c r="AB149" s="183">
        <v>135</v>
      </c>
      <c r="AC149" s="186">
        <f t="shared" si="65"/>
        <v>1595</v>
      </c>
      <c r="AD149" s="196">
        <f t="shared" si="66"/>
        <v>0.83727034120734911</v>
      </c>
      <c r="AE149" s="197">
        <f t="shared" si="67"/>
        <v>1.0138899748212027</v>
      </c>
      <c r="AF149" s="198">
        <v>235</v>
      </c>
      <c r="AG149" s="196">
        <f t="shared" si="68"/>
        <v>0.12335958005249344</v>
      </c>
      <c r="AH149" s="199">
        <f t="shared" si="69"/>
        <v>1.0945836739351682</v>
      </c>
      <c r="AI149" s="183">
        <v>35</v>
      </c>
      <c r="AJ149" s="183">
        <v>10</v>
      </c>
      <c r="AK149" s="186">
        <f t="shared" si="70"/>
        <v>45</v>
      </c>
      <c r="AL149" s="196">
        <f t="shared" si="71"/>
        <v>2.3622047244094488E-2</v>
      </c>
      <c r="AM149" s="200">
        <f t="shared" si="72"/>
        <v>0.50474459923278825</v>
      </c>
      <c r="AN149" s="201">
        <v>40</v>
      </c>
      <c r="AO149" s="185" t="s">
        <v>6</v>
      </c>
      <c r="AP149" s="257" t="s">
        <v>6</v>
      </c>
      <c r="AR149" s="115"/>
      <c r="AS149" s="103"/>
    </row>
    <row r="150" spans="1:45" ht="15" x14ac:dyDescent="0.25">
      <c r="A150" s="180"/>
      <c r="B150" s="181">
        <v>8350078.0899999999</v>
      </c>
      <c r="C150" s="182"/>
      <c r="D150" s="182"/>
      <c r="E150" s="183"/>
      <c r="F150" s="183"/>
      <c r="G150" s="183"/>
      <c r="H150" s="184" t="s">
        <v>175</v>
      </c>
      <c r="I150" s="185">
        <v>1.35</v>
      </c>
      <c r="J150" s="186">
        <f t="shared" si="73"/>
        <v>135</v>
      </c>
      <c r="K150" s="187">
        <v>5111</v>
      </c>
      <c r="L150" s="188">
        <v>4862</v>
      </c>
      <c r="M150" s="189">
        <v>4918</v>
      </c>
      <c r="N150" s="190">
        <f t="shared" si="74"/>
        <v>193</v>
      </c>
      <c r="O150" s="191">
        <f t="shared" si="78"/>
        <v>3.9243594957299718E-2</v>
      </c>
      <c r="P150" s="192">
        <v>3781.7</v>
      </c>
      <c r="Q150" s="188">
        <v>1819</v>
      </c>
      <c r="R150" s="189">
        <v>1787</v>
      </c>
      <c r="S150" s="190">
        <f t="shared" si="75"/>
        <v>32</v>
      </c>
      <c r="T150" s="193">
        <f t="shared" si="79"/>
        <v>1.790710688304421E-2</v>
      </c>
      <c r="U150" s="187">
        <v>1772</v>
      </c>
      <c r="V150" s="189">
        <v>1734</v>
      </c>
      <c r="W150" s="190">
        <f t="shared" si="76"/>
        <v>38</v>
      </c>
      <c r="X150" s="194">
        <f t="shared" si="80"/>
        <v>2.1914648212226068E-2</v>
      </c>
      <c r="Y150" s="263">
        <f t="shared" si="77"/>
        <v>13.125925925925927</v>
      </c>
      <c r="Z150" s="195">
        <v>2220</v>
      </c>
      <c r="AA150" s="183">
        <v>1700</v>
      </c>
      <c r="AB150" s="183">
        <v>150</v>
      </c>
      <c r="AC150" s="186">
        <f t="shared" si="65"/>
        <v>1850</v>
      </c>
      <c r="AD150" s="196">
        <f t="shared" si="66"/>
        <v>0.83333333333333337</v>
      </c>
      <c r="AE150" s="197">
        <f t="shared" si="67"/>
        <v>1.0091224671026076</v>
      </c>
      <c r="AF150" s="198">
        <v>300</v>
      </c>
      <c r="AG150" s="196">
        <f t="shared" si="68"/>
        <v>0.13513513513513514</v>
      </c>
      <c r="AH150" s="199">
        <f t="shared" si="69"/>
        <v>1.1990695220508887</v>
      </c>
      <c r="AI150" s="183">
        <v>40</v>
      </c>
      <c r="AJ150" s="183">
        <v>15</v>
      </c>
      <c r="AK150" s="186">
        <f t="shared" si="70"/>
        <v>55</v>
      </c>
      <c r="AL150" s="196">
        <f t="shared" si="71"/>
        <v>2.4774774774774775E-2</v>
      </c>
      <c r="AM150" s="200">
        <f t="shared" si="72"/>
        <v>0.52937552937552945</v>
      </c>
      <c r="AN150" s="201">
        <v>25</v>
      </c>
      <c r="AO150" s="185" t="s">
        <v>6</v>
      </c>
      <c r="AP150" s="257" t="s">
        <v>6</v>
      </c>
      <c r="AR150" s="115"/>
      <c r="AS150" s="103"/>
    </row>
    <row r="151" spans="1:45" ht="15" x14ac:dyDescent="0.25">
      <c r="A151" s="180"/>
      <c r="B151" s="181">
        <v>8350078.1200000001</v>
      </c>
      <c r="C151" s="182"/>
      <c r="D151" s="182"/>
      <c r="E151" s="183"/>
      <c r="F151" s="183"/>
      <c r="G151" s="183"/>
      <c r="H151" s="184" t="s">
        <v>177</v>
      </c>
      <c r="I151" s="185">
        <v>2.39</v>
      </c>
      <c r="J151" s="186">
        <f t="shared" si="73"/>
        <v>239</v>
      </c>
      <c r="K151" s="187">
        <v>7361</v>
      </c>
      <c r="L151" s="188">
        <v>7038</v>
      </c>
      <c r="M151" s="189">
        <v>6611</v>
      </c>
      <c r="N151" s="190">
        <f t="shared" si="74"/>
        <v>750</v>
      </c>
      <c r="O151" s="191">
        <f t="shared" si="78"/>
        <v>0.11344728482831644</v>
      </c>
      <c r="P151" s="192">
        <v>3077.3</v>
      </c>
      <c r="Q151" s="188">
        <v>2558</v>
      </c>
      <c r="R151" s="189">
        <v>2219</v>
      </c>
      <c r="S151" s="190">
        <f t="shared" si="75"/>
        <v>339</v>
      </c>
      <c r="T151" s="193">
        <f t="shared" si="79"/>
        <v>0.15277151870211808</v>
      </c>
      <c r="U151" s="187">
        <v>2471</v>
      </c>
      <c r="V151" s="189">
        <v>2147</v>
      </c>
      <c r="W151" s="190">
        <f t="shared" si="76"/>
        <v>324</v>
      </c>
      <c r="X151" s="194">
        <f t="shared" si="80"/>
        <v>0.15090824406148112</v>
      </c>
      <c r="Y151" s="263">
        <f t="shared" si="77"/>
        <v>10.338912133891213</v>
      </c>
      <c r="Z151" s="195">
        <v>3815</v>
      </c>
      <c r="AA151" s="183">
        <v>3120</v>
      </c>
      <c r="AB151" s="183">
        <v>205</v>
      </c>
      <c r="AC151" s="186">
        <f t="shared" si="65"/>
        <v>3325</v>
      </c>
      <c r="AD151" s="196">
        <f t="shared" si="66"/>
        <v>0.87155963302752293</v>
      </c>
      <c r="AE151" s="197">
        <f t="shared" si="67"/>
        <v>1.0554124885293326</v>
      </c>
      <c r="AF151" s="198">
        <v>370</v>
      </c>
      <c r="AG151" s="196">
        <f t="shared" si="68"/>
        <v>9.6985583224115338E-2</v>
      </c>
      <c r="AH151" s="199">
        <f t="shared" si="69"/>
        <v>0.86056418122551315</v>
      </c>
      <c r="AI151" s="183">
        <v>80</v>
      </c>
      <c r="AJ151" s="183">
        <v>10</v>
      </c>
      <c r="AK151" s="186">
        <f t="shared" si="70"/>
        <v>90</v>
      </c>
      <c r="AL151" s="196">
        <f t="shared" si="71"/>
        <v>2.3591087811271297E-2</v>
      </c>
      <c r="AM151" s="200">
        <f t="shared" si="72"/>
        <v>0.50408307289041232</v>
      </c>
      <c r="AN151" s="201">
        <v>20</v>
      </c>
      <c r="AO151" s="185" t="s">
        <v>6</v>
      </c>
      <c r="AP151" s="257" t="s">
        <v>6</v>
      </c>
      <c r="AR151" s="115"/>
      <c r="AS151" s="103"/>
    </row>
    <row r="152" spans="1:45" ht="15" x14ac:dyDescent="0.25">
      <c r="A152" s="180"/>
      <c r="B152" s="181">
        <v>8350078.1399999997</v>
      </c>
      <c r="C152" s="182">
        <v>8350078.1299999999</v>
      </c>
      <c r="D152" s="185">
        <v>0.71245966500000002</v>
      </c>
      <c r="E152" s="183">
        <v>8534</v>
      </c>
      <c r="F152" s="202">
        <v>2553</v>
      </c>
      <c r="G152" s="202">
        <v>2515</v>
      </c>
      <c r="H152" s="184"/>
      <c r="I152" s="185">
        <v>1.73</v>
      </c>
      <c r="J152" s="186">
        <f t="shared" si="73"/>
        <v>173</v>
      </c>
      <c r="K152" s="187">
        <v>6675</v>
      </c>
      <c r="L152" s="188">
        <v>6727</v>
      </c>
      <c r="M152" s="189">
        <f t="shared" ref="M152:M159" si="81">D152*E152</f>
        <v>6080.1307811100005</v>
      </c>
      <c r="N152" s="190">
        <f t="shared" si="74"/>
        <v>594.8692188899995</v>
      </c>
      <c r="O152" s="191">
        <f t="shared" si="78"/>
        <v>9.7838227549013182E-2</v>
      </c>
      <c r="P152" s="192">
        <v>3864.6</v>
      </c>
      <c r="Q152" s="188">
        <v>1998</v>
      </c>
      <c r="R152" s="189">
        <f t="shared" ref="R152:R159" si="82">D152*F152</f>
        <v>1818.909524745</v>
      </c>
      <c r="S152" s="190">
        <f t="shared" si="75"/>
        <v>179.090475255</v>
      </c>
      <c r="T152" s="193">
        <f t="shared" si="79"/>
        <v>9.8460353755147542E-2</v>
      </c>
      <c r="U152" s="187">
        <v>1961</v>
      </c>
      <c r="V152" s="189">
        <f t="shared" ref="V152:V159" si="83">D152*G152</f>
        <v>1791.836057475</v>
      </c>
      <c r="W152" s="190">
        <f t="shared" si="76"/>
        <v>169.16394252500004</v>
      </c>
      <c r="X152" s="194">
        <f t="shared" si="80"/>
        <v>9.4408158502726325E-2</v>
      </c>
      <c r="Y152" s="263">
        <f t="shared" si="77"/>
        <v>11.335260115606937</v>
      </c>
      <c r="Z152" s="195">
        <v>3420</v>
      </c>
      <c r="AA152" s="183">
        <v>2825</v>
      </c>
      <c r="AB152" s="183">
        <v>240</v>
      </c>
      <c r="AC152" s="186">
        <f t="shared" si="65"/>
        <v>3065</v>
      </c>
      <c r="AD152" s="196">
        <f t="shared" si="66"/>
        <v>0.89619883040935677</v>
      </c>
      <c r="AE152" s="197">
        <f t="shared" si="67"/>
        <v>1.0852492497085939</v>
      </c>
      <c r="AF152" s="198">
        <v>300</v>
      </c>
      <c r="AG152" s="196">
        <f t="shared" si="68"/>
        <v>8.771929824561403E-2</v>
      </c>
      <c r="AH152" s="199">
        <f t="shared" si="69"/>
        <v>0.77834337396285747</v>
      </c>
      <c r="AI152" s="183">
        <v>20</v>
      </c>
      <c r="AJ152" s="183">
        <v>0</v>
      </c>
      <c r="AK152" s="186">
        <f t="shared" si="70"/>
        <v>20</v>
      </c>
      <c r="AL152" s="196">
        <f t="shared" si="71"/>
        <v>5.8479532163742687E-3</v>
      </c>
      <c r="AM152" s="200">
        <f t="shared" si="72"/>
        <v>0.12495626530714249</v>
      </c>
      <c r="AN152" s="201">
        <v>30</v>
      </c>
      <c r="AO152" s="185" t="s">
        <v>6</v>
      </c>
      <c r="AP152" s="257" t="s">
        <v>6</v>
      </c>
      <c r="AQ152" s="119" t="s">
        <v>25</v>
      </c>
      <c r="AR152" s="115"/>
      <c r="AS152" s="103"/>
    </row>
    <row r="153" spans="1:45" ht="15" x14ac:dyDescent="0.25">
      <c r="A153" s="180"/>
      <c r="B153" s="181">
        <v>8350078.1500000004</v>
      </c>
      <c r="C153" s="182">
        <v>8350078.1299999999</v>
      </c>
      <c r="D153" s="185">
        <v>0.28754033499999998</v>
      </c>
      <c r="E153" s="183">
        <v>8534</v>
      </c>
      <c r="F153" s="202">
        <v>2553</v>
      </c>
      <c r="G153" s="202">
        <v>2515</v>
      </c>
      <c r="H153" s="184"/>
      <c r="I153" s="185">
        <v>0.57999999999999996</v>
      </c>
      <c r="J153" s="186">
        <f t="shared" si="73"/>
        <v>57.999999999999993</v>
      </c>
      <c r="K153" s="187">
        <v>2212</v>
      </c>
      <c r="L153" s="188">
        <v>2277</v>
      </c>
      <c r="M153" s="189">
        <f t="shared" si="81"/>
        <v>2453.86921889</v>
      </c>
      <c r="N153" s="190">
        <f t="shared" si="74"/>
        <v>-241.86921888999996</v>
      </c>
      <c r="O153" s="191">
        <f t="shared" si="78"/>
        <v>-9.8566466797855162E-2</v>
      </c>
      <c r="P153" s="192">
        <v>3837.6</v>
      </c>
      <c r="Q153" s="188">
        <v>704</v>
      </c>
      <c r="R153" s="189">
        <f t="shared" si="82"/>
        <v>734.090475255</v>
      </c>
      <c r="S153" s="190">
        <f t="shared" si="75"/>
        <v>-30.090475255000001</v>
      </c>
      <c r="T153" s="193">
        <f t="shared" si="79"/>
        <v>-4.0990145314918458E-2</v>
      </c>
      <c r="U153" s="187">
        <v>697</v>
      </c>
      <c r="V153" s="189">
        <f t="shared" si="83"/>
        <v>723.16394252499992</v>
      </c>
      <c r="W153" s="190">
        <f t="shared" si="76"/>
        <v>-26.163942524999925</v>
      </c>
      <c r="X153" s="194">
        <f t="shared" si="80"/>
        <v>-3.617982173398452E-2</v>
      </c>
      <c r="Y153" s="263">
        <f t="shared" si="77"/>
        <v>12.017241379310347</v>
      </c>
      <c r="Z153" s="195">
        <v>1220</v>
      </c>
      <c r="AA153" s="183">
        <v>995</v>
      </c>
      <c r="AB153" s="183">
        <v>90</v>
      </c>
      <c r="AC153" s="186">
        <f t="shared" si="65"/>
        <v>1085</v>
      </c>
      <c r="AD153" s="196">
        <f t="shared" si="66"/>
        <v>0.88934426229508201</v>
      </c>
      <c r="AE153" s="197">
        <f t="shared" si="67"/>
        <v>1.076948731284914</v>
      </c>
      <c r="AF153" s="198">
        <v>110</v>
      </c>
      <c r="AG153" s="196">
        <f t="shared" si="68"/>
        <v>9.0163934426229511E-2</v>
      </c>
      <c r="AH153" s="199">
        <f t="shared" si="69"/>
        <v>0.80003491061428134</v>
      </c>
      <c r="AI153" s="183">
        <v>10</v>
      </c>
      <c r="AJ153" s="183">
        <v>0</v>
      </c>
      <c r="AK153" s="186">
        <f t="shared" si="70"/>
        <v>10</v>
      </c>
      <c r="AL153" s="196">
        <f t="shared" si="71"/>
        <v>8.1967213114754103E-3</v>
      </c>
      <c r="AM153" s="200">
        <f t="shared" si="72"/>
        <v>0.17514361776656862</v>
      </c>
      <c r="AN153" s="201">
        <v>10</v>
      </c>
      <c r="AO153" s="185" t="s">
        <v>6</v>
      </c>
      <c r="AP153" s="257" t="s">
        <v>6</v>
      </c>
      <c r="AQ153" s="119" t="s">
        <v>25</v>
      </c>
      <c r="AR153" s="115"/>
      <c r="AS153" s="103"/>
    </row>
    <row r="154" spans="1:45" ht="15" x14ac:dyDescent="0.25">
      <c r="A154" s="180"/>
      <c r="B154" s="181">
        <v>8350078.1600000001</v>
      </c>
      <c r="C154" s="182">
        <v>8350078.1100000003</v>
      </c>
      <c r="D154" s="185">
        <v>0.52628882600000004</v>
      </c>
      <c r="E154" s="183">
        <v>7982</v>
      </c>
      <c r="F154" s="202">
        <v>2584</v>
      </c>
      <c r="G154" s="202">
        <v>2508</v>
      </c>
      <c r="H154" s="184"/>
      <c r="I154" s="185">
        <v>2.19</v>
      </c>
      <c r="J154" s="186">
        <f t="shared" si="73"/>
        <v>219</v>
      </c>
      <c r="K154" s="187">
        <v>4310</v>
      </c>
      <c r="L154" s="188">
        <v>3983</v>
      </c>
      <c r="M154" s="189">
        <f t="shared" si="81"/>
        <v>4200.8374091320002</v>
      </c>
      <c r="N154" s="190">
        <f t="shared" si="74"/>
        <v>109.16259086799982</v>
      </c>
      <c r="O154" s="191">
        <f t="shared" si="78"/>
        <v>2.5985911911443293E-2</v>
      </c>
      <c r="P154" s="192">
        <v>1969.4</v>
      </c>
      <c r="Q154" s="188">
        <v>1478</v>
      </c>
      <c r="R154" s="189">
        <f t="shared" si="82"/>
        <v>1359.9303263840002</v>
      </c>
      <c r="S154" s="190">
        <f t="shared" si="75"/>
        <v>118.06967361599982</v>
      </c>
      <c r="T154" s="193">
        <f t="shared" si="79"/>
        <v>8.682038434273491E-2</v>
      </c>
      <c r="U154" s="187">
        <v>1473</v>
      </c>
      <c r="V154" s="189">
        <f t="shared" si="83"/>
        <v>1319.932375608</v>
      </c>
      <c r="W154" s="190">
        <f t="shared" si="76"/>
        <v>153.06762439199997</v>
      </c>
      <c r="X154" s="194">
        <f t="shared" si="80"/>
        <v>0.11596626253030007</v>
      </c>
      <c r="Y154" s="263">
        <f t="shared" si="77"/>
        <v>6.7260273972602738</v>
      </c>
      <c r="Z154" s="195">
        <v>2090</v>
      </c>
      <c r="AA154" s="183">
        <v>1660</v>
      </c>
      <c r="AB154" s="183">
        <v>115</v>
      </c>
      <c r="AC154" s="186">
        <f t="shared" si="65"/>
        <v>1775</v>
      </c>
      <c r="AD154" s="196">
        <f t="shared" si="66"/>
        <v>0.84928229665071775</v>
      </c>
      <c r="AE154" s="197">
        <f t="shared" si="67"/>
        <v>1.0284358157552891</v>
      </c>
      <c r="AF154" s="198">
        <v>265</v>
      </c>
      <c r="AG154" s="196">
        <f t="shared" si="68"/>
        <v>0.12679425837320574</v>
      </c>
      <c r="AH154" s="199">
        <f t="shared" si="69"/>
        <v>1.1250599678190394</v>
      </c>
      <c r="AI154" s="183">
        <v>10</v>
      </c>
      <c r="AJ154" s="183">
        <v>10</v>
      </c>
      <c r="AK154" s="186">
        <f t="shared" si="70"/>
        <v>20</v>
      </c>
      <c r="AL154" s="196">
        <f t="shared" si="71"/>
        <v>9.5693779904306216E-3</v>
      </c>
      <c r="AM154" s="200">
        <f t="shared" si="72"/>
        <v>0.20447388868441502</v>
      </c>
      <c r="AN154" s="201">
        <v>25</v>
      </c>
      <c r="AO154" s="185" t="s">
        <v>6</v>
      </c>
      <c r="AP154" s="257" t="s">
        <v>6</v>
      </c>
      <c r="AQ154" s="119" t="s">
        <v>25</v>
      </c>
      <c r="AR154" s="115"/>
      <c r="AS154" s="103"/>
    </row>
    <row r="155" spans="1:45" ht="15" x14ac:dyDescent="0.25">
      <c r="A155" s="180"/>
      <c r="B155" s="181">
        <v>8350078.1699999999</v>
      </c>
      <c r="C155" s="182">
        <v>8350078.1100000003</v>
      </c>
      <c r="D155" s="185">
        <v>0.47371117400000001</v>
      </c>
      <c r="E155" s="183">
        <v>7982</v>
      </c>
      <c r="F155" s="202">
        <v>2584</v>
      </c>
      <c r="G155" s="202">
        <v>2508</v>
      </c>
      <c r="H155" s="184"/>
      <c r="I155" s="185">
        <v>5.42</v>
      </c>
      <c r="J155" s="186">
        <f t="shared" si="73"/>
        <v>542</v>
      </c>
      <c r="K155" s="187">
        <v>10157</v>
      </c>
      <c r="L155" s="188">
        <v>6288</v>
      </c>
      <c r="M155" s="189">
        <f t="shared" si="81"/>
        <v>3781.1625908680003</v>
      </c>
      <c r="N155" s="190">
        <f t="shared" si="74"/>
        <v>6375.8374091320002</v>
      </c>
      <c r="O155" s="191">
        <f t="shared" si="78"/>
        <v>1.6862108560289042</v>
      </c>
      <c r="P155" s="192">
        <v>1873.4</v>
      </c>
      <c r="Q155" s="188">
        <v>3765</v>
      </c>
      <c r="R155" s="189">
        <f t="shared" si="82"/>
        <v>1224.069673616</v>
      </c>
      <c r="S155" s="190">
        <f t="shared" si="75"/>
        <v>2540.9303263840002</v>
      </c>
      <c r="T155" s="193">
        <f t="shared" si="79"/>
        <v>2.075805308433047</v>
      </c>
      <c r="U155" s="187">
        <v>3318</v>
      </c>
      <c r="V155" s="189">
        <f t="shared" si="83"/>
        <v>1188.067624392</v>
      </c>
      <c r="W155" s="190">
        <f t="shared" si="76"/>
        <v>2129.9323756080003</v>
      </c>
      <c r="X155" s="194">
        <f t="shared" si="80"/>
        <v>1.7927703203746543</v>
      </c>
      <c r="Y155" s="263">
        <f t="shared" si="77"/>
        <v>6.121771217712177</v>
      </c>
      <c r="Z155" s="195">
        <v>5495</v>
      </c>
      <c r="AA155" s="183">
        <v>4595</v>
      </c>
      <c r="AB155" s="183">
        <v>300</v>
      </c>
      <c r="AC155" s="186">
        <f t="shared" si="65"/>
        <v>4895</v>
      </c>
      <c r="AD155" s="196">
        <f t="shared" si="66"/>
        <v>0.89080982711555956</v>
      </c>
      <c r="AE155" s="197">
        <f t="shared" si="67"/>
        <v>1.0787234525497209</v>
      </c>
      <c r="AF155" s="198">
        <v>510</v>
      </c>
      <c r="AG155" s="196">
        <f t="shared" si="68"/>
        <v>9.2811646951774338E-2</v>
      </c>
      <c r="AH155" s="199">
        <f t="shared" si="69"/>
        <v>0.82352836691902709</v>
      </c>
      <c r="AI155" s="183">
        <v>40</v>
      </c>
      <c r="AJ155" s="183">
        <v>20</v>
      </c>
      <c r="AK155" s="186">
        <f t="shared" si="70"/>
        <v>60</v>
      </c>
      <c r="AL155" s="196">
        <f t="shared" si="71"/>
        <v>1.0919017288444041E-2</v>
      </c>
      <c r="AM155" s="200">
        <f t="shared" si="72"/>
        <v>0.23331233522316328</v>
      </c>
      <c r="AN155" s="201">
        <v>35</v>
      </c>
      <c r="AO155" s="185" t="s">
        <v>6</v>
      </c>
      <c r="AP155" s="257" t="s">
        <v>6</v>
      </c>
      <c r="AQ155" s="119" t="s">
        <v>25</v>
      </c>
      <c r="AR155" s="115"/>
      <c r="AS155" s="103"/>
    </row>
    <row r="156" spans="1:45" ht="15" x14ac:dyDescent="0.25">
      <c r="B156" s="92">
        <v>8350079.0300000003</v>
      </c>
      <c r="C156" s="104">
        <v>8350079.0099999998</v>
      </c>
      <c r="D156" s="87">
        <v>0.37752197100000001</v>
      </c>
      <c r="E156" s="113">
        <v>7637</v>
      </c>
      <c r="F156" s="134">
        <v>3160</v>
      </c>
      <c r="G156" s="134">
        <v>3003</v>
      </c>
      <c r="H156" s="132"/>
      <c r="I156" s="87">
        <v>39.93</v>
      </c>
      <c r="J156" s="135">
        <f t="shared" si="73"/>
        <v>3993</v>
      </c>
      <c r="K156" s="137">
        <v>4869</v>
      </c>
      <c r="L156" s="113">
        <v>2903</v>
      </c>
      <c r="M156" s="95">
        <f t="shared" si="81"/>
        <v>2883.1352925270003</v>
      </c>
      <c r="N156" s="96">
        <f t="shared" si="74"/>
        <v>1985.8647074729997</v>
      </c>
      <c r="O156" s="93">
        <f t="shared" si="78"/>
        <v>0.68878651398021495</v>
      </c>
      <c r="P156" s="153">
        <v>121.9</v>
      </c>
      <c r="Q156" s="109">
        <v>2157</v>
      </c>
      <c r="R156" s="95">
        <f t="shared" si="82"/>
        <v>1192.9694283599999</v>
      </c>
      <c r="S156" s="96">
        <f t="shared" si="75"/>
        <v>964.03057164000006</v>
      </c>
      <c r="T156" s="97">
        <f t="shared" si="79"/>
        <v>0.8080932744146454</v>
      </c>
      <c r="U156" s="138">
        <v>2024</v>
      </c>
      <c r="V156" s="95">
        <f t="shared" si="83"/>
        <v>1133.6984789130001</v>
      </c>
      <c r="W156" s="96">
        <f t="shared" si="76"/>
        <v>890.30152108699986</v>
      </c>
      <c r="X156" s="98">
        <f t="shared" si="80"/>
        <v>0.78530714969347815</v>
      </c>
      <c r="Y156" s="264">
        <f t="shared" si="77"/>
        <v>0.50688705234159781</v>
      </c>
      <c r="Z156" s="144">
        <v>2670</v>
      </c>
      <c r="AA156" s="113">
        <v>2310</v>
      </c>
      <c r="AB156" s="113">
        <v>145</v>
      </c>
      <c r="AC156" s="135">
        <f t="shared" si="65"/>
        <v>2455</v>
      </c>
      <c r="AD156" s="99">
        <f t="shared" si="66"/>
        <v>0.91947565543071164</v>
      </c>
      <c r="AE156" s="100">
        <f t="shared" si="67"/>
        <v>1.1134362502188322</v>
      </c>
      <c r="AF156" s="146">
        <v>130</v>
      </c>
      <c r="AG156" s="99">
        <f t="shared" si="68"/>
        <v>4.8689138576779027E-2</v>
      </c>
      <c r="AH156" s="101">
        <f t="shared" si="69"/>
        <v>0.43202429970522654</v>
      </c>
      <c r="AI156" s="113">
        <v>45</v>
      </c>
      <c r="AJ156" s="113">
        <v>15</v>
      </c>
      <c r="AK156" s="135">
        <f t="shared" si="70"/>
        <v>60</v>
      </c>
      <c r="AL156" s="99">
        <f t="shared" si="71"/>
        <v>2.247191011235955E-2</v>
      </c>
      <c r="AM156" s="102">
        <f t="shared" si="72"/>
        <v>0.48016901949486224</v>
      </c>
      <c r="AN156" s="150">
        <v>25</v>
      </c>
      <c r="AO156" s="87" t="s">
        <v>2</v>
      </c>
      <c r="AP156" s="4" t="s">
        <v>2</v>
      </c>
      <c r="AQ156" s="119" t="s">
        <v>25</v>
      </c>
      <c r="AR156" s="115"/>
      <c r="AS156" s="103"/>
    </row>
    <row r="157" spans="1:45" ht="15" x14ac:dyDescent="0.25">
      <c r="A157" s="180" t="s">
        <v>309</v>
      </c>
      <c r="B157" s="181">
        <v>8350079.04</v>
      </c>
      <c r="C157" s="182">
        <v>8350079.0099999998</v>
      </c>
      <c r="D157" s="185">
        <v>0.62243115100000002</v>
      </c>
      <c r="E157" s="183">
        <v>7637</v>
      </c>
      <c r="F157" s="202">
        <v>3160</v>
      </c>
      <c r="G157" s="202">
        <v>3003</v>
      </c>
      <c r="H157" s="184"/>
      <c r="I157" s="185">
        <v>11.65</v>
      </c>
      <c r="J157" s="186">
        <f t="shared" si="73"/>
        <v>1165</v>
      </c>
      <c r="K157" s="187">
        <v>14967</v>
      </c>
      <c r="L157" s="188">
        <v>7300</v>
      </c>
      <c r="M157" s="189">
        <f t="shared" si="81"/>
        <v>4753.5067001870002</v>
      </c>
      <c r="N157" s="190">
        <f t="shared" si="74"/>
        <v>10213.493299812999</v>
      </c>
      <c r="O157" s="191">
        <f t="shared" si="78"/>
        <v>2.1486228891633217</v>
      </c>
      <c r="P157" s="192">
        <v>1284.5999999999999</v>
      </c>
      <c r="Q157" s="188">
        <v>5500</v>
      </c>
      <c r="R157" s="189">
        <f t="shared" si="82"/>
        <v>1966.8824371600001</v>
      </c>
      <c r="S157" s="190">
        <f t="shared" si="75"/>
        <v>3533.1175628399997</v>
      </c>
      <c r="T157" s="193">
        <f t="shared" si="79"/>
        <v>1.7963033763937113</v>
      </c>
      <c r="U157" s="187">
        <v>5168</v>
      </c>
      <c r="V157" s="189">
        <f t="shared" si="83"/>
        <v>1869.160746453</v>
      </c>
      <c r="W157" s="190">
        <f t="shared" si="76"/>
        <v>3298.8392535470002</v>
      </c>
      <c r="X157" s="194">
        <f t="shared" si="80"/>
        <v>1.764877236913422</v>
      </c>
      <c r="Y157" s="263">
        <f t="shared" si="77"/>
        <v>4.436051502145923</v>
      </c>
      <c r="Z157" s="195">
        <v>8190</v>
      </c>
      <c r="AA157" s="183">
        <v>6650</v>
      </c>
      <c r="AB157" s="183">
        <v>500</v>
      </c>
      <c r="AC157" s="186">
        <f t="shared" si="65"/>
        <v>7150</v>
      </c>
      <c r="AD157" s="196">
        <f t="shared" si="66"/>
        <v>0.87301587301587302</v>
      </c>
      <c r="AE157" s="197">
        <f t="shared" si="67"/>
        <v>1.0571759179170175</v>
      </c>
      <c r="AF157" s="198">
        <v>865</v>
      </c>
      <c r="AG157" s="196">
        <f t="shared" si="68"/>
        <v>0.10561660561660562</v>
      </c>
      <c r="AH157" s="199">
        <f t="shared" si="69"/>
        <v>0.93714823084831955</v>
      </c>
      <c r="AI157" s="183">
        <v>50</v>
      </c>
      <c r="AJ157" s="183">
        <v>10</v>
      </c>
      <c r="AK157" s="186">
        <f t="shared" si="70"/>
        <v>60</v>
      </c>
      <c r="AL157" s="196">
        <f t="shared" si="71"/>
        <v>7.326007326007326E-3</v>
      </c>
      <c r="AM157" s="200">
        <f t="shared" si="72"/>
        <v>0.15653861807707964</v>
      </c>
      <c r="AN157" s="201">
        <v>115</v>
      </c>
      <c r="AO157" s="185" t="s">
        <v>6</v>
      </c>
      <c r="AP157" s="4" t="s">
        <v>2</v>
      </c>
      <c r="AQ157" s="119" t="s">
        <v>25</v>
      </c>
      <c r="AR157" s="115"/>
      <c r="AS157" s="103"/>
    </row>
    <row r="158" spans="1:45" ht="15" x14ac:dyDescent="0.25">
      <c r="A158" s="180"/>
      <c r="B158" s="181">
        <v>8350079.0499999998</v>
      </c>
      <c r="C158" s="182">
        <v>8350079.0199999996</v>
      </c>
      <c r="D158" s="185">
        <v>0.49583742400000003</v>
      </c>
      <c r="E158" s="183">
        <v>6489</v>
      </c>
      <c r="F158" s="202">
        <v>2437</v>
      </c>
      <c r="G158" s="202">
        <v>2272</v>
      </c>
      <c r="H158" s="184"/>
      <c r="I158" s="185">
        <v>3.64</v>
      </c>
      <c r="J158" s="186">
        <f t="shared" si="73"/>
        <v>364</v>
      </c>
      <c r="K158" s="187">
        <v>8540</v>
      </c>
      <c r="L158" s="188">
        <v>6098</v>
      </c>
      <c r="M158" s="189">
        <f t="shared" si="81"/>
        <v>3217.489044336</v>
      </c>
      <c r="N158" s="190">
        <f t="shared" si="74"/>
        <v>5322.510955664</v>
      </c>
      <c r="O158" s="191">
        <f t="shared" si="78"/>
        <v>1.6542436919975334</v>
      </c>
      <c r="P158" s="192">
        <v>2343.5</v>
      </c>
      <c r="Q158" s="188">
        <v>3112</v>
      </c>
      <c r="R158" s="189">
        <f t="shared" si="82"/>
        <v>1208.3558022880002</v>
      </c>
      <c r="S158" s="190">
        <f t="shared" si="75"/>
        <v>1903.6441977119998</v>
      </c>
      <c r="T158" s="193">
        <f t="shared" si="79"/>
        <v>1.5754003862997004</v>
      </c>
      <c r="U158" s="187">
        <v>2998</v>
      </c>
      <c r="V158" s="189">
        <f t="shared" si="83"/>
        <v>1126.542627328</v>
      </c>
      <c r="W158" s="190">
        <f t="shared" si="76"/>
        <v>1871.457372672</v>
      </c>
      <c r="X158" s="194">
        <f t="shared" si="80"/>
        <v>1.6612397323222758</v>
      </c>
      <c r="Y158" s="263">
        <f t="shared" si="77"/>
        <v>8.2362637362637354</v>
      </c>
      <c r="Z158" s="195">
        <v>4675</v>
      </c>
      <c r="AA158" s="183">
        <v>3790</v>
      </c>
      <c r="AB158" s="183">
        <v>265</v>
      </c>
      <c r="AC158" s="186">
        <f t="shared" si="65"/>
        <v>4055</v>
      </c>
      <c r="AD158" s="196">
        <f t="shared" si="66"/>
        <v>0.86737967914438507</v>
      </c>
      <c r="AE158" s="197">
        <f t="shared" si="67"/>
        <v>1.0503507860794201</v>
      </c>
      <c r="AF158" s="198">
        <v>440</v>
      </c>
      <c r="AG158" s="196">
        <f t="shared" si="68"/>
        <v>9.4117647058823528E-2</v>
      </c>
      <c r="AH158" s="199">
        <f t="shared" si="69"/>
        <v>0.83511665535779522</v>
      </c>
      <c r="AI158" s="183">
        <v>100</v>
      </c>
      <c r="AJ158" s="183">
        <v>10</v>
      </c>
      <c r="AK158" s="186">
        <f t="shared" si="70"/>
        <v>110</v>
      </c>
      <c r="AL158" s="196">
        <f t="shared" si="71"/>
        <v>2.3529411764705882E-2</v>
      </c>
      <c r="AM158" s="200">
        <f t="shared" si="72"/>
        <v>0.50276520864756158</v>
      </c>
      <c r="AN158" s="201">
        <v>75</v>
      </c>
      <c r="AO158" s="185" t="s">
        <v>6</v>
      </c>
      <c r="AP158" s="257" t="s">
        <v>6</v>
      </c>
      <c r="AQ158" s="119" t="s">
        <v>25</v>
      </c>
      <c r="AR158" s="115"/>
      <c r="AS158" s="103"/>
    </row>
    <row r="159" spans="1:45" ht="15" x14ac:dyDescent="0.25">
      <c r="A159" s="180" t="s">
        <v>310</v>
      </c>
      <c r="B159" s="181">
        <v>8350079.0599999996</v>
      </c>
      <c r="C159" s="182">
        <v>8350079.0199999996</v>
      </c>
      <c r="D159" s="185">
        <v>0.49948236099999999</v>
      </c>
      <c r="E159" s="183">
        <v>6489</v>
      </c>
      <c r="F159" s="202">
        <v>2437</v>
      </c>
      <c r="G159" s="202">
        <v>2272</v>
      </c>
      <c r="H159" s="184"/>
      <c r="I159" s="185">
        <v>17.989999999999998</v>
      </c>
      <c r="J159" s="186">
        <f t="shared" si="73"/>
        <v>1798.9999999999998</v>
      </c>
      <c r="K159" s="187">
        <v>13245</v>
      </c>
      <c r="L159" s="188">
        <v>8847</v>
      </c>
      <c r="M159" s="189">
        <f t="shared" si="81"/>
        <v>3241.1410405289998</v>
      </c>
      <c r="N159" s="190">
        <f t="shared" si="74"/>
        <v>10003.858959470999</v>
      </c>
      <c r="O159" s="191">
        <f t="shared" si="78"/>
        <v>3.086523799605533</v>
      </c>
      <c r="P159" s="192">
        <v>736.3</v>
      </c>
      <c r="Q159" s="188">
        <v>4582</v>
      </c>
      <c r="R159" s="189">
        <f t="shared" si="82"/>
        <v>1217.238513757</v>
      </c>
      <c r="S159" s="190">
        <f t="shared" si="75"/>
        <v>3364.761486243</v>
      </c>
      <c r="T159" s="193">
        <f t="shared" si="79"/>
        <v>2.7642581533652613</v>
      </c>
      <c r="U159" s="187">
        <v>4376</v>
      </c>
      <c r="V159" s="189">
        <f t="shared" si="83"/>
        <v>1134.823924192</v>
      </c>
      <c r="W159" s="190">
        <f t="shared" si="76"/>
        <v>3241.176075808</v>
      </c>
      <c r="X159" s="194">
        <f t="shared" si="80"/>
        <v>2.8561048165385943</v>
      </c>
      <c r="Y159" s="263">
        <f t="shared" si="77"/>
        <v>2.4324624791550864</v>
      </c>
      <c r="Z159" s="195">
        <v>7025</v>
      </c>
      <c r="AA159" s="183">
        <v>5930</v>
      </c>
      <c r="AB159" s="183">
        <v>310</v>
      </c>
      <c r="AC159" s="186">
        <f t="shared" si="65"/>
        <v>6240</v>
      </c>
      <c r="AD159" s="196">
        <f t="shared" si="66"/>
        <v>0.88825622775800717</v>
      </c>
      <c r="AE159" s="197">
        <f t="shared" si="67"/>
        <v>1.0756311791692992</v>
      </c>
      <c r="AF159" s="198">
        <v>640</v>
      </c>
      <c r="AG159" s="196">
        <f t="shared" si="68"/>
        <v>9.1103202846975095E-2</v>
      </c>
      <c r="AH159" s="199">
        <f t="shared" si="69"/>
        <v>0.80836914682320404</v>
      </c>
      <c r="AI159" s="183">
        <v>50</v>
      </c>
      <c r="AJ159" s="183">
        <v>20</v>
      </c>
      <c r="AK159" s="186">
        <f t="shared" si="70"/>
        <v>70</v>
      </c>
      <c r="AL159" s="196">
        <f t="shared" si="71"/>
        <v>9.9644128113879002E-3</v>
      </c>
      <c r="AM159" s="200">
        <f t="shared" si="72"/>
        <v>0.21291480366213461</v>
      </c>
      <c r="AN159" s="201">
        <v>80</v>
      </c>
      <c r="AO159" s="185" t="s">
        <v>6</v>
      </c>
      <c r="AP159" s="257" t="s">
        <v>6</v>
      </c>
      <c r="AQ159" s="119" t="s">
        <v>25</v>
      </c>
      <c r="AR159" s="115"/>
      <c r="AS159" s="103"/>
    </row>
    <row r="160" spans="1:45" ht="15" x14ac:dyDescent="0.25">
      <c r="A160" s="203"/>
      <c r="B160" s="204">
        <v>8350090.0099999998</v>
      </c>
      <c r="C160" s="205"/>
      <c r="D160" s="205"/>
      <c r="E160" s="206"/>
      <c r="F160" s="206"/>
      <c r="G160" s="206"/>
      <c r="H160" s="207" t="s">
        <v>181</v>
      </c>
      <c r="I160" s="208">
        <v>2</v>
      </c>
      <c r="J160" s="209">
        <f t="shared" si="73"/>
        <v>200</v>
      </c>
      <c r="K160" s="210">
        <v>5696</v>
      </c>
      <c r="L160" s="211">
        <v>5510</v>
      </c>
      <c r="M160" s="212">
        <v>5366</v>
      </c>
      <c r="N160" s="213">
        <f t="shared" si="74"/>
        <v>330</v>
      </c>
      <c r="O160" s="214">
        <f t="shared" si="78"/>
        <v>6.1498322773015285E-2</v>
      </c>
      <c r="P160" s="215">
        <v>2843.5</v>
      </c>
      <c r="Q160" s="211">
        <v>1984</v>
      </c>
      <c r="R160" s="212">
        <v>1960</v>
      </c>
      <c r="S160" s="213">
        <f t="shared" si="75"/>
        <v>24</v>
      </c>
      <c r="T160" s="216">
        <f t="shared" si="79"/>
        <v>1.2244897959183673E-2</v>
      </c>
      <c r="U160" s="217">
        <v>1962</v>
      </c>
      <c r="V160" s="212">
        <v>1909</v>
      </c>
      <c r="W160" s="213">
        <f t="shared" si="76"/>
        <v>53</v>
      </c>
      <c r="X160" s="218">
        <f t="shared" si="80"/>
        <v>2.7763226820324779E-2</v>
      </c>
      <c r="Y160" s="262">
        <f t="shared" si="77"/>
        <v>9.81</v>
      </c>
      <c r="Z160" s="219">
        <v>2510</v>
      </c>
      <c r="AA160" s="206">
        <v>1820</v>
      </c>
      <c r="AB160" s="206">
        <v>140</v>
      </c>
      <c r="AC160" s="209">
        <f t="shared" si="65"/>
        <v>1960</v>
      </c>
      <c r="AD160" s="220">
        <f t="shared" si="66"/>
        <v>0.78087649402390436</v>
      </c>
      <c r="AE160" s="221">
        <f t="shared" si="67"/>
        <v>0.94560001698220442</v>
      </c>
      <c r="AF160" s="222">
        <v>490</v>
      </c>
      <c r="AG160" s="220">
        <f t="shared" si="68"/>
        <v>0.19521912350597609</v>
      </c>
      <c r="AH160" s="223">
        <f t="shared" si="69"/>
        <v>1.7322016282695307</v>
      </c>
      <c r="AI160" s="206">
        <v>30</v>
      </c>
      <c r="AJ160" s="206">
        <v>10</v>
      </c>
      <c r="AK160" s="209">
        <f t="shared" si="70"/>
        <v>40</v>
      </c>
      <c r="AL160" s="220">
        <f t="shared" si="71"/>
        <v>1.5936254980079681E-2</v>
      </c>
      <c r="AM160" s="224">
        <f t="shared" si="72"/>
        <v>0.34051826880512143</v>
      </c>
      <c r="AN160" s="225">
        <v>20</v>
      </c>
      <c r="AO160" s="208" t="s">
        <v>5</v>
      </c>
      <c r="AP160" s="293" t="s">
        <v>5</v>
      </c>
      <c r="AR160" s="115"/>
      <c r="AS160" s="103"/>
    </row>
    <row r="161" spans="1:45" ht="15" x14ac:dyDescent="0.25">
      <c r="A161" s="180"/>
      <c r="B161" s="181">
        <v>8350090.0199999996</v>
      </c>
      <c r="C161" s="182"/>
      <c r="D161" s="182"/>
      <c r="E161" s="183"/>
      <c r="F161" s="183"/>
      <c r="G161" s="183"/>
      <c r="H161" s="184" t="s">
        <v>182</v>
      </c>
      <c r="I161" s="185">
        <v>0.93</v>
      </c>
      <c r="J161" s="186">
        <f t="shared" si="73"/>
        <v>93</v>
      </c>
      <c r="K161" s="187">
        <v>3662</v>
      </c>
      <c r="L161" s="188">
        <v>3538</v>
      </c>
      <c r="M161" s="189">
        <v>3269</v>
      </c>
      <c r="N161" s="190">
        <f t="shared" si="74"/>
        <v>393</v>
      </c>
      <c r="O161" s="191">
        <f t="shared" si="78"/>
        <v>0.12022025084123585</v>
      </c>
      <c r="P161" s="192">
        <v>3952.1</v>
      </c>
      <c r="Q161" s="188">
        <v>1197</v>
      </c>
      <c r="R161" s="189">
        <v>1174</v>
      </c>
      <c r="S161" s="190">
        <f t="shared" si="75"/>
        <v>23</v>
      </c>
      <c r="T161" s="193">
        <f t="shared" si="79"/>
        <v>1.9591141396933562E-2</v>
      </c>
      <c r="U161" s="187">
        <v>1166</v>
      </c>
      <c r="V161" s="189">
        <v>1138</v>
      </c>
      <c r="W161" s="190">
        <f t="shared" si="76"/>
        <v>28</v>
      </c>
      <c r="X161" s="194">
        <f t="shared" si="80"/>
        <v>2.4604569420035149E-2</v>
      </c>
      <c r="Y161" s="263">
        <f t="shared" si="77"/>
        <v>12.53763440860215</v>
      </c>
      <c r="Z161" s="195">
        <v>1525</v>
      </c>
      <c r="AA161" s="183">
        <v>1100</v>
      </c>
      <c r="AB161" s="183">
        <v>105</v>
      </c>
      <c r="AC161" s="186">
        <f t="shared" si="65"/>
        <v>1205</v>
      </c>
      <c r="AD161" s="196">
        <f t="shared" si="66"/>
        <v>0.79016393442622945</v>
      </c>
      <c r="AE161" s="197">
        <f t="shared" si="67"/>
        <v>0.95684661470843957</v>
      </c>
      <c r="AF161" s="198">
        <v>240</v>
      </c>
      <c r="AG161" s="196">
        <f t="shared" si="68"/>
        <v>0.15737704918032788</v>
      </c>
      <c r="AH161" s="199">
        <f t="shared" si="69"/>
        <v>1.3964245712540184</v>
      </c>
      <c r="AI161" s="183">
        <v>55</v>
      </c>
      <c r="AJ161" s="183">
        <v>20</v>
      </c>
      <c r="AK161" s="186">
        <f t="shared" si="70"/>
        <v>75</v>
      </c>
      <c r="AL161" s="196">
        <f t="shared" si="71"/>
        <v>4.9180327868852458E-2</v>
      </c>
      <c r="AM161" s="200">
        <f t="shared" si="72"/>
        <v>1.0508617065994117</v>
      </c>
      <c r="AN161" s="201">
        <v>15</v>
      </c>
      <c r="AO161" s="185" t="s">
        <v>6</v>
      </c>
      <c r="AP161" s="293" t="s">
        <v>5</v>
      </c>
      <c r="AR161" s="115"/>
      <c r="AS161" s="103"/>
    </row>
    <row r="162" spans="1:45" ht="15" x14ac:dyDescent="0.25">
      <c r="A162" s="180"/>
      <c r="B162" s="181">
        <v>8350090.0300000003</v>
      </c>
      <c r="C162" s="182"/>
      <c r="D162" s="182"/>
      <c r="E162" s="183"/>
      <c r="F162" s="183"/>
      <c r="G162" s="183"/>
      <c r="H162" s="184" t="s">
        <v>183</v>
      </c>
      <c r="I162" s="185">
        <v>0.9</v>
      </c>
      <c r="J162" s="186">
        <f t="shared" si="73"/>
        <v>90</v>
      </c>
      <c r="K162" s="187">
        <v>2822</v>
      </c>
      <c r="L162" s="188">
        <v>2780</v>
      </c>
      <c r="M162" s="189">
        <v>2748</v>
      </c>
      <c r="N162" s="190">
        <f t="shared" si="74"/>
        <v>74</v>
      </c>
      <c r="O162" s="191">
        <f t="shared" si="78"/>
        <v>2.6928675400291122E-2</v>
      </c>
      <c r="P162" s="192">
        <v>3145</v>
      </c>
      <c r="Q162" s="188">
        <v>1076</v>
      </c>
      <c r="R162" s="189">
        <v>1060</v>
      </c>
      <c r="S162" s="190">
        <f t="shared" si="75"/>
        <v>16</v>
      </c>
      <c r="T162" s="193">
        <f t="shared" si="79"/>
        <v>1.509433962264151E-2</v>
      </c>
      <c r="U162" s="187">
        <v>1019</v>
      </c>
      <c r="V162" s="189">
        <v>1034</v>
      </c>
      <c r="W162" s="190">
        <f t="shared" si="76"/>
        <v>-15</v>
      </c>
      <c r="X162" s="194">
        <f t="shared" si="80"/>
        <v>-1.4506769825918761E-2</v>
      </c>
      <c r="Y162" s="263">
        <f t="shared" si="77"/>
        <v>11.322222222222223</v>
      </c>
      <c r="Z162" s="195">
        <v>1175</v>
      </c>
      <c r="AA162" s="183">
        <v>910</v>
      </c>
      <c r="AB162" s="183">
        <v>50</v>
      </c>
      <c r="AC162" s="186">
        <f t="shared" si="65"/>
        <v>960</v>
      </c>
      <c r="AD162" s="196">
        <f t="shared" si="66"/>
        <v>0.81702127659574464</v>
      </c>
      <c r="AE162" s="197">
        <f t="shared" si="67"/>
        <v>0.98936943157634372</v>
      </c>
      <c r="AF162" s="198">
        <v>170</v>
      </c>
      <c r="AG162" s="196">
        <f t="shared" si="68"/>
        <v>0.14468085106382977</v>
      </c>
      <c r="AH162" s="199">
        <f t="shared" si="69"/>
        <v>1.283769752119164</v>
      </c>
      <c r="AI162" s="183">
        <v>30</v>
      </c>
      <c r="AJ162" s="183">
        <v>0</v>
      </c>
      <c r="AK162" s="186">
        <f t="shared" si="70"/>
        <v>30</v>
      </c>
      <c r="AL162" s="196">
        <f t="shared" si="71"/>
        <v>2.553191489361702E-2</v>
      </c>
      <c r="AM162" s="200">
        <f t="shared" si="72"/>
        <v>0.54555373704309873</v>
      </c>
      <c r="AN162" s="201">
        <v>10</v>
      </c>
      <c r="AO162" s="185" t="s">
        <v>6</v>
      </c>
      <c r="AP162" s="293" t="s">
        <v>5</v>
      </c>
      <c r="AR162" s="115"/>
      <c r="AS162" s="103"/>
    </row>
    <row r="163" spans="1:45" ht="15" x14ac:dyDescent="0.25">
      <c r="A163" s="203"/>
      <c r="B163" s="204">
        <v>8350090.04</v>
      </c>
      <c r="C163" s="205"/>
      <c r="D163" s="205"/>
      <c r="E163" s="206"/>
      <c r="F163" s="206"/>
      <c r="G163" s="206"/>
      <c r="H163" s="207" t="s">
        <v>184</v>
      </c>
      <c r="I163" s="208">
        <v>1.56</v>
      </c>
      <c r="J163" s="209">
        <f t="shared" si="73"/>
        <v>156</v>
      </c>
      <c r="K163" s="210">
        <v>5896</v>
      </c>
      <c r="L163" s="211">
        <v>5832</v>
      </c>
      <c r="M163" s="212">
        <v>5688</v>
      </c>
      <c r="N163" s="213">
        <f t="shared" si="74"/>
        <v>208</v>
      </c>
      <c r="O163" s="214">
        <f t="shared" si="78"/>
        <v>3.6568213783403657E-2</v>
      </c>
      <c r="P163" s="215">
        <v>3777.8</v>
      </c>
      <c r="Q163" s="211">
        <v>2111</v>
      </c>
      <c r="R163" s="212">
        <v>1978</v>
      </c>
      <c r="S163" s="213">
        <f t="shared" si="75"/>
        <v>133</v>
      </c>
      <c r="T163" s="216">
        <f t="shared" si="79"/>
        <v>6.7239635995955505E-2</v>
      </c>
      <c r="U163" s="217">
        <v>2005</v>
      </c>
      <c r="V163" s="212">
        <v>1928</v>
      </c>
      <c r="W163" s="213">
        <f t="shared" si="76"/>
        <v>77</v>
      </c>
      <c r="X163" s="218">
        <f t="shared" si="80"/>
        <v>3.9937759336099582E-2</v>
      </c>
      <c r="Y163" s="262">
        <f t="shared" si="77"/>
        <v>12.852564102564102</v>
      </c>
      <c r="Z163" s="219">
        <v>2585</v>
      </c>
      <c r="AA163" s="206">
        <v>1800</v>
      </c>
      <c r="AB163" s="206">
        <v>175</v>
      </c>
      <c r="AC163" s="209">
        <f t="shared" si="65"/>
        <v>1975</v>
      </c>
      <c r="AD163" s="220">
        <f t="shared" si="66"/>
        <v>0.76402321083172142</v>
      </c>
      <c r="AE163" s="221">
        <f t="shared" si="67"/>
        <v>0.92519158492579501</v>
      </c>
      <c r="AF163" s="222">
        <v>500</v>
      </c>
      <c r="AG163" s="220">
        <f t="shared" si="68"/>
        <v>0.19342359767891681</v>
      </c>
      <c r="AH163" s="223">
        <f t="shared" si="69"/>
        <v>1.7162697220844438</v>
      </c>
      <c r="AI163" s="206">
        <v>60</v>
      </c>
      <c r="AJ163" s="206">
        <v>0</v>
      </c>
      <c r="AK163" s="209">
        <f t="shared" si="70"/>
        <v>60</v>
      </c>
      <c r="AL163" s="220">
        <f t="shared" si="71"/>
        <v>2.321083172147002E-2</v>
      </c>
      <c r="AM163" s="224">
        <f t="shared" si="72"/>
        <v>0.49595794276645344</v>
      </c>
      <c r="AN163" s="225">
        <v>55</v>
      </c>
      <c r="AO163" s="208" t="s">
        <v>5</v>
      </c>
      <c r="AP163" s="293" t="s">
        <v>5</v>
      </c>
      <c r="AR163" s="115"/>
      <c r="AS163" s="103"/>
    </row>
    <row r="164" spans="1:45" ht="15" x14ac:dyDescent="0.25">
      <c r="A164" s="180"/>
      <c r="B164" s="181">
        <v>8350090.0499999998</v>
      </c>
      <c r="C164" s="182"/>
      <c r="D164" s="182"/>
      <c r="E164" s="183"/>
      <c r="F164" s="183"/>
      <c r="G164" s="183"/>
      <c r="H164" s="184" t="s">
        <v>185</v>
      </c>
      <c r="I164" s="185">
        <v>2.17</v>
      </c>
      <c r="J164" s="186">
        <f t="shared" si="73"/>
        <v>217</v>
      </c>
      <c r="K164" s="187">
        <v>4035</v>
      </c>
      <c r="L164" s="188">
        <v>4232</v>
      </c>
      <c r="M164" s="189">
        <v>4277</v>
      </c>
      <c r="N164" s="190">
        <f t="shared" si="74"/>
        <v>-242</v>
      </c>
      <c r="O164" s="191">
        <f t="shared" si="78"/>
        <v>-5.6581716156184243E-2</v>
      </c>
      <c r="P164" s="192">
        <v>1862.5</v>
      </c>
      <c r="Q164" s="188">
        <v>1451</v>
      </c>
      <c r="R164" s="189">
        <v>1404</v>
      </c>
      <c r="S164" s="190">
        <f t="shared" si="75"/>
        <v>47</v>
      </c>
      <c r="T164" s="193">
        <f t="shared" si="79"/>
        <v>3.3475783475783477E-2</v>
      </c>
      <c r="U164" s="187">
        <v>1398</v>
      </c>
      <c r="V164" s="189">
        <v>1375</v>
      </c>
      <c r="W164" s="190">
        <f t="shared" si="76"/>
        <v>23</v>
      </c>
      <c r="X164" s="194">
        <f t="shared" si="80"/>
        <v>1.6727272727272726E-2</v>
      </c>
      <c r="Y164" s="263">
        <f t="shared" si="77"/>
        <v>6.4423963133640552</v>
      </c>
      <c r="Z164" s="195">
        <v>1990</v>
      </c>
      <c r="AA164" s="183">
        <v>1610</v>
      </c>
      <c r="AB164" s="183">
        <v>135</v>
      </c>
      <c r="AC164" s="186">
        <f t="shared" si="65"/>
        <v>1745</v>
      </c>
      <c r="AD164" s="196">
        <f t="shared" si="66"/>
        <v>0.87688442211055273</v>
      </c>
      <c r="AE164" s="197">
        <f t="shared" si="67"/>
        <v>1.0618605256848543</v>
      </c>
      <c r="AF164" s="198">
        <v>175</v>
      </c>
      <c r="AG164" s="196">
        <f t="shared" si="68"/>
        <v>8.7939698492462318E-2</v>
      </c>
      <c r="AH164" s="199">
        <f t="shared" si="69"/>
        <v>0.78029901058085471</v>
      </c>
      <c r="AI164" s="183">
        <v>10</v>
      </c>
      <c r="AJ164" s="183">
        <v>10</v>
      </c>
      <c r="AK164" s="186">
        <f t="shared" si="70"/>
        <v>20</v>
      </c>
      <c r="AL164" s="196">
        <f t="shared" si="71"/>
        <v>1.0050251256281407E-2</v>
      </c>
      <c r="AM164" s="200">
        <f t="shared" si="72"/>
        <v>0.21474895846755143</v>
      </c>
      <c r="AN164" s="201">
        <v>40</v>
      </c>
      <c r="AO164" s="185" t="s">
        <v>6</v>
      </c>
      <c r="AP164" s="257" t="s">
        <v>6</v>
      </c>
      <c r="AR164" s="115"/>
      <c r="AS164" s="103"/>
    </row>
    <row r="165" spans="1:45" ht="15" x14ac:dyDescent="0.25">
      <c r="A165" s="180"/>
      <c r="B165" s="181">
        <v>8350090.0599999996</v>
      </c>
      <c r="C165" s="182"/>
      <c r="D165" s="182"/>
      <c r="E165" s="183"/>
      <c r="F165" s="183"/>
      <c r="G165" s="183"/>
      <c r="H165" s="184" t="s">
        <v>186</v>
      </c>
      <c r="I165" s="185">
        <v>2.15</v>
      </c>
      <c r="J165" s="186">
        <f t="shared" si="73"/>
        <v>215</v>
      </c>
      <c r="K165" s="187">
        <v>4510</v>
      </c>
      <c r="L165" s="188">
        <v>4541</v>
      </c>
      <c r="M165" s="189">
        <v>4699</v>
      </c>
      <c r="N165" s="190">
        <f t="shared" si="74"/>
        <v>-189</v>
      </c>
      <c r="O165" s="191">
        <f t="shared" si="78"/>
        <v>-4.0221323685890618E-2</v>
      </c>
      <c r="P165" s="192">
        <v>2094.9</v>
      </c>
      <c r="Q165" s="188">
        <v>1496</v>
      </c>
      <c r="R165" s="189">
        <v>1473</v>
      </c>
      <c r="S165" s="190">
        <f t="shared" si="75"/>
        <v>23</v>
      </c>
      <c r="T165" s="193">
        <f t="shared" si="79"/>
        <v>1.5614392396469789E-2</v>
      </c>
      <c r="U165" s="187">
        <v>1452</v>
      </c>
      <c r="V165" s="189">
        <v>1451</v>
      </c>
      <c r="W165" s="190">
        <f t="shared" si="76"/>
        <v>1</v>
      </c>
      <c r="X165" s="194">
        <f t="shared" si="80"/>
        <v>6.8917987594762232E-4</v>
      </c>
      <c r="Y165" s="263">
        <f t="shared" si="77"/>
        <v>6.753488372093023</v>
      </c>
      <c r="Z165" s="195">
        <v>2375</v>
      </c>
      <c r="AA165" s="183">
        <v>1935</v>
      </c>
      <c r="AB165" s="183">
        <v>115</v>
      </c>
      <c r="AC165" s="186">
        <f t="shared" si="65"/>
        <v>2050</v>
      </c>
      <c r="AD165" s="196">
        <f t="shared" si="66"/>
        <v>0.86315789473684212</v>
      </c>
      <c r="AE165" s="197">
        <f t="shared" si="67"/>
        <v>1.045238429083122</v>
      </c>
      <c r="AF165" s="198">
        <v>290</v>
      </c>
      <c r="AG165" s="196">
        <f t="shared" si="68"/>
        <v>0.12210526315789473</v>
      </c>
      <c r="AH165" s="199">
        <f t="shared" si="69"/>
        <v>1.0834539765562974</v>
      </c>
      <c r="AI165" s="183">
        <v>20</v>
      </c>
      <c r="AJ165" s="183">
        <v>0</v>
      </c>
      <c r="AK165" s="186">
        <f t="shared" si="70"/>
        <v>20</v>
      </c>
      <c r="AL165" s="196">
        <f t="shared" si="71"/>
        <v>8.4210526315789472E-3</v>
      </c>
      <c r="AM165" s="200">
        <f t="shared" si="72"/>
        <v>0.17993702204228521</v>
      </c>
      <c r="AN165" s="201">
        <v>10</v>
      </c>
      <c r="AO165" s="185" t="s">
        <v>6</v>
      </c>
      <c r="AP165" s="257" t="s">
        <v>6</v>
      </c>
      <c r="AR165" s="115"/>
      <c r="AS165" s="103"/>
    </row>
    <row r="166" spans="1:45" ht="15" x14ac:dyDescent="0.25">
      <c r="A166" s="227"/>
      <c r="B166" s="228">
        <v>8350090.0700000003</v>
      </c>
      <c r="C166" s="229">
        <v>8350090.0700000003</v>
      </c>
      <c r="D166" s="232">
        <v>0.859820688</v>
      </c>
      <c r="E166" s="230"/>
      <c r="F166" s="230"/>
      <c r="G166" s="230"/>
      <c r="H166" s="231" t="s">
        <v>187</v>
      </c>
      <c r="I166" s="232">
        <v>3.82</v>
      </c>
      <c r="J166" s="233">
        <f t="shared" si="73"/>
        <v>382</v>
      </c>
      <c r="K166" s="234">
        <v>0</v>
      </c>
      <c r="L166" s="230">
        <v>0</v>
      </c>
      <c r="M166" s="235">
        <v>0</v>
      </c>
      <c r="N166" s="236">
        <f t="shared" si="74"/>
        <v>0</v>
      </c>
      <c r="O166" s="237"/>
      <c r="P166" s="238">
        <v>0</v>
      </c>
      <c r="Q166" s="239">
        <v>0</v>
      </c>
      <c r="R166" s="235">
        <v>0</v>
      </c>
      <c r="S166" s="236">
        <f t="shared" si="75"/>
        <v>0</v>
      </c>
      <c r="T166" s="240"/>
      <c r="U166" s="241">
        <v>0</v>
      </c>
      <c r="V166" s="235">
        <v>0</v>
      </c>
      <c r="W166" s="236">
        <f t="shared" si="76"/>
        <v>0</v>
      </c>
      <c r="X166" s="242"/>
      <c r="Y166" s="265">
        <f t="shared" si="77"/>
        <v>0</v>
      </c>
      <c r="Z166" s="243"/>
      <c r="AA166" s="239"/>
      <c r="AB166" s="239"/>
      <c r="AC166" s="233"/>
      <c r="AD166" s="244"/>
      <c r="AE166" s="245"/>
      <c r="AF166" s="246"/>
      <c r="AG166" s="244"/>
      <c r="AH166" s="247"/>
      <c r="AI166" s="230"/>
      <c r="AJ166" s="230"/>
      <c r="AK166" s="233"/>
      <c r="AL166" s="244"/>
      <c r="AM166" s="248"/>
      <c r="AN166" s="249"/>
      <c r="AO166" s="232" t="s">
        <v>28</v>
      </c>
      <c r="AP166" s="295" t="s">
        <v>28</v>
      </c>
      <c r="AR166" s="115"/>
      <c r="AS166" s="103"/>
    </row>
    <row r="167" spans="1:45" ht="15" x14ac:dyDescent="0.25">
      <c r="A167" s="180"/>
      <c r="B167" s="181">
        <v>8350090.0800000001</v>
      </c>
      <c r="C167" s="182"/>
      <c r="D167" s="182"/>
      <c r="E167" s="183"/>
      <c r="F167" s="183"/>
      <c r="G167" s="183"/>
      <c r="H167" s="184" t="s">
        <v>188</v>
      </c>
      <c r="I167" s="185">
        <v>1.94</v>
      </c>
      <c r="J167" s="186">
        <f t="shared" si="73"/>
        <v>194</v>
      </c>
      <c r="K167" s="187">
        <v>3564</v>
      </c>
      <c r="L167" s="188">
        <v>3597</v>
      </c>
      <c r="M167" s="189">
        <v>3521</v>
      </c>
      <c r="N167" s="190">
        <f t="shared" si="74"/>
        <v>43</v>
      </c>
      <c r="O167" s="191">
        <f t="shared" ref="O167:O198" si="84">N167/M167</f>
        <v>1.2212439647827322E-2</v>
      </c>
      <c r="P167" s="192">
        <v>1838.5</v>
      </c>
      <c r="Q167" s="188">
        <v>1271</v>
      </c>
      <c r="R167" s="189">
        <v>1253</v>
      </c>
      <c r="S167" s="190">
        <f t="shared" si="75"/>
        <v>18</v>
      </c>
      <c r="T167" s="193">
        <f t="shared" ref="T167:T198" si="85">S167/R167</f>
        <v>1.4365522745411013E-2</v>
      </c>
      <c r="U167" s="187">
        <v>1243</v>
      </c>
      <c r="V167" s="189">
        <v>1231</v>
      </c>
      <c r="W167" s="190">
        <f t="shared" si="76"/>
        <v>12</v>
      </c>
      <c r="X167" s="194">
        <f t="shared" ref="X167:X198" si="86">W167/V167</f>
        <v>9.7481722177091799E-3</v>
      </c>
      <c r="Y167" s="263">
        <f t="shared" si="77"/>
        <v>6.4072164948453612</v>
      </c>
      <c r="Z167" s="195">
        <v>1575</v>
      </c>
      <c r="AA167" s="183">
        <v>1225</v>
      </c>
      <c r="AB167" s="183">
        <v>85</v>
      </c>
      <c r="AC167" s="186">
        <f t="shared" ref="AC167:AC198" si="87">AA167+AB167</f>
        <v>1310</v>
      </c>
      <c r="AD167" s="196">
        <f t="shared" ref="AD167:AD198" si="88">AC167/Z167</f>
        <v>0.83174603174603179</v>
      </c>
      <c r="AE167" s="197">
        <f t="shared" ref="AE167:AE198" si="89">AD167/82.58*100</f>
        <v>1.0072003290700313</v>
      </c>
      <c r="AF167" s="198">
        <v>215</v>
      </c>
      <c r="AG167" s="196">
        <f t="shared" ref="AG167:AG198" si="90">AF167/Z167</f>
        <v>0.13650793650793649</v>
      </c>
      <c r="AH167" s="199">
        <f t="shared" ref="AH167:AH198" si="91">AG167/11.27*100</f>
        <v>1.2112505457669609</v>
      </c>
      <c r="AI167" s="183">
        <v>20</v>
      </c>
      <c r="AJ167" s="183">
        <v>10</v>
      </c>
      <c r="AK167" s="186">
        <f t="shared" ref="AK167:AK198" si="92">AI167+AJ167</f>
        <v>30</v>
      </c>
      <c r="AL167" s="196">
        <f t="shared" ref="AL167:AL198" si="93">AK167/Z167</f>
        <v>1.9047619047619049E-2</v>
      </c>
      <c r="AM167" s="200">
        <f t="shared" ref="AM167:AM198" si="94">AL167/4.68*100</f>
        <v>0.40700040700040707</v>
      </c>
      <c r="AN167" s="201">
        <v>20</v>
      </c>
      <c r="AO167" s="185" t="s">
        <v>6</v>
      </c>
      <c r="AP167" s="257" t="s">
        <v>6</v>
      </c>
      <c r="AR167" s="115"/>
      <c r="AS167" s="103"/>
    </row>
    <row r="168" spans="1:45" ht="15" x14ac:dyDescent="0.25">
      <c r="A168" s="180"/>
      <c r="B168" s="181">
        <v>8350090.0899999999</v>
      </c>
      <c r="C168" s="182"/>
      <c r="D168" s="182"/>
      <c r="E168" s="183"/>
      <c r="F168" s="183"/>
      <c r="G168" s="183"/>
      <c r="H168" s="184" t="s">
        <v>189</v>
      </c>
      <c r="I168" s="185">
        <v>2.35</v>
      </c>
      <c r="J168" s="186">
        <f t="shared" si="73"/>
        <v>235</v>
      </c>
      <c r="K168" s="187">
        <v>5204</v>
      </c>
      <c r="L168" s="188">
        <v>5324</v>
      </c>
      <c r="M168" s="189">
        <v>5545</v>
      </c>
      <c r="N168" s="190">
        <f t="shared" si="74"/>
        <v>-341</v>
      </c>
      <c r="O168" s="191">
        <f t="shared" si="84"/>
        <v>-6.1496844003606853E-2</v>
      </c>
      <c r="P168" s="192">
        <v>2217.8000000000002</v>
      </c>
      <c r="Q168" s="188">
        <v>1892</v>
      </c>
      <c r="R168" s="189">
        <v>1881</v>
      </c>
      <c r="S168" s="190">
        <f t="shared" si="75"/>
        <v>11</v>
      </c>
      <c r="T168" s="193">
        <f t="shared" si="85"/>
        <v>5.8479532163742687E-3</v>
      </c>
      <c r="U168" s="187">
        <v>1853</v>
      </c>
      <c r="V168" s="189">
        <v>1848</v>
      </c>
      <c r="W168" s="190">
        <f t="shared" si="76"/>
        <v>5</v>
      </c>
      <c r="X168" s="194">
        <f t="shared" si="86"/>
        <v>2.7056277056277055E-3</v>
      </c>
      <c r="Y168" s="263">
        <f t="shared" si="77"/>
        <v>7.8851063829787238</v>
      </c>
      <c r="Z168" s="195">
        <v>2615</v>
      </c>
      <c r="AA168" s="183">
        <v>2015</v>
      </c>
      <c r="AB168" s="183">
        <v>150</v>
      </c>
      <c r="AC168" s="186">
        <f t="shared" si="87"/>
        <v>2165</v>
      </c>
      <c r="AD168" s="196">
        <f t="shared" si="88"/>
        <v>0.82791586998087952</v>
      </c>
      <c r="AE168" s="197">
        <f t="shared" si="89"/>
        <v>1.0025622063222082</v>
      </c>
      <c r="AF168" s="198">
        <v>355</v>
      </c>
      <c r="AG168" s="196">
        <f t="shared" si="90"/>
        <v>0.13575525812619502</v>
      </c>
      <c r="AH168" s="199">
        <f t="shared" si="91"/>
        <v>1.2045719443318104</v>
      </c>
      <c r="AI168" s="183">
        <v>50</v>
      </c>
      <c r="AJ168" s="183">
        <v>20</v>
      </c>
      <c r="AK168" s="186">
        <f t="shared" si="92"/>
        <v>70</v>
      </c>
      <c r="AL168" s="196">
        <f t="shared" si="93"/>
        <v>2.676864244741874E-2</v>
      </c>
      <c r="AM168" s="200">
        <f t="shared" si="94"/>
        <v>0.57197953947475944</v>
      </c>
      <c r="AN168" s="201">
        <v>30</v>
      </c>
      <c r="AO168" s="185" t="s">
        <v>6</v>
      </c>
      <c r="AP168" s="257" t="s">
        <v>6</v>
      </c>
      <c r="AR168" s="115"/>
      <c r="AS168" s="103"/>
    </row>
    <row r="169" spans="1:45" ht="15" x14ac:dyDescent="0.25">
      <c r="A169" s="180"/>
      <c r="B169" s="181">
        <v>8350090.1100000003</v>
      </c>
      <c r="C169" s="182"/>
      <c r="D169" s="182"/>
      <c r="E169" s="183"/>
      <c r="F169" s="183"/>
      <c r="G169" s="183"/>
      <c r="H169" s="184" t="s">
        <v>190</v>
      </c>
      <c r="I169" s="185">
        <v>0.85</v>
      </c>
      <c r="J169" s="186">
        <f t="shared" si="73"/>
        <v>85</v>
      </c>
      <c r="K169" s="187">
        <v>3001</v>
      </c>
      <c r="L169" s="188">
        <v>3001</v>
      </c>
      <c r="M169" s="189">
        <v>2981</v>
      </c>
      <c r="N169" s="190">
        <f t="shared" si="74"/>
        <v>20</v>
      </c>
      <c r="O169" s="191">
        <f t="shared" si="84"/>
        <v>6.7091580006709154E-3</v>
      </c>
      <c r="P169" s="192">
        <v>3530.6</v>
      </c>
      <c r="Q169" s="188">
        <v>1143</v>
      </c>
      <c r="R169" s="189">
        <v>1126</v>
      </c>
      <c r="S169" s="190">
        <f t="shared" si="75"/>
        <v>17</v>
      </c>
      <c r="T169" s="193">
        <f t="shared" si="85"/>
        <v>1.5097690941385435E-2</v>
      </c>
      <c r="U169" s="187">
        <v>1106</v>
      </c>
      <c r="V169" s="189">
        <v>1101</v>
      </c>
      <c r="W169" s="190">
        <f t="shared" si="76"/>
        <v>5</v>
      </c>
      <c r="X169" s="194">
        <f t="shared" si="86"/>
        <v>4.5413260672116261E-3</v>
      </c>
      <c r="Y169" s="263">
        <f t="shared" si="77"/>
        <v>13.011764705882353</v>
      </c>
      <c r="Z169" s="195">
        <v>1535</v>
      </c>
      <c r="AA169" s="183">
        <v>1140</v>
      </c>
      <c r="AB169" s="183">
        <v>110</v>
      </c>
      <c r="AC169" s="186">
        <f t="shared" si="87"/>
        <v>1250</v>
      </c>
      <c r="AD169" s="196">
        <f t="shared" si="88"/>
        <v>0.81433224755700329</v>
      </c>
      <c r="AE169" s="197">
        <f t="shared" si="89"/>
        <v>0.98611316003512151</v>
      </c>
      <c r="AF169" s="198">
        <v>215</v>
      </c>
      <c r="AG169" s="196">
        <f t="shared" si="90"/>
        <v>0.14006514657980457</v>
      </c>
      <c r="AH169" s="199">
        <f t="shared" si="91"/>
        <v>1.2428140779042109</v>
      </c>
      <c r="AI169" s="183">
        <v>25</v>
      </c>
      <c r="AJ169" s="183">
        <v>15</v>
      </c>
      <c r="AK169" s="186">
        <f t="shared" si="92"/>
        <v>40</v>
      </c>
      <c r="AL169" s="196">
        <f t="shared" si="93"/>
        <v>2.6058631921824105E-2</v>
      </c>
      <c r="AM169" s="200">
        <f t="shared" si="94"/>
        <v>0.55680837439795094</v>
      </c>
      <c r="AN169" s="201">
        <v>35</v>
      </c>
      <c r="AO169" s="185" t="s">
        <v>6</v>
      </c>
      <c r="AP169" s="257" t="s">
        <v>6</v>
      </c>
      <c r="AR169" s="115"/>
      <c r="AS169" s="103"/>
    </row>
    <row r="170" spans="1:45" ht="15" x14ac:dyDescent="0.25">
      <c r="A170" s="180"/>
      <c r="B170" s="181">
        <v>8350090.1200000001</v>
      </c>
      <c r="C170" s="182"/>
      <c r="D170" s="182"/>
      <c r="E170" s="183"/>
      <c r="F170" s="183"/>
      <c r="G170" s="183"/>
      <c r="H170" s="184" t="s">
        <v>191</v>
      </c>
      <c r="I170" s="185">
        <v>1.05</v>
      </c>
      <c r="J170" s="186">
        <f t="shared" si="73"/>
        <v>105</v>
      </c>
      <c r="K170" s="187">
        <v>4618</v>
      </c>
      <c r="L170" s="188">
        <v>4678</v>
      </c>
      <c r="M170" s="189">
        <v>4553</v>
      </c>
      <c r="N170" s="190">
        <f t="shared" si="74"/>
        <v>65</v>
      </c>
      <c r="O170" s="191">
        <f t="shared" si="84"/>
        <v>1.4276301339775971E-2</v>
      </c>
      <c r="P170" s="192">
        <v>4384.7</v>
      </c>
      <c r="Q170" s="188">
        <v>1662</v>
      </c>
      <c r="R170" s="189">
        <v>1614</v>
      </c>
      <c r="S170" s="190">
        <f t="shared" si="75"/>
        <v>48</v>
      </c>
      <c r="T170" s="193">
        <f t="shared" si="85"/>
        <v>2.9739776951672861E-2</v>
      </c>
      <c r="U170" s="187">
        <v>1577</v>
      </c>
      <c r="V170" s="189">
        <v>1580</v>
      </c>
      <c r="W170" s="190">
        <f t="shared" si="76"/>
        <v>-3</v>
      </c>
      <c r="X170" s="194">
        <f t="shared" si="86"/>
        <v>-1.8987341772151898E-3</v>
      </c>
      <c r="Y170" s="263">
        <f t="shared" si="77"/>
        <v>15.019047619047619</v>
      </c>
      <c r="Z170" s="195">
        <v>2210</v>
      </c>
      <c r="AA170" s="183">
        <v>1670</v>
      </c>
      <c r="AB170" s="183">
        <v>185</v>
      </c>
      <c r="AC170" s="186">
        <f t="shared" si="87"/>
        <v>1855</v>
      </c>
      <c r="AD170" s="196">
        <f t="shared" si="88"/>
        <v>0.83936651583710409</v>
      </c>
      <c r="AE170" s="197">
        <f t="shared" si="89"/>
        <v>1.0164283311178302</v>
      </c>
      <c r="AF170" s="198">
        <v>285</v>
      </c>
      <c r="AG170" s="196">
        <f t="shared" si="90"/>
        <v>0.12895927601809956</v>
      </c>
      <c r="AH170" s="199">
        <f t="shared" si="91"/>
        <v>1.1442704171969793</v>
      </c>
      <c r="AI170" s="183">
        <v>45</v>
      </c>
      <c r="AJ170" s="183">
        <v>15</v>
      </c>
      <c r="AK170" s="186">
        <f t="shared" si="92"/>
        <v>60</v>
      </c>
      <c r="AL170" s="196">
        <f t="shared" si="93"/>
        <v>2.7149321266968326E-2</v>
      </c>
      <c r="AM170" s="200">
        <f t="shared" si="94"/>
        <v>0.58011370228564807</v>
      </c>
      <c r="AN170" s="201">
        <v>10</v>
      </c>
      <c r="AO170" s="185" t="s">
        <v>6</v>
      </c>
      <c r="AP170" s="257" t="s">
        <v>6</v>
      </c>
      <c r="AR170" s="115"/>
      <c r="AS170" s="103"/>
    </row>
    <row r="171" spans="1:45" ht="15" x14ac:dyDescent="0.25">
      <c r="A171" s="180"/>
      <c r="B171" s="181">
        <v>8350090.1299999999</v>
      </c>
      <c r="C171" s="182"/>
      <c r="D171" s="182"/>
      <c r="E171" s="183"/>
      <c r="F171" s="183"/>
      <c r="G171" s="183"/>
      <c r="H171" s="184" t="s">
        <v>192</v>
      </c>
      <c r="I171" s="185">
        <v>0.94</v>
      </c>
      <c r="J171" s="186">
        <f t="shared" si="73"/>
        <v>94</v>
      </c>
      <c r="K171" s="187">
        <v>3689</v>
      </c>
      <c r="L171" s="188">
        <v>3725</v>
      </c>
      <c r="M171" s="189">
        <v>3845</v>
      </c>
      <c r="N171" s="190">
        <f t="shared" si="74"/>
        <v>-156</v>
      </c>
      <c r="O171" s="191">
        <f t="shared" si="84"/>
        <v>-4.0572171651495452E-2</v>
      </c>
      <c r="P171" s="192">
        <v>3922</v>
      </c>
      <c r="Q171" s="188">
        <v>1276</v>
      </c>
      <c r="R171" s="189">
        <v>1251</v>
      </c>
      <c r="S171" s="190">
        <f t="shared" si="75"/>
        <v>25</v>
      </c>
      <c r="T171" s="193">
        <f t="shared" si="85"/>
        <v>1.9984012789768184E-2</v>
      </c>
      <c r="U171" s="187">
        <v>1233</v>
      </c>
      <c r="V171" s="189">
        <v>1220</v>
      </c>
      <c r="W171" s="190">
        <f t="shared" si="76"/>
        <v>13</v>
      </c>
      <c r="X171" s="194">
        <f t="shared" si="86"/>
        <v>1.0655737704918032E-2</v>
      </c>
      <c r="Y171" s="263">
        <f t="shared" si="77"/>
        <v>13.117021276595745</v>
      </c>
      <c r="Z171" s="195">
        <v>1810</v>
      </c>
      <c r="AA171" s="183">
        <v>1410</v>
      </c>
      <c r="AB171" s="183">
        <v>130</v>
      </c>
      <c r="AC171" s="186">
        <f t="shared" si="87"/>
        <v>1540</v>
      </c>
      <c r="AD171" s="196">
        <f t="shared" si="88"/>
        <v>0.850828729281768</v>
      </c>
      <c r="AE171" s="197">
        <f t="shared" si="89"/>
        <v>1.0303084636495132</v>
      </c>
      <c r="AF171" s="198">
        <v>230</v>
      </c>
      <c r="AG171" s="196">
        <f t="shared" si="90"/>
        <v>0.1270718232044199</v>
      </c>
      <c r="AH171" s="199">
        <f t="shared" si="91"/>
        <v>1.127522832337355</v>
      </c>
      <c r="AI171" s="183">
        <v>20</v>
      </c>
      <c r="AJ171" s="183">
        <v>10</v>
      </c>
      <c r="AK171" s="186">
        <f t="shared" si="92"/>
        <v>30</v>
      </c>
      <c r="AL171" s="196">
        <f t="shared" si="93"/>
        <v>1.6574585635359115E-2</v>
      </c>
      <c r="AM171" s="200">
        <f t="shared" si="94"/>
        <v>0.35415781272134861</v>
      </c>
      <c r="AN171" s="201">
        <v>20</v>
      </c>
      <c r="AO171" s="185" t="s">
        <v>6</v>
      </c>
      <c r="AP171" s="257" t="s">
        <v>6</v>
      </c>
      <c r="AR171" s="115"/>
      <c r="AS171" s="103"/>
    </row>
    <row r="172" spans="1:45" ht="15" x14ac:dyDescent="0.25">
      <c r="A172" s="180"/>
      <c r="B172" s="181">
        <v>8350090.1500000004</v>
      </c>
      <c r="C172" s="182"/>
      <c r="D172" s="182"/>
      <c r="E172" s="183"/>
      <c r="F172" s="183"/>
      <c r="G172" s="183"/>
      <c r="H172" s="184" t="s">
        <v>193</v>
      </c>
      <c r="I172" s="185">
        <v>2.76</v>
      </c>
      <c r="J172" s="186">
        <f t="shared" si="73"/>
        <v>276</v>
      </c>
      <c r="K172" s="187">
        <v>7022</v>
      </c>
      <c r="L172" s="188">
        <v>6934</v>
      </c>
      <c r="M172" s="189">
        <v>6627</v>
      </c>
      <c r="N172" s="190">
        <f t="shared" si="74"/>
        <v>395</v>
      </c>
      <c r="O172" s="191">
        <f t="shared" si="84"/>
        <v>5.9604647653538553E-2</v>
      </c>
      <c r="P172" s="192">
        <v>2548.3000000000002</v>
      </c>
      <c r="Q172" s="188">
        <v>2996</v>
      </c>
      <c r="R172" s="189">
        <v>2903</v>
      </c>
      <c r="S172" s="190">
        <f t="shared" si="75"/>
        <v>93</v>
      </c>
      <c r="T172" s="193">
        <f t="shared" si="85"/>
        <v>3.2035825008611782E-2</v>
      </c>
      <c r="U172" s="187">
        <v>2898</v>
      </c>
      <c r="V172" s="189">
        <v>2780</v>
      </c>
      <c r="W172" s="190">
        <f t="shared" si="76"/>
        <v>118</v>
      </c>
      <c r="X172" s="194">
        <f t="shared" si="86"/>
        <v>4.2446043165467628E-2</v>
      </c>
      <c r="Y172" s="263">
        <f t="shared" si="77"/>
        <v>10.5</v>
      </c>
      <c r="Z172" s="195">
        <v>3265</v>
      </c>
      <c r="AA172" s="183">
        <v>2305</v>
      </c>
      <c r="AB172" s="183">
        <v>210</v>
      </c>
      <c r="AC172" s="186">
        <f t="shared" si="87"/>
        <v>2515</v>
      </c>
      <c r="AD172" s="196">
        <f t="shared" si="88"/>
        <v>0.7702909647779479</v>
      </c>
      <c r="AE172" s="197">
        <f t="shared" si="89"/>
        <v>0.93278150251628467</v>
      </c>
      <c r="AF172" s="198">
        <v>510</v>
      </c>
      <c r="AG172" s="196">
        <f t="shared" si="90"/>
        <v>0.15620214395099541</v>
      </c>
      <c r="AH172" s="199">
        <f t="shared" si="91"/>
        <v>1.3859995026707668</v>
      </c>
      <c r="AI172" s="183">
        <v>185</v>
      </c>
      <c r="AJ172" s="183">
        <v>10</v>
      </c>
      <c r="AK172" s="186">
        <f t="shared" si="92"/>
        <v>195</v>
      </c>
      <c r="AL172" s="196">
        <f t="shared" si="93"/>
        <v>5.9724349157733538E-2</v>
      </c>
      <c r="AM172" s="200">
        <f t="shared" si="94"/>
        <v>1.2761613067891782</v>
      </c>
      <c r="AN172" s="201">
        <v>35</v>
      </c>
      <c r="AO172" s="185" t="s">
        <v>6</v>
      </c>
      <c r="AP172" s="257" t="s">
        <v>6</v>
      </c>
      <c r="AR172" s="115"/>
      <c r="AS172" s="103"/>
    </row>
    <row r="173" spans="1:45" ht="15" x14ac:dyDescent="0.25">
      <c r="A173" s="180"/>
      <c r="B173" s="181">
        <v>8350090.1600000001</v>
      </c>
      <c r="C173" s="182"/>
      <c r="D173" s="182"/>
      <c r="E173" s="183"/>
      <c r="F173" s="183"/>
      <c r="G173" s="183"/>
      <c r="H173" s="184" t="s">
        <v>194</v>
      </c>
      <c r="I173" s="185">
        <v>1</v>
      </c>
      <c r="J173" s="186">
        <f t="shared" si="73"/>
        <v>100</v>
      </c>
      <c r="K173" s="187">
        <v>3046</v>
      </c>
      <c r="L173" s="188">
        <v>3081</v>
      </c>
      <c r="M173" s="189">
        <v>3063</v>
      </c>
      <c r="N173" s="190">
        <f t="shared" si="74"/>
        <v>-17</v>
      </c>
      <c r="O173" s="191">
        <f t="shared" si="84"/>
        <v>-5.5501142670584397E-3</v>
      </c>
      <c r="P173" s="192">
        <v>3056.1</v>
      </c>
      <c r="Q173" s="188">
        <v>1060</v>
      </c>
      <c r="R173" s="189">
        <v>1038</v>
      </c>
      <c r="S173" s="190">
        <f t="shared" si="75"/>
        <v>22</v>
      </c>
      <c r="T173" s="193">
        <f t="shared" si="85"/>
        <v>2.119460500963391E-2</v>
      </c>
      <c r="U173" s="187">
        <v>1029</v>
      </c>
      <c r="V173" s="189">
        <v>1016</v>
      </c>
      <c r="W173" s="190">
        <f t="shared" si="76"/>
        <v>13</v>
      </c>
      <c r="X173" s="194">
        <f t="shared" si="86"/>
        <v>1.2795275590551181E-2</v>
      </c>
      <c r="Y173" s="263">
        <f t="shared" si="77"/>
        <v>10.29</v>
      </c>
      <c r="Z173" s="195">
        <v>1590</v>
      </c>
      <c r="AA173" s="183">
        <v>1205</v>
      </c>
      <c r="AB173" s="183">
        <v>60</v>
      </c>
      <c r="AC173" s="186">
        <f t="shared" si="87"/>
        <v>1265</v>
      </c>
      <c r="AD173" s="196">
        <f t="shared" si="88"/>
        <v>0.79559748427672961</v>
      </c>
      <c r="AE173" s="197">
        <f t="shared" si="89"/>
        <v>0.96342635538475374</v>
      </c>
      <c r="AF173" s="198">
        <v>230</v>
      </c>
      <c r="AG173" s="196">
        <f t="shared" si="90"/>
        <v>0.14465408805031446</v>
      </c>
      <c r="AH173" s="199">
        <f t="shared" si="91"/>
        <v>1.283532280836863</v>
      </c>
      <c r="AI173" s="183">
        <v>70</v>
      </c>
      <c r="AJ173" s="183">
        <v>10</v>
      </c>
      <c r="AK173" s="186">
        <f t="shared" si="92"/>
        <v>80</v>
      </c>
      <c r="AL173" s="196">
        <f t="shared" si="93"/>
        <v>5.0314465408805034E-2</v>
      </c>
      <c r="AM173" s="200">
        <f t="shared" si="94"/>
        <v>1.0750954147180563</v>
      </c>
      <c r="AN173" s="201">
        <v>30</v>
      </c>
      <c r="AO173" s="185" t="s">
        <v>6</v>
      </c>
      <c r="AP173" s="257" t="s">
        <v>6</v>
      </c>
      <c r="AR173" s="115"/>
      <c r="AS173" s="103"/>
    </row>
    <row r="174" spans="1:45" ht="15" x14ac:dyDescent="0.25">
      <c r="A174" s="180"/>
      <c r="B174" s="181">
        <v>8350090.1699999999</v>
      </c>
      <c r="C174" s="182"/>
      <c r="D174" s="182"/>
      <c r="E174" s="183"/>
      <c r="F174" s="183"/>
      <c r="G174" s="183"/>
      <c r="H174" s="184" t="s">
        <v>195</v>
      </c>
      <c r="I174" s="185">
        <v>1.1200000000000001</v>
      </c>
      <c r="J174" s="186">
        <f t="shared" si="73"/>
        <v>112.00000000000001</v>
      </c>
      <c r="K174" s="187">
        <v>3265</v>
      </c>
      <c r="L174" s="188">
        <v>3257</v>
      </c>
      <c r="M174" s="189">
        <v>3307</v>
      </c>
      <c r="N174" s="190">
        <f t="shared" si="74"/>
        <v>-42</v>
      </c>
      <c r="O174" s="191">
        <f t="shared" si="84"/>
        <v>-1.2700332627759298E-2</v>
      </c>
      <c r="P174" s="192">
        <v>2908.2</v>
      </c>
      <c r="Q174" s="188">
        <v>1151</v>
      </c>
      <c r="R174" s="189">
        <v>1133</v>
      </c>
      <c r="S174" s="190">
        <f t="shared" si="75"/>
        <v>18</v>
      </c>
      <c r="T174" s="193">
        <f t="shared" si="85"/>
        <v>1.5887025595763458E-2</v>
      </c>
      <c r="U174" s="187">
        <v>1103</v>
      </c>
      <c r="V174" s="189">
        <v>1097</v>
      </c>
      <c r="W174" s="190">
        <f t="shared" si="76"/>
        <v>6</v>
      </c>
      <c r="X174" s="194">
        <f t="shared" si="86"/>
        <v>5.4694621695533276E-3</v>
      </c>
      <c r="Y174" s="263">
        <f t="shared" si="77"/>
        <v>9.8482142857142847</v>
      </c>
      <c r="Z174" s="195">
        <v>1610</v>
      </c>
      <c r="AA174" s="183">
        <v>1305</v>
      </c>
      <c r="AB174" s="183">
        <v>80</v>
      </c>
      <c r="AC174" s="186">
        <f t="shared" si="87"/>
        <v>1385</v>
      </c>
      <c r="AD174" s="196">
        <f t="shared" si="88"/>
        <v>0.86024844720496896</v>
      </c>
      <c r="AE174" s="197">
        <f t="shared" si="89"/>
        <v>1.0417152424375986</v>
      </c>
      <c r="AF174" s="198">
        <v>185</v>
      </c>
      <c r="AG174" s="196">
        <f t="shared" si="90"/>
        <v>0.11490683229813664</v>
      </c>
      <c r="AH174" s="199">
        <f t="shared" si="91"/>
        <v>1.0195814755824015</v>
      </c>
      <c r="AI174" s="183">
        <v>15</v>
      </c>
      <c r="AJ174" s="183">
        <v>10</v>
      </c>
      <c r="AK174" s="186">
        <f t="shared" si="92"/>
        <v>25</v>
      </c>
      <c r="AL174" s="196">
        <f t="shared" si="93"/>
        <v>1.5527950310559006E-2</v>
      </c>
      <c r="AM174" s="200">
        <f t="shared" si="94"/>
        <v>0.33179381005467967</v>
      </c>
      <c r="AN174" s="201">
        <v>15</v>
      </c>
      <c r="AO174" s="185" t="s">
        <v>6</v>
      </c>
      <c r="AP174" s="293" t="s">
        <v>5</v>
      </c>
      <c r="AR174" s="115"/>
      <c r="AS174" s="103"/>
    </row>
    <row r="175" spans="1:45" ht="15" x14ac:dyDescent="0.25">
      <c r="A175" s="180"/>
      <c r="B175" s="181">
        <v>8350090.1799999997</v>
      </c>
      <c r="C175" s="182"/>
      <c r="D175" s="182"/>
      <c r="E175" s="183"/>
      <c r="F175" s="183"/>
      <c r="G175" s="183"/>
      <c r="H175" s="184" t="s">
        <v>196</v>
      </c>
      <c r="I175" s="185">
        <v>2.38</v>
      </c>
      <c r="J175" s="186">
        <f t="shared" si="73"/>
        <v>238</v>
      </c>
      <c r="K175" s="187">
        <v>2972</v>
      </c>
      <c r="L175" s="188">
        <v>2984</v>
      </c>
      <c r="M175" s="189">
        <v>2986</v>
      </c>
      <c r="N175" s="190">
        <f t="shared" si="74"/>
        <v>-14</v>
      </c>
      <c r="O175" s="191">
        <f t="shared" si="84"/>
        <v>-4.6885465505693237E-3</v>
      </c>
      <c r="P175" s="192">
        <v>1247.3</v>
      </c>
      <c r="Q175" s="188">
        <v>1089</v>
      </c>
      <c r="R175" s="189">
        <v>1038</v>
      </c>
      <c r="S175" s="190">
        <f t="shared" si="75"/>
        <v>51</v>
      </c>
      <c r="T175" s="193">
        <f t="shared" si="85"/>
        <v>4.9132947976878616E-2</v>
      </c>
      <c r="U175" s="187">
        <v>1065</v>
      </c>
      <c r="V175" s="189">
        <v>1018</v>
      </c>
      <c r="W175" s="190">
        <f t="shared" si="76"/>
        <v>47</v>
      </c>
      <c r="X175" s="194">
        <f t="shared" si="86"/>
        <v>4.6168958742632611E-2</v>
      </c>
      <c r="Y175" s="263">
        <f t="shared" si="77"/>
        <v>4.4747899159663866</v>
      </c>
      <c r="Z175" s="195">
        <v>1445</v>
      </c>
      <c r="AA175" s="183">
        <v>1215</v>
      </c>
      <c r="AB175" s="183">
        <v>65</v>
      </c>
      <c r="AC175" s="186">
        <f t="shared" si="87"/>
        <v>1280</v>
      </c>
      <c r="AD175" s="196">
        <f t="shared" si="88"/>
        <v>0.88581314878892736</v>
      </c>
      <c r="AE175" s="197">
        <f t="shared" si="89"/>
        <v>1.0726727401173739</v>
      </c>
      <c r="AF175" s="198">
        <v>110</v>
      </c>
      <c r="AG175" s="196">
        <f t="shared" si="90"/>
        <v>7.6124567474048443E-2</v>
      </c>
      <c r="AH175" s="199">
        <f t="shared" si="91"/>
        <v>0.67546200065704032</v>
      </c>
      <c r="AI175" s="183">
        <v>40</v>
      </c>
      <c r="AJ175" s="183">
        <v>0</v>
      </c>
      <c r="AK175" s="186">
        <f t="shared" si="92"/>
        <v>40</v>
      </c>
      <c r="AL175" s="196">
        <f t="shared" si="93"/>
        <v>2.768166089965398E-2</v>
      </c>
      <c r="AM175" s="200">
        <f t="shared" si="94"/>
        <v>0.59148848076183724</v>
      </c>
      <c r="AN175" s="201">
        <v>20</v>
      </c>
      <c r="AO175" s="185" t="s">
        <v>6</v>
      </c>
      <c r="AP175" s="257" t="s">
        <v>6</v>
      </c>
      <c r="AR175" s="115"/>
      <c r="AS175" s="103"/>
    </row>
    <row r="176" spans="1:45" ht="15" x14ac:dyDescent="0.25">
      <c r="A176" s="180"/>
      <c r="B176" s="181">
        <v>8350090.1900000004</v>
      </c>
      <c r="C176" s="182"/>
      <c r="D176" s="182"/>
      <c r="E176" s="183"/>
      <c r="F176" s="183"/>
      <c r="G176" s="183"/>
      <c r="H176" s="184" t="s">
        <v>197</v>
      </c>
      <c r="I176" s="185">
        <v>0.9</v>
      </c>
      <c r="J176" s="186">
        <f t="shared" si="73"/>
        <v>90</v>
      </c>
      <c r="K176" s="187">
        <v>3336</v>
      </c>
      <c r="L176" s="188">
        <v>3539</v>
      </c>
      <c r="M176" s="189">
        <v>3637</v>
      </c>
      <c r="N176" s="190">
        <f t="shared" si="74"/>
        <v>-301</v>
      </c>
      <c r="O176" s="191">
        <f t="shared" si="84"/>
        <v>-8.2760516909540824E-2</v>
      </c>
      <c r="P176" s="192">
        <v>3706.7</v>
      </c>
      <c r="Q176" s="188">
        <v>1250</v>
      </c>
      <c r="R176" s="189">
        <v>1231</v>
      </c>
      <c r="S176" s="190">
        <f t="shared" si="75"/>
        <v>19</v>
      </c>
      <c r="T176" s="193">
        <f t="shared" si="85"/>
        <v>1.5434606011372868E-2</v>
      </c>
      <c r="U176" s="187">
        <v>1179</v>
      </c>
      <c r="V176" s="189">
        <v>1180</v>
      </c>
      <c r="W176" s="190">
        <f t="shared" si="76"/>
        <v>-1</v>
      </c>
      <c r="X176" s="194">
        <f t="shared" si="86"/>
        <v>-8.4745762711864404E-4</v>
      </c>
      <c r="Y176" s="263">
        <f t="shared" si="77"/>
        <v>13.1</v>
      </c>
      <c r="Z176" s="195">
        <v>1790</v>
      </c>
      <c r="AA176" s="183">
        <v>1300</v>
      </c>
      <c r="AB176" s="183">
        <v>125</v>
      </c>
      <c r="AC176" s="186">
        <f t="shared" si="87"/>
        <v>1425</v>
      </c>
      <c r="AD176" s="196">
        <f t="shared" si="88"/>
        <v>0.7960893854748603</v>
      </c>
      <c r="AE176" s="197">
        <f t="shared" si="89"/>
        <v>0.96402202164550777</v>
      </c>
      <c r="AF176" s="198">
        <v>265</v>
      </c>
      <c r="AG176" s="196">
        <f t="shared" si="90"/>
        <v>0.14804469273743018</v>
      </c>
      <c r="AH176" s="199">
        <f t="shared" si="91"/>
        <v>1.3136175043250238</v>
      </c>
      <c r="AI176" s="183">
        <v>55</v>
      </c>
      <c r="AJ176" s="183">
        <v>15</v>
      </c>
      <c r="AK176" s="186">
        <f t="shared" si="92"/>
        <v>70</v>
      </c>
      <c r="AL176" s="196">
        <f t="shared" si="93"/>
        <v>3.9106145251396648E-2</v>
      </c>
      <c r="AM176" s="200">
        <f t="shared" si="94"/>
        <v>0.8356013942606122</v>
      </c>
      <c r="AN176" s="201">
        <v>35</v>
      </c>
      <c r="AO176" s="185" t="s">
        <v>6</v>
      </c>
      <c r="AP176" s="257" t="s">
        <v>6</v>
      </c>
      <c r="AR176" s="115"/>
      <c r="AS176" s="103"/>
    </row>
    <row r="177" spans="1:45" ht="15" x14ac:dyDescent="0.25">
      <c r="A177" s="180"/>
      <c r="B177" s="181">
        <v>8350090.2000000002</v>
      </c>
      <c r="C177" s="182"/>
      <c r="D177" s="182"/>
      <c r="E177" s="183"/>
      <c r="F177" s="183"/>
      <c r="G177" s="183"/>
      <c r="H177" s="184" t="s">
        <v>198</v>
      </c>
      <c r="I177" s="185">
        <v>0.95</v>
      </c>
      <c r="J177" s="186">
        <f t="shared" si="73"/>
        <v>95</v>
      </c>
      <c r="K177" s="187">
        <v>4052</v>
      </c>
      <c r="L177" s="188">
        <v>3907</v>
      </c>
      <c r="M177" s="189">
        <v>3998</v>
      </c>
      <c r="N177" s="190">
        <f t="shared" si="74"/>
        <v>54</v>
      </c>
      <c r="O177" s="191">
        <f t="shared" si="84"/>
        <v>1.3506753376688344E-2</v>
      </c>
      <c r="P177" s="192">
        <v>4259.8999999999996</v>
      </c>
      <c r="Q177" s="188">
        <v>1428</v>
      </c>
      <c r="R177" s="189">
        <v>1417</v>
      </c>
      <c r="S177" s="190">
        <f t="shared" si="75"/>
        <v>11</v>
      </c>
      <c r="T177" s="193">
        <f t="shared" si="85"/>
        <v>7.7628793225123505E-3</v>
      </c>
      <c r="U177" s="187">
        <v>1363</v>
      </c>
      <c r="V177" s="189">
        <v>1386</v>
      </c>
      <c r="W177" s="190">
        <f t="shared" si="76"/>
        <v>-23</v>
      </c>
      <c r="X177" s="194">
        <f t="shared" si="86"/>
        <v>-1.6594516594516596E-2</v>
      </c>
      <c r="Y177" s="263">
        <f t="shared" si="77"/>
        <v>14.347368421052632</v>
      </c>
      <c r="Z177" s="195">
        <v>2075</v>
      </c>
      <c r="AA177" s="183">
        <v>1550</v>
      </c>
      <c r="AB177" s="183">
        <v>145</v>
      </c>
      <c r="AC177" s="186">
        <f t="shared" si="87"/>
        <v>1695</v>
      </c>
      <c r="AD177" s="196">
        <f t="shared" si="88"/>
        <v>0.81686746987951808</v>
      </c>
      <c r="AE177" s="197">
        <f t="shared" si="89"/>
        <v>0.98918317980082116</v>
      </c>
      <c r="AF177" s="198">
        <v>350</v>
      </c>
      <c r="AG177" s="196">
        <f t="shared" si="90"/>
        <v>0.16867469879518071</v>
      </c>
      <c r="AH177" s="199">
        <f t="shared" si="91"/>
        <v>1.4966699094514706</v>
      </c>
      <c r="AI177" s="183">
        <v>0</v>
      </c>
      <c r="AJ177" s="183">
        <v>0</v>
      </c>
      <c r="AK177" s="186">
        <f t="shared" si="92"/>
        <v>0</v>
      </c>
      <c r="AL177" s="196">
        <f t="shared" si="93"/>
        <v>0</v>
      </c>
      <c r="AM177" s="200">
        <f t="shared" si="94"/>
        <v>0</v>
      </c>
      <c r="AN177" s="201">
        <v>30</v>
      </c>
      <c r="AO177" s="185" t="s">
        <v>6</v>
      </c>
      <c r="AP177" s="257" t="s">
        <v>6</v>
      </c>
      <c r="AR177" s="115"/>
      <c r="AS177" s="103"/>
    </row>
    <row r="178" spans="1:45" ht="15" x14ac:dyDescent="0.25">
      <c r="A178" s="180"/>
      <c r="B178" s="181">
        <v>8350090.21</v>
      </c>
      <c r="C178" s="182"/>
      <c r="D178" s="182"/>
      <c r="E178" s="183"/>
      <c r="F178" s="183"/>
      <c r="G178" s="183"/>
      <c r="H178" s="184" t="s">
        <v>199</v>
      </c>
      <c r="I178" s="185">
        <v>1.83</v>
      </c>
      <c r="J178" s="186">
        <f t="shared" si="73"/>
        <v>183</v>
      </c>
      <c r="K178" s="187">
        <v>6806</v>
      </c>
      <c r="L178" s="188">
        <v>7086</v>
      </c>
      <c r="M178" s="189">
        <v>7116</v>
      </c>
      <c r="N178" s="190">
        <f t="shared" si="74"/>
        <v>-310</v>
      </c>
      <c r="O178" s="191">
        <f t="shared" si="84"/>
        <v>-4.356379988757729E-2</v>
      </c>
      <c r="P178" s="192">
        <v>3711.6</v>
      </c>
      <c r="Q178" s="188">
        <v>2255</v>
      </c>
      <c r="R178" s="189">
        <v>2243</v>
      </c>
      <c r="S178" s="190">
        <f t="shared" si="75"/>
        <v>12</v>
      </c>
      <c r="T178" s="193">
        <f t="shared" si="85"/>
        <v>5.3499777084262149E-3</v>
      </c>
      <c r="U178" s="187">
        <v>2198</v>
      </c>
      <c r="V178" s="189">
        <v>2196</v>
      </c>
      <c r="W178" s="190">
        <f t="shared" si="76"/>
        <v>2</v>
      </c>
      <c r="X178" s="194">
        <f t="shared" si="86"/>
        <v>9.1074681238615665E-4</v>
      </c>
      <c r="Y178" s="263">
        <f t="shared" si="77"/>
        <v>12.010928961748634</v>
      </c>
      <c r="Z178" s="195">
        <v>3770</v>
      </c>
      <c r="AA178" s="183">
        <v>3175</v>
      </c>
      <c r="AB178" s="183">
        <v>240</v>
      </c>
      <c r="AC178" s="186">
        <f t="shared" si="87"/>
        <v>3415</v>
      </c>
      <c r="AD178" s="196">
        <f t="shared" si="88"/>
        <v>0.90583554376657827</v>
      </c>
      <c r="AE178" s="197">
        <f t="shared" si="89"/>
        <v>1.0969187984579538</v>
      </c>
      <c r="AF178" s="198">
        <v>275</v>
      </c>
      <c r="AG178" s="196">
        <f t="shared" si="90"/>
        <v>7.2944297082228118E-2</v>
      </c>
      <c r="AH178" s="199">
        <f t="shared" si="91"/>
        <v>0.64724309744656716</v>
      </c>
      <c r="AI178" s="183">
        <v>55</v>
      </c>
      <c r="AJ178" s="183">
        <v>0</v>
      </c>
      <c r="AK178" s="186">
        <f t="shared" si="92"/>
        <v>55</v>
      </c>
      <c r="AL178" s="196">
        <f t="shared" si="93"/>
        <v>1.4588859416445624E-2</v>
      </c>
      <c r="AM178" s="200">
        <f t="shared" si="94"/>
        <v>0.31172776530866719</v>
      </c>
      <c r="AN178" s="201">
        <v>25</v>
      </c>
      <c r="AO178" s="185" t="s">
        <v>6</v>
      </c>
      <c r="AP178" s="257" t="s">
        <v>6</v>
      </c>
      <c r="AR178" s="115"/>
      <c r="AS178" s="103"/>
    </row>
    <row r="179" spans="1:45" ht="15" x14ac:dyDescent="0.25">
      <c r="A179" s="180"/>
      <c r="B179" s="181">
        <v>8350090.2199999997</v>
      </c>
      <c r="C179" s="182"/>
      <c r="D179" s="182"/>
      <c r="E179" s="183"/>
      <c r="F179" s="183"/>
      <c r="G179" s="183"/>
      <c r="H179" s="184" t="s">
        <v>200</v>
      </c>
      <c r="I179" s="185">
        <v>1.18</v>
      </c>
      <c r="J179" s="186">
        <f t="shared" si="73"/>
        <v>118</v>
      </c>
      <c r="K179" s="187">
        <v>4224</v>
      </c>
      <c r="L179" s="188">
        <v>4310</v>
      </c>
      <c r="M179" s="189">
        <v>4242</v>
      </c>
      <c r="N179" s="190">
        <f t="shared" si="74"/>
        <v>-18</v>
      </c>
      <c r="O179" s="191">
        <f t="shared" si="84"/>
        <v>-4.2432814710042432E-3</v>
      </c>
      <c r="P179" s="192">
        <v>3590</v>
      </c>
      <c r="Q179" s="188">
        <v>1300</v>
      </c>
      <c r="R179" s="189">
        <v>1280</v>
      </c>
      <c r="S179" s="190">
        <f t="shared" si="75"/>
        <v>20</v>
      </c>
      <c r="T179" s="193">
        <f t="shared" si="85"/>
        <v>1.5625E-2</v>
      </c>
      <c r="U179" s="187">
        <v>1284</v>
      </c>
      <c r="V179" s="189">
        <v>1258</v>
      </c>
      <c r="W179" s="190">
        <f t="shared" si="76"/>
        <v>26</v>
      </c>
      <c r="X179" s="194">
        <f t="shared" si="86"/>
        <v>2.066772655007949E-2</v>
      </c>
      <c r="Y179" s="263">
        <f t="shared" si="77"/>
        <v>10.881355932203389</v>
      </c>
      <c r="Z179" s="195">
        <v>2080</v>
      </c>
      <c r="AA179" s="183">
        <v>1665</v>
      </c>
      <c r="AB179" s="183">
        <v>170</v>
      </c>
      <c r="AC179" s="186">
        <f t="shared" si="87"/>
        <v>1835</v>
      </c>
      <c r="AD179" s="196">
        <f t="shared" si="88"/>
        <v>0.88221153846153844</v>
      </c>
      <c r="AE179" s="197">
        <f t="shared" si="89"/>
        <v>1.0683113810384335</v>
      </c>
      <c r="AF179" s="198">
        <v>225</v>
      </c>
      <c r="AG179" s="196">
        <f t="shared" si="90"/>
        <v>0.10817307692307693</v>
      </c>
      <c r="AH179" s="199">
        <f t="shared" si="91"/>
        <v>0.959832093372466</v>
      </c>
      <c r="AI179" s="183">
        <v>0</v>
      </c>
      <c r="AJ179" s="183">
        <v>0</v>
      </c>
      <c r="AK179" s="186">
        <f t="shared" si="92"/>
        <v>0</v>
      </c>
      <c r="AL179" s="196">
        <f t="shared" si="93"/>
        <v>0</v>
      </c>
      <c r="AM179" s="200">
        <f t="shared" si="94"/>
        <v>0</v>
      </c>
      <c r="AN179" s="201">
        <v>10</v>
      </c>
      <c r="AO179" s="185" t="s">
        <v>6</v>
      </c>
      <c r="AP179" s="257" t="s">
        <v>6</v>
      </c>
      <c r="AR179" s="115"/>
      <c r="AS179" s="103"/>
    </row>
    <row r="180" spans="1:45" ht="15" x14ac:dyDescent="0.25">
      <c r="A180" s="180"/>
      <c r="B180" s="181">
        <v>8350100</v>
      </c>
      <c r="C180" s="182"/>
      <c r="D180" s="255"/>
      <c r="E180" s="183"/>
      <c r="F180" s="183"/>
      <c r="G180" s="183"/>
      <c r="H180" s="184" t="s">
        <v>201</v>
      </c>
      <c r="I180" s="185">
        <v>1.94</v>
      </c>
      <c r="J180" s="186">
        <f t="shared" si="73"/>
        <v>194</v>
      </c>
      <c r="K180" s="187">
        <v>3936</v>
      </c>
      <c r="L180" s="188">
        <v>3933</v>
      </c>
      <c r="M180" s="189">
        <v>3963</v>
      </c>
      <c r="N180" s="190">
        <f t="shared" si="74"/>
        <v>-27</v>
      </c>
      <c r="O180" s="191">
        <f t="shared" si="84"/>
        <v>-6.8130204390613172E-3</v>
      </c>
      <c r="P180" s="192">
        <v>2029.5</v>
      </c>
      <c r="Q180" s="188">
        <v>1510</v>
      </c>
      <c r="R180" s="189">
        <v>1504</v>
      </c>
      <c r="S180" s="190">
        <f t="shared" si="75"/>
        <v>6</v>
      </c>
      <c r="T180" s="193">
        <f t="shared" si="85"/>
        <v>3.9893617021276593E-3</v>
      </c>
      <c r="U180" s="187">
        <v>1478</v>
      </c>
      <c r="V180" s="189">
        <v>1484</v>
      </c>
      <c r="W180" s="190">
        <f t="shared" si="76"/>
        <v>-6</v>
      </c>
      <c r="X180" s="194">
        <f t="shared" si="86"/>
        <v>-4.0431266846361188E-3</v>
      </c>
      <c r="Y180" s="263">
        <f t="shared" si="77"/>
        <v>7.6185567010309274</v>
      </c>
      <c r="Z180" s="195">
        <v>1925</v>
      </c>
      <c r="AA180" s="183">
        <v>1630</v>
      </c>
      <c r="AB180" s="183">
        <v>55</v>
      </c>
      <c r="AC180" s="186">
        <f t="shared" si="87"/>
        <v>1685</v>
      </c>
      <c r="AD180" s="196">
        <f t="shared" si="88"/>
        <v>0.87532467532467528</v>
      </c>
      <c r="AE180" s="197">
        <f t="shared" si="89"/>
        <v>1.0599717550553103</v>
      </c>
      <c r="AF180" s="198">
        <v>100</v>
      </c>
      <c r="AG180" s="196">
        <f t="shared" si="90"/>
        <v>5.1948051948051951E-2</v>
      </c>
      <c r="AH180" s="199">
        <f t="shared" si="91"/>
        <v>0.46094101107410784</v>
      </c>
      <c r="AI180" s="183">
        <v>80</v>
      </c>
      <c r="AJ180" s="183">
        <v>25</v>
      </c>
      <c r="AK180" s="186">
        <f t="shared" si="92"/>
        <v>105</v>
      </c>
      <c r="AL180" s="196">
        <f t="shared" si="93"/>
        <v>5.4545454545454543E-2</v>
      </c>
      <c r="AM180" s="200">
        <f t="shared" si="94"/>
        <v>1.1655011655011656</v>
      </c>
      <c r="AN180" s="201">
        <v>40</v>
      </c>
      <c r="AO180" s="185" t="s">
        <v>6</v>
      </c>
      <c r="AP180" s="257" t="s">
        <v>6</v>
      </c>
      <c r="AR180" s="115"/>
      <c r="AS180" s="103"/>
    </row>
    <row r="181" spans="1:45" ht="15" x14ac:dyDescent="0.25">
      <c r="A181" s="180"/>
      <c r="B181" s="181">
        <v>8350101.0099999998</v>
      </c>
      <c r="C181" s="182"/>
      <c r="D181" s="255"/>
      <c r="E181" s="183"/>
      <c r="F181" s="183"/>
      <c r="G181" s="183"/>
      <c r="H181" s="184" t="s">
        <v>202</v>
      </c>
      <c r="I181" s="185">
        <v>3.23</v>
      </c>
      <c r="J181" s="186">
        <f t="shared" si="73"/>
        <v>323</v>
      </c>
      <c r="K181" s="187">
        <v>5515</v>
      </c>
      <c r="L181" s="188">
        <v>5392</v>
      </c>
      <c r="M181" s="189">
        <f>5250</f>
        <v>5250</v>
      </c>
      <c r="N181" s="190">
        <f t="shared" si="74"/>
        <v>265</v>
      </c>
      <c r="O181" s="191">
        <f t="shared" si="84"/>
        <v>5.0476190476190473E-2</v>
      </c>
      <c r="P181" s="192">
        <v>1705.8</v>
      </c>
      <c r="Q181" s="188">
        <v>2239</v>
      </c>
      <c r="R181" s="189">
        <v>1928</v>
      </c>
      <c r="S181" s="190">
        <f t="shared" si="75"/>
        <v>311</v>
      </c>
      <c r="T181" s="193">
        <f t="shared" si="85"/>
        <v>0.16130705394190872</v>
      </c>
      <c r="U181" s="187">
        <v>2201</v>
      </c>
      <c r="V181" s="189">
        <v>1896</v>
      </c>
      <c r="W181" s="190">
        <f t="shared" si="76"/>
        <v>305</v>
      </c>
      <c r="X181" s="194">
        <f t="shared" si="86"/>
        <v>0.16086497890295359</v>
      </c>
      <c r="Y181" s="263">
        <f t="shared" si="77"/>
        <v>6.8142414860681111</v>
      </c>
      <c r="Z181" s="195">
        <v>2490</v>
      </c>
      <c r="AA181" s="183">
        <v>2035</v>
      </c>
      <c r="AB181" s="183">
        <v>120</v>
      </c>
      <c r="AC181" s="186">
        <f t="shared" si="87"/>
        <v>2155</v>
      </c>
      <c r="AD181" s="196">
        <f t="shared" si="88"/>
        <v>0.86546184738955823</v>
      </c>
      <c r="AE181" s="197">
        <f t="shared" si="89"/>
        <v>1.0480283935451178</v>
      </c>
      <c r="AF181" s="198">
        <v>135</v>
      </c>
      <c r="AG181" s="196">
        <f t="shared" si="90"/>
        <v>5.4216867469879519E-2</v>
      </c>
      <c r="AH181" s="199">
        <f t="shared" si="91"/>
        <v>0.48107247089511551</v>
      </c>
      <c r="AI181" s="183">
        <v>130</v>
      </c>
      <c r="AJ181" s="183">
        <v>35</v>
      </c>
      <c r="AK181" s="186">
        <f t="shared" si="92"/>
        <v>165</v>
      </c>
      <c r="AL181" s="196">
        <f t="shared" si="93"/>
        <v>6.6265060240963861E-2</v>
      </c>
      <c r="AM181" s="200">
        <f t="shared" si="94"/>
        <v>1.415920090618886</v>
      </c>
      <c r="AN181" s="201">
        <v>40</v>
      </c>
      <c r="AO181" s="185" t="s">
        <v>6</v>
      </c>
      <c r="AP181" s="257" t="s">
        <v>6</v>
      </c>
      <c r="AR181" s="115"/>
      <c r="AS181" s="103"/>
    </row>
    <row r="182" spans="1:45" ht="15" x14ac:dyDescent="0.25">
      <c r="A182" s="180"/>
      <c r="B182" s="181">
        <v>8350101.0199999996</v>
      </c>
      <c r="C182" s="182"/>
      <c r="D182" s="255"/>
      <c r="E182" s="183"/>
      <c r="F182" s="183"/>
      <c r="G182" s="183"/>
      <c r="H182" s="184" t="s">
        <v>203</v>
      </c>
      <c r="I182" s="185">
        <v>5.05</v>
      </c>
      <c r="J182" s="186">
        <f t="shared" si="73"/>
        <v>505</v>
      </c>
      <c r="K182" s="187">
        <v>5937</v>
      </c>
      <c r="L182" s="188">
        <v>5812</v>
      </c>
      <c r="M182" s="189">
        <v>6080</v>
      </c>
      <c r="N182" s="190">
        <f t="shared" si="74"/>
        <v>-143</v>
      </c>
      <c r="O182" s="191">
        <f t="shared" si="84"/>
        <v>-2.3519736842105263E-2</v>
      </c>
      <c r="P182" s="192">
        <v>1176.3</v>
      </c>
      <c r="Q182" s="188">
        <v>2377</v>
      </c>
      <c r="R182" s="189">
        <v>2376</v>
      </c>
      <c r="S182" s="190">
        <f t="shared" si="75"/>
        <v>1</v>
      </c>
      <c r="T182" s="193">
        <f t="shared" si="85"/>
        <v>4.2087542087542086E-4</v>
      </c>
      <c r="U182" s="187">
        <v>2335</v>
      </c>
      <c r="V182" s="189">
        <v>2339</v>
      </c>
      <c r="W182" s="190">
        <f t="shared" si="76"/>
        <v>-4</v>
      </c>
      <c r="X182" s="194">
        <f t="shared" si="86"/>
        <v>-1.7101325352714834E-3</v>
      </c>
      <c r="Y182" s="263">
        <f t="shared" si="77"/>
        <v>4.6237623762376234</v>
      </c>
      <c r="Z182" s="195">
        <v>3020</v>
      </c>
      <c r="AA182" s="183">
        <v>2585</v>
      </c>
      <c r="AB182" s="183">
        <v>115</v>
      </c>
      <c r="AC182" s="186">
        <f t="shared" si="87"/>
        <v>2700</v>
      </c>
      <c r="AD182" s="196">
        <f t="shared" si="88"/>
        <v>0.89403973509933776</v>
      </c>
      <c r="AE182" s="197">
        <f t="shared" si="89"/>
        <v>1.0826346998054466</v>
      </c>
      <c r="AF182" s="198">
        <v>205</v>
      </c>
      <c r="AG182" s="196">
        <f t="shared" si="90"/>
        <v>6.7880794701986755E-2</v>
      </c>
      <c r="AH182" s="199">
        <f t="shared" si="91"/>
        <v>0.6023140612421185</v>
      </c>
      <c r="AI182" s="183">
        <v>65</v>
      </c>
      <c r="AJ182" s="183">
        <v>15</v>
      </c>
      <c r="AK182" s="186">
        <f t="shared" si="92"/>
        <v>80</v>
      </c>
      <c r="AL182" s="196">
        <f t="shared" si="93"/>
        <v>2.6490066225165563E-2</v>
      </c>
      <c r="AM182" s="200">
        <f t="shared" si="94"/>
        <v>0.5660270560932813</v>
      </c>
      <c r="AN182" s="201">
        <v>40</v>
      </c>
      <c r="AO182" s="185" t="s">
        <v>6</v>
      </c>
      <c r="AP182" s="257" t="s">
        <v>6</v>
      </c>
      <c r="AR182" s="115"/>
      <c r="AS182" s="103"/>
    </row>
    <row r="183" spans="1:45" ht="15" x14ac:dyDescent="0.25">
      <c r="A183" s="180"/>
      <c r="B183" s="181">
        <v>8350102</v>
      </c>
      <c r="C183" s="182"/>
      <c r="D183" s="182"/>
      <c r="E183" s="183"/>
      <c r="F183" s="183"/>
      <c r="G183" s="183"/>
      <c r="H183" s="184" t="s">
        <v>204</v>
      </c>
      <c r="I183" s="185">
        <v>2.46</v>
      </c>
      <c r="J183" s="186">
        <f t="shared" si="73"/>
        <v>246</v>
      </c>
      <c r="K183" s="187">
        <v>4984</v>
      </c>
      <c r="L183" s="188">
        <v>5092</v>
      </c>
      <c r="M183" s="189">
        <v>5240</v>
      </c>
      <c r="N183" s="190">
        <f t="shared" si="74"/>
        <v>-256</v>
      </c>
      <c r="O183" s="191">
        <f t="shared" si="84"/>
        <v>-4.8854961832061068E-2</v>
      </c>
      <c r="P183" s="192">
        <v>2028.3</v>
      </c>
      <c r="Q183" s="188">
        <v>1914</v>
      </c>
      <c r="R183" s="189">
        <v>1898</v>
      </c>
      <c r="S183" s="190">
        <f t="shared" si="75"/>
        <v>16</v>
      </c>
      <c r="T183" s="193">
        <f t="shared" si="85"/>
        <v>8.4299262381454156E-3</v>
      </c>
      <c r="U183" s="187">
        <v>1903</v>
      </c>
      <c r="V183" s="189">
        <v>1876</v>
      </c>
      <c r="W183" s="190">
        <f t="shared" si="76"/>
        <v>27</v>
      </c>
      <c r="X183" s="194">
        <f t="shared" si="86"/>
        <v>1.4392324093816631E-2</v>
      </c>
      <c r="Y183" s="263">
        <f t="shared" si="77"/>
        <v>7.7357723577235769</v>
      </c>
      <c r="Z183" s="195">
        <v>2420</v>
      </c>
      <c r="AA183" s="183">
        <v>2095</v>
      </c>
      <c r="AB183" s="183">
        <v>95</v>
      </c>
      <c r="AC183" s="186">
        <f t="shared" si="87"/>
        <v>2190</v>
      </c>
      <c r="AD183" s="196">
        <f t="shared" si="88"/>
        <v>0.9049586776859504</v>
      </c>
      <c r="AE183" s="197">
        <f t="shared" si="89"/>
        <v>1.0958569601428316</v>
      </c>
      <c r="AF183" s="198">
        <v>150</v>
      </c>
      <c r="AG183" s="196">
        <f t="shared" si="90"/>
        <v>6.1983471074380167E-2</v>
      </c>
      <c r="AH183" s="199">
        <f t="shared" si="91"/>
        <v>0.54998643366796951</v>
      </c>
      <c r="AI183" s="183">
        <v>50</v>
      </c>
      <c r="AJ183" s="183">
        <v>15</v>
      </c>
      <c r="AK183" s="186">
        <f t="shared" si="92"/>
        <v>65</v>
      </c>
      <c r="AL183" s="196">
        <f t="shared" si="93"/>
        <v>2.6859504132231406E-2</v>
      </c>
      <c r="AM183" s="200">
        <f t="shared" si="94"/>
        <v>0.57392102846648307</v>
      </c>
      <c r="AN183" s="201">
        <v>10</v>
      </c>
      <c r="AO183" s="185" t="s">
        <v>6</v>
      </c>
      <c r="AP183" s="257" t="s">
        <v>6</v>
      </c>
      <c r="AR183" s="115"/>
      <c r="AS183" s="103"/>
    </row>
    <row r="184" spans="1:45" ht="15" x14ac:dyDescent="0.25">
      <c r="A184" s="180" t="s">
        <v>318</v>
      </c>
      <c r="B184" s="181">
        <v>8350103</v>
      </c>
      <c r="C184" s="182"/>
      <c r="D184" s="185"/>
      <c r="E184" s="183"/>
      <c r="F184" s="183"/>
      <c r="G184" s="183"/>
      <c r="H184" s="184" t="s">
        <v>205</v>
      </c>
      <c r="I184" s="185">
        <v>2.9</v>
      </c>
      <c r="J184" s="186">
        <f t="shared" si="73"/>
        <v>290</v>
      </c>
      <c r="K184" s="187">
        <v>6997</v>
      </c>
      <c r="L184" s="188">
        <v>7144</v>
      </c>
      <c r="M184" s="189">
        <v>7348</v>
      </c>
      <c r="N184" s="190">
        <f t="shared" si="74"/>
        <v>-351</v>
      </c>
      <c r="O184" s="191">
        <f t="shared" si="84"/>
        <v>-4.7768100163309742E-2</v>
      </c>
      <c r="P184" s="192">
        <v>2415.6999999999998</v>
      </c>
      <c r="Q184" s="188">
        <v>2579</v>
      </c>
      <c r="R184" s="189">
        <v>2524</v>
      </c>
      <c r="S184" s="190">
        <f t="shared" si="75"/>
        <v>55</v>
      </c>
      <c r="T184" s="193">
        <f t="shared" si="85"/>
        <v>2.1790808240887482E-2</v>
      </c>
      <c r="U184" s="187">
        <v>2560</v>
      </c>
      <c r="V184" s="189">
        <v>2501</v>
      </c>
      <c r="W184" s="190">
        <f t="shared" si="76"/>
        <v>59</v>
      </c>
      <c r="X184" s="194">
        <f t="shared" si="86"/>
        <v>2.3590563774490203E-2</v>
      </c>
      <c r="Y184" s="263">
        <f t="shared" si="77"/>
        <v>8.8275862068965516</v>
      </c>
      <c r="Z184" s="195">
        <v>3460</v>
      </c>
      <c r="AA184" s="183">
        <v>2940</v>
      </c>
      <c r="AB184" s="183">
        <v>160</v>
      </c>
      <c r="AC184" s="186">
        <f t="shared" si="87"/>
        <v>3100</v>
      </c>
      <c r="AD184" s="196">
        <f t="shared" si="88"/>
        <v>0.89595375722543358</v>
      </c>
      <c r="AE184" s="197">
        <f t="shared" si="89"/>
        <v>1.0849524790814162</v>
      </c>
      <c r="AF184" s="198">
        <v>160</v>
      </c>
      <c r="AG184" s="196">
        <f t="shared" si="90"/>
        <v>4.6242774566473986E-2</v>
      </c>
      <c r="AH184" s="199">
        <f t="shared" si="91"/>
        <v>0.41031743182319419</v>
      </c>
      <c r="AI184" s="183">
        <v>125</v>
      </c>
      <c r="AJ184" s="183">
        <v>20</v>
      </c>
      <c r="AK184" s="186">
        <f t="shared" si="92"/>
        <v>145</v>
      </c>
      <c r="AL184" s="196">
        <f t="shared" si="93"/>
        <v>4.1907514450867052E-2</v>
      </c>
      <c r="AM184" s="200">
        <f t="shared" si="94"/>
        <v>0.89545971048861217</v>
      </c>
      <c r="AN184" s="201">
        <v>50</v>
      </c>
      <c r="AO184" s="185" t="s">
        <v>6</v>
      </c>
      <c r="AP184" s="257" t="s">
        <v>6</v>
      </c>
      <c r="AR184" s="115"/>
      <c r="AS184" s="103"/>
    </row>
    <row r="185" spans="1:45" ht="15" x14ac:dyDescent="0.25">
      <c r="B185" s="92">
        <v>8350104.0199999996</v>
      </c>
      <c r="D185" s="87"/>
      <c r="H185" s="132" t="s">
        <v>206</v>
      </c>
      <c r="I185" s="87">
        <v>104.03</v>
      </c>
      <c r="J185" s="135">
        <f t="shared" si="73"/>
        <v>10403</v>
      </c>
      <c r="K185" s="137">
        <v>6367</v>
      </c>
      <c r="L185" s="113">
        <v>6324</v>
      </c>
      <c r="M185" s="95">
        <v>5347</v>
      </c>
      <c r="N185" s="96">
        <f t="shared" si="74"/>
        <v>1020</v>
      </c>
      <c r="O185" s="93">
        <f t="shared" si="84"/>
        <v>0.19076117449036842</v>
      </c>
      <c r="P185" s="153">
        <v>61.2</v>
      </c>
      <c r="Q185" s="109">
        <v>2208</v>
      </c>
      <c r="R185" s="95">
        <v>1763</v>
      </c>
      <c r="S185" s="96">
        <f t="shared" si="75"/>
        <v>445</v>
      </c>
      <c r="T185" s="97">
        <f t="shared" si="85"/>
        <v>0.25241066364152015</v>
      </c>
      <c r="U185" s="138">
        <v>2138</v>
      </c>
      <c r="V185" s="95">
        <v>1717</v>
      </c>
      <c r="W185" s="96">
        <f t="shared" si="76"/>
        <v>421</v>
      </c>
      <c r="X185" s="98">
        <f t="shared" si="86"/>
        <v>0.24519510774606873</v>
      </c>
      <c r="Y185" s="264">
        <f t="shared" si="77"/>
        <v>0.20551763914255503</v>
      </c>
      <c r="Z185" s="144">
        <v>2970</v>
      </c>
      <c r="AA185" s="113">
        <v>2695</v>
      </c>
      <c r="AB185" s="113">
        <v>85</v>
      </c>
      <c r="AC185" s="135">
        <f t="shared" si="87"/>
        <v>2780</v>
      </c>
      <c r="AD185" s="99">
        <f t="shared" si="88"/>
        <v>0.93602693602693599</v>
      </c>
      <c r="AE185" s="100">
        <f t="shared" si="89"/>
        <v>1.1334789731495956</v>
      </c>
      <c r="AF185" s="146">
        <v>70</v>
      </c>
      <c r="AG185" s="99">
        <f t="shared" si="90"/>
        <v>2.3569023569023569E-2</v>
      </c>
      <c r="AH185" s="101">
        <f t="shared" si="91"/>
        <v>0.20913064391325262</v>
      </c>
      <c r="AI185" s="113">
        <v>45</v>
      </c>
      <c r="AJ185" s="113">
        <v>10</v>
      </c>
      <c r="AK185" s="135">
        <f t="shared" si="92"/>
        <v>55</v>
      </c>
      <c r="AL185" s="99">
        <f t="shared" si="93"/>
        <v>1.8518518518518517E-2</v>
      </c>
      <c r="AM185" s="102">
        <f t="shared" si="94"/>
        <v>0.39569484013928463</v>
      </c>
      <c r="AN185" s="150">
        <v>65</v>
      </c>
      <c r="AO185" s="87" t="s">
        <v>2</v>
      </c>
      <c r="AP185" s="4" t="s">
        <v>2</v>
      </c>
      <c r="AR185" s="115"/>
      <c r="AS185" s="103"/>
    </row>
    <row r="186" spans="1:45" ht="15" x14ac:dyDescent="0.25">
      <c r="A186" s="180"/>
      <c r="B186" s="181">
        <v>8350104.0999999996</v>
      </c>
      <c r="C186" s="182"/>
      <c r="D186" s="185"/>
      <c r="E186" s="202"/>
      <c r="F186" s="202"/>
      <c r="G186" s="202"/>
      <c r="H186" s="184" t="s">
        <v>210</v>
      </c>
      <c r="I186" s="185">
        <v>11.65</v>
      </c>
      <c r="J186" s="186">
        <f t="shared" si="73"/>
        <v>1165</v>
      </c>
      <c r="K186" s="187">
        <v>1799</v>
      </c>
      <c r="L186" s="188">
        <v>1884</v>
      </c>
      <c r="M186" s="189">
        <v>1625</v>
      </c>
      <c r="N186" s="190">
        <f t="shared" si="74"/>
        <v>174</v>
      </c>
      <c r="O186" s="191">
        <f t="shared" si="84"/>
        <v>0.10707692307692308</v>
      </c>
      <c r="P186" s="192">
        <v>154.5</v>
      </c>
      <c r="Q186" s="188">
        <v>884</v>
      </c>
      <c r="R186" s="189">
        <v>754</v>
      </c>
      <c r="S186" s="190">
        <f t="shared" si="75"/>
        <v>130</v>
      </c>
      <c r="T186" s="193">
        <f t="shared" si="85"/>
        <v>0.17241379310344829</v>
      </c>
      <c r="U186" s="187">
        <v>846</v>
      </c>
      <c r="V186" s="189">
        <v>722</v>
      </c>
      <c r="W186" s="190">
        <f t="shared" si="76"/>
        <v>124</v>
      </c>
      <c r="X186" s="194">
        <f t="shared" si="86"/>
        <v>0.17174515235457063</v>
      </c>
      <c r="Y186" s="263">
        <f t="shared" si="77"/>
        <v>0.72618025751072957</v>
      </c>
      <c r="Z186" s="195">
        <v>905</v>
      </c>
      <c r="AA186" s="183">
        <v>720</v>
      </c>
      <c r="AB186" s="183">
        <v>55</v>
      </c>
      <c r="AC186" s="186">
        <f t="shared" si="87"/>
        <v>775</v>
      </c>
      <c r="AD186" s="196">
        <f t="shared" si="88"/>
        <v>0.85635359116022103</v>
      </c>
      <c r="AE186" s="197">
        <f t="shared" si="89"/>
        <v>1.0369987783485362</v>
      </c>
      <c r="AF186" s="198">
        <v>100</v>
      </c>
      <c r="AG186" s="196">
        <f t="shared" si="90"/>
        <v>0.11049723756906077</v>
      </c>
      <c r="AH186" s="199">
        <f t="shared" si="91"/>
        <v>0.98045463681509115</v>
      </c>
      <c r="AI186" s="183">
        <v>0</v>
      </c>
      <c r="AJ186" s="183">
        <v>0</v>
      </c>
      <c r="AK186" s="186">
        <f t="shared" si="92"/>
        <v>0</v>
      </c>
      <c r="AL186" s="196">
        <f t="shared" si="93"/>
        <v>0</v>
      </c>
      <c r="AM186" s="200">
        <f t="shared" si="94"/>
        <v>0</v>
      </c>
      <c r="AN186" s="201">
        <v>25</v>
      </c>
      <c r="AO186" s="185" t="s">
        <v>6</v>
      </c>
      <c r="AP186" s="4" t="s">
        <v>2</v>
      </c>
      <c r="AR186" s="115"/>
      <c r="AS186" s="103"/>
    </row>
    <row r="187" spans="1:45" ht="15" x14ac:dyDescent="0.25">
      <c r="A187" s="180"/>
      <c r="B187" s="181">
        <v>8350104.1200000001</v>
      </c>
      <c r="C187" s="182"/>
      <c r="D187" s="185"/>
      <c r="E187" s="202"/>
      <c r="F187" s="202"/>
      <c r="G187" s="202"/>
      <c r="H187" s="184" t="s">
        <v>212</v>
      </c>
      <c r="I187" s="185">
        <v>3.02</v>
      </c>
      <c r="J187" s="186">
        <f t="shared" si="73"/>
        <v>302</v>
      </c>
      <c r="K187" s="187">
        <v>8928</v>
      </c>
      <c r="L187" s="188">
        <v>8450</v>
      </c>
      <c r="M187" s="189">
        <v>6786</v>
      </c>
      <c r="N187" s="190">
        <f t="shared" si="74"/>
        <v>2142</v>
      </c>
      <c r="O187" s="191">
        <f t="shared" si="84"/>
        <v>0.3156498673740053</v>
      </c>
      <c r="P187" s="192">
        <v>2960.5</v>
      </c>
      <c r="Q187" s="188">
        <v>3079</v>
      </c>
      <c r="R187" s="189">
        <v>2366</v>
      </c>
      <c r="S187" s="190">
        <f t="shared" si="75"/>
        <v>713</v>
      </c>
      <c r="T187" s="193">
        <f t="shared" si="85"/>
        <v>0.30135249366018596</v>
      </c>
      <c r="U187" s="187">
        <v>3073</v>
      </c>
      <c r="V187" s="189">
        <v>2313</v>
      </c>
      <c r="W187" s="190">
        <f t="shared" si="76"/>
        <v>760</v>
      </c>
      <c r="X187" s="194">
        <f t="shared" si="86"/>
        <v>0.32857760484219628</v>
      </c>
      <c r="Y187" s="263">
        <f t="shared" si="77"/>
        <v>10.175496688741722</v>
      </c>
      <c r="Z187" s="195">
        <v>4600</v>
      </c>
      <c r="AA187" s="183">
        <v>4075</v>
      </c>
      <c r="AB187" s="183">
        <v>235</v>
      </c>
      <c r="AC187" s="186">
        <f t="shared" si="87"/>
        <v>4310</v>
      </c>
      <c r="AD187" s="196">
        <f t="shared" si="88"/>
        <v>0.93695652173913047</v>
      </c>
      <c r="AE187" s="197">
        <f t="shared" si="89"/>
        <v>1.1346046521423232</v>
      </c>
      <c r="AF187" s="198">
        <v>190</v>
      </c>
      <c r="AG187" s="196">
        <f t="shared" si="90"/>
        <v>4.1304347826086954E-2</v>
      </c>
      <c r="AH187" s="199">
        <f t="shared" si="91"/>
        <v>0.3664982060877281</v>
      </c>
      <c r="AI187" s="183">
        <v>15</v>
      </c>
      <c r="AJ187" s="183">
        <v>15</v>
      </c>
      <c r="AK187" s="186">
        <f t="shared" si="92"/>
        <v>30</v>
      </c>
      <c r="AL187" s="196">
        <f t="shared" si="93"/>
        <v>6.5217391304347823E-3</v>
      </c>
      <c r="AM187" s="200">
        <f t="shared" si="94"/>
        <v>0.13935340022296544</v>
      </c>
      <c r="AN187" s="201">
        <v>70</v>
      </c>
      <c r="AO187" s="185" t="s">
        <v>6</v>
      </c>
      <c r="AP187" s="257" t="s">
        <v>6</v>
      </c>
      <c r="AR187" s="115"/>
      <c r="AS187" s="103"/>
    </row>
    <row r="188" spans="1:45" ht="15" x14ac:dyDescent="0.25">
      <c r="A188" s="180" t="s">
        <v>316</v>
      </c>
      <c r="B188" s="181">
        <v>8350104.1299999999</v>
      </c>
      <c r="C188" s="182"/>
      <c r="D188" s="185"/>
      <c r="E188" s="202"/>
      <c r="F188" s="202"/>
      <c r="G188" s="202"/>
      <c r="H188" s="184" t="s">
        <v>213</v>
      </c>
      <c r="I188" s="185">
        <v>2.02</v>
      </c>
      <c r="J188" s="186">
        <f t="shared" si="73"/>
        <v>202</v>
      </c>
      <c r="K188" s="187">
        <v>4863</v>
      </c>
      <c r="L188" s="188">
        <v>5100</v>
      </c>
      <c r="M188" s="189">
        <v>5379</v>
      </c>
      <c r="N188" s="190">
        <f t="shared" si="74"/>
        <v>-516</v>
      </c>
      <c r="O188" s="191">
        <f t="shared" si="84"/>
        <v>-9.592861126603458E-2</v>
      </c>
      <c r="P188" s="192">
        <v>2411.4</v>
      </c>
      <c r="Q188" s="188">
        <v>1598</v>
      </c>
      <c r="R188" s="189">
        <v>1642</v>
      </c>
      <c r="S188" s="190">
        <f t="shared" si="75"/>
        <v>-44</v>
      </c>
      <c r="T188" s="193">
        <f t="shared" si="85"/>
        <v>-2.679658952496955E-2</v>
      </c>
      <c r="U188" s="187">
        <v>1598</v>
      </c>
      <c r="V188" s="189">
        <v>1619</v>
      </c>
      <c r="W188" s="190">
        <f t="shared" si="76"/>
        <v>-21</v>
      </c>
      <c r="X188" s="194">
        <f t="shared" si="86"/>
        <v>-1.2970969734403953E-2</v>
      </c>
      <c r="Y188" s="263">
        <f t="shared" si="77"/>
        <v>7.9108910891089108</v>
      </c>
      <c r="Z188" s="195">
        <v>2515</v>
      </c>
      <c r="AA188" s="183">
        <v>2215</v>
      </c>
      <c r="AB188" s="183">
        <v>120</v>
      </c>
      <c r="AC188" s="186">
        <f t="shared" si="87"/>
        <v>2335</v>
      </c>
      <c r="AD188" s="196">
        <f t="shared" si="88"/>
        <v>0.92842942345924451</v>
      </c>
      <c r="AE188" s="197">
        <f t="shared" si="89"/>
        <v>1.1242787883982133</v>
      </c>
      <c r="AF188" s="198">
        <v>95</v>
      </c>
      <c r="AG188" s="196">
        <f t="shared" si="90"/>
        <v>3.7773359840954271E-2</v>
      </c>
      <c r="AH188" s="199">
        <f t="shared" si="91"/>
        <v>0.33516734552754457</v>
      </c>
      <c r="AI188" s="183">
        <v>15</v>
      </c>
      <c r="AJ188" s="183">
        <v>15</v>
      </c>
      <c r="AK188" s="186">
        <f t="shared" si="92"/>
        <v>30</v>
      </c>
      <c r="AL188" s="196">
        <f t="shared" si="93"/>
        <v>1.1928429423459244E-2</v>
      </c>
      <c r="AM188" s="200">
        <f t="shared" si="94"/>
        <v>0.25488097058673603</v>
      </c>
      <c r="AN188" s="201">
        <v>45</v>
      </c>
      <c r="AO188" s="185" t="s">
        <v>6</v>
      </c>
      <c r="AP188" s="257" t="s">
        <v>6</v>
      </c>
      <c r="AR188" s="115"/>
      <c r="AS188" s="103"/>
    </row>
    <row r="189" spans="1:45" ht="15" x14ac:dyDescent="0.25">
      <c r="A189" s="180"/>
      <c r="B189" s="181">
        <v>8350104.1500000004</v>
      </c>
      <c r="C189" s="182">
        <v>8350104.1399999997</v>
      </c>
      <c r="D189" s="185">
        <v>0.39681950999999999</v>
      </c>
      <c r="E189" s="183">
        <v>7829</v>
      </c>
      <c r="F189" s="202">
        <v>2549</v>
      </c>
      <c r="G189" s="202">
        <v>2530</v>
      </c>
      <c r="H189" s="184"/>
      <c r="I189" s="185">
        <v>1.0900000000000001</v>
      </c>
      <c r="J189" s="186">
        <f t="shared" si="73"/>
        <v>109.00000000000001</v>
      </c>
      <c r="K189" s="187">
        <v>3197</v>
      </c>
      <c r="L189" s="188">
        <v>3203</v>
      </c>
      <c r="M189" s="189">
        <f t="shared" ref="M189:M210" si="95">D189*E189</f>
        <v>3106.6999437899999</v>
      </c>
      <c r="N189" s="190">
        <f t="shared" si="74"/>
        <v>90.300056210000093</v>
      </c>
      <c r="O189" s="191">
        <f t="shared" si="84"/>
        <v>2.9066230354978885E-2</v>
      </c>
      <c r="P189" s="192">
        <v>2945.2</v>
      </c>
      <c r="Q189" s="188">
        <v>1111</v>
      </c>
      <c r="R189" s="189">
        <f t="shared" ref="R189:R210" si="96">D189*F189</f>
        <v>1011.49293099</v>
      </c>
      <c r="S189" s="190">
        <f t="shared" si="75"/>
        <v>99.507069010000009</v>
      </c>
      <c r="T189" s="193">
        <f t="shared" si="85"/>
        <v>9.8376435426599906E-2</v>
      </c>
      <c r="U189" s="187">
        <v>1108</v>
      </c>
      <c r="V189" s="189">
        <f t="shared" ref="V189:V210" si="97">D189*G189</f>
        <v>1003.9533603</v>
      </c>
      <c r="W189" s="190">
        <f t="shared" si="76"/>
        <v>104.04663970000001</v>
      </c>
      <c r="X189" s="194">
        <f t="shared" si="86"/>
        <v>0.10363692559274759</v>
      </c>
      <c r="Y189" s="263">
        <f t="shared" si="77"/>
        <v>10.165137614678898</v>
      </c>
      <c r="Z189" s="195">
        <v>1760</v>
      </c>
      <c r="AA189" s="183">
        <v>1475</v>
      </c>
      <c r="AB189" s="183">
        <v>100</v>
      </c>
      <c r="AC189" s="186">
        <f t="shared" si="87"/>
        <v>1575</v>
      </c>
      <c r="AD189" s="196">
        <f t="shared" si="88"/>
        <v>0.89488636363636365</v>
      </c>
      <c r="AE189" s="197">
        <f t="shared" si="89"/>
        <v>1.0836599220590502</v>
      </c>
      <c r="AF189" s="198">
        <v>130</v>
      </c>
      <c r="AG189" s="196">
        <f t="shared" si="90"/>
        <v>7.3863636363636367E-2</v>
      </c>
      <c r="AH189" s="199">
        <f t="shared" si="91"/>
        <v>0.65540050012099704</v>
      </c>
      <c r="AI189" s="183">
        <v>35</v>
      </c>
      <c r="AJ189" s="183">
        <v>10</v>
      </c>
      <c r="AK189" s="186">
        <f t="shared" si="92"/>
        <v>45</v>
      </c>
      <c r="AL189" s="196">
        <f t="shared" si="93"/>
        <v>2.556818181818182E-2</v>
      </c>
      <c r="AM189" s="200">
        <f t="shared" si="94"/>
        <v>0.54632867132867136</v>
      </c>
      <c r="AN189" s="201">
        <v>20</v>
      </c>
      <c r="AO189" s="185" t="s">
        <v>6</v>
      </c>
      <c r="AP189" s="257" t="s">
        <v>6</v>
      </c>
      <c r="AQ189" s="119" t="s">
        <v>25</v>
      </c>
      <c r="AR189" s="115"/>
      <c r="AS189" s="103"/>
    </row>
    <row r="190" spans="1:45" ht="15" x14ac:dyDescent="0.25">
      <c r="A190" s="180"/>
      <c r="B190" s="181">
        <v>8350104.1600000001</v>
      </c>
      <c r="C190" s="182">
        <v>8350104.1399999997</v>
      </c>
      <c r="D190" s="185">
        <v>0.60318048999999996</v>
      </c>
      <c r="E190" s="183">
        <v>7829</v>
      </c>
      <c r="F190" s="202">
        <v>2549</v>
      </c>
      <c r="G190" s="202">
        <v>2530</v>
      </c>
      <c r="H190" s="184"/>
      <c r="I190" s="185">
        <v>1.48</v>
      </c>
      <c r="J190" s="186">
        <f t="shared" si="73"/>
        <v>148</v>
      </c>
      <c r="K190" s="187">
        <v>4491</v>
      </c>
      <c r="L190" s="188">
        <v>4603</v>
      </c>
      <c r="M190" s="189">
        <f t="shared" si="95"/>
        <v>4722.3000562099996</v>
      </c>
      <c r="N190" s="190">
        <f t="shared" si="74"/>
        <v>-231.30005620999964</v>
      </c>
      <c r="O190" s="191">
        <f t="shared" si="84"/>
        <v>-4.898038105516643E-2</v>
      </c>
      <c r="P190" s="192">
        <v>3027.3</v>
      </c>
      <c r="Q190" s="188">
        <v>1524</v>
      </c>
      <c r="R190" s="189">
        <f t="shared" si="96"/>
        <v>1537.5070690099999</v>
      </c>
      <c r="S190" s="190">
        <f t="shared" si="75"/>
        <v>-13.507069009999896</v>
      </c>
      <c r="T190" s="193">
        <f t="shared" si="85"/>
        <v>-8.7850451436929603E-3</v>
      </c>
      <c r="U190" s="187">
        <v>1521</v>
      </c>
      <c r="V190" s="189">
        <f t="shared" si="97"/>
        <v>1526.0466396999998</v>
      </c>
      <c r="W190" s="190">
        <f t="shared" si="76"/>
        <v>-5.0466396999997869</v>
      </c>
      <c r="X190" s="194">
        <f t="shared" si="86"/>
        <v>-3.3070022689423752E-3</v>
      </c>
      <c r="Y190" s="263">
        <f t="shared" si="77"/>
        <v>10.277027027027026</v>
      </c>
      <c r="Z190" s="195">
        <v>2375</v>
      </c>
      <c r="AA190" s="183">
        <v>2105</v>
      </c>
      <c r="AB190" s="183">
        <v>100</v>
      </c>
      <c r="AC190" s="186">
        <f t="shared" si="87"/>
        <v>2205</v>
      </c>
      <c r="AD190" s="196">
        <f t="shared" si="88"/>
        <v>0.92842105263157892</v>
      </c>
      <c r="AE190" s="197">
        <f t="shared" si="89"/>
        <v>1.1242686517698945</v>
      </c>
      <c r="AF190" s="198">
        <v>85</v>
      </c>
      <c r="AG190" s="196">
        <f t="shared" si="90"/>
        <v>3.5789473684210524E-2</v>
      </c>
      <c r="AH190" s="199">
        <f t="shared" si="91"/>
        <v>0.31756409657684581</v>
      </c>
      <c r="AI190" s="183">
        <v>30</v>
      </c>
      <c r="AJ190" s="183">
        <v>15</v>
      </c>
      <c r="AK190" s="186">
        <f t="shared" si="92"/>
        <v>45</v>
      </c>
      <c r="AL190" s="196">
        <f t="shared" si="93"/>
        <v>1.8947368421052633E-2</v>
      </c>
      <c r="AM190" s="200">
        <f t="shared" si="94"/>
        <v>0.4048582995951418</v>
      </c>
      <c r="AN190" s="201">
        <v>35</v>
      </c>
      <c r="AO190" s="185" t="s">
        <v>6</v>
      </c>
      <c r="AP190" s="257" t="s">
        <v>6</v>
      </c>
      <c r="AQ190" s="119" t="s">
        <v>26</v>
      </c>
      <c r="AR190" s="115"/>
      <c r="AS190" s="103"/>
    </row>
    <row r="191" spans="1:45" ht="15" x14ac:dyDescent="0.25">
      <c r="A191" s="180"/>
      <c r="B191" s="181">
        <v>8350104.1699999999</v>
      </c>
      <c r="C191" s="256">
        <v>8350104.0499999998</v>
      </c>
      <c r="D191" s="257">
        <v>0.22540555000000001</v>
      </c>
      <c r="E191" s="183">
        <v>8160</v>
      </c>
      <c r="F191" s="202">
        <v>3336</v>
      </c>
      <c r="G191" s="202">
        <v>3229</v>
      </c>
      <c r="H191" s="184"/>
      <c r="I191" s="185">
        <v>31.07</v>
      </c>
      <c r="J191" s="186">
        <f t="shared" si="73"/>
        <v>3107</v>
      </c>
      <c r="K191" s="187">
        <v>5456</v>
      </c>
      <c r="L191" s="188">
        <v>3242</v>
      </c>
      <c r="M191" s="189">
        <f t="shared" si="95"/>
        <v>1839.3092880000002</v>
      </c>
      <c r="N191" s="190">
        <f t="shared" si="74"/>
        <v>3616.6907119999996</v>
      </c>
      <c r="O191" s="191">
        <f t="shared" si="84"/>
        <v>1.9663309132379041</v>
      </c>
      <c r="P191" s="192">
        <v>175.6</v>
      </c>
      <c r="Q191" s="188">
        <v>2582</v>
      </c>
      <c r="R191" s="189">
        <f t="shared" si="96"/>
        <v>751.95291480000003</v>
      </c>
      <c r="S191" s="190">
        <f t="shared" si="75"/>
        <v>1830.0470851999999</v>
      </c>
      <c r="T191" s="193">
        <f t="shared" si="85"/>
        <v>2.4337256351838796</v>
      </c>
      <c r="U191" s="187">
        <v>2418</v>
      </c>
      <c r="V191" s="189">
        <f t="shared" si="97"/>
        <v>727.83452095000007</v>
      </c>
      <c r="W191" s="190">
        <f t="shared" si="76"/>
        <v>1690.1654790499999</v>
      </c>
      <c r="X191" s="194">
        <f t="shared" si="86"/>
        <v>2.3221837250092578</v>
      </c>
      <c r="Y191" s="263">
        <f t="shared" si="77"/>
        <v>0.77824267782426781</v>
      </c>
      <c r="Z191" s="195">
        <v>2890</v>
      </c>
      <c r="AA191" s="183">
        <v>2430</v>
      </c>
      <c r="AB191" s="183">
        <v>90</v>
      </c>
      <c r="AC191" s="186">
        <f t="shared" si="87"/>
        <v>2520</v>
      </c>
      <c r="AD191" s="196">
        <f t="shared" si="88"/>
        <v>0.87197231833910038</v>
      </c>
      <c r="AE191" s="197">
        <f t="shared" si="89"/>
        <v>1.05591222855304</v>
      </c>
      <c r="AF191" s="198">
        <v>225</v>
      </c>
      <c r="AG191" s="196">
        <f t="shared" si="90"/>
        <v>7.7854671280276816E-2</v>
      </c>
      <c r="AH191" s="199">
        <f t="shared" si="91"/>
        <v>0.69081340976288219</v>
      </c>
      <c r="AI191" s="183">
        <v>90</v>
      </c>
      <c r="AJ191" s="183">
        <v>0</v>
      </c>
      <c r="AK191" s="186">
        <f t="shared" si="92"/>
        <v>90</v>
      </c>
      <c r="AL191" s="196">
        <f t="shared" si="93"/>
        <v>3.1141868512110725E-2</v>
      </c>
      <c r="AM191" s="200">
        <f t="shared" si="94"/>
        <v>0.66542454085706682</v>
      </c>
      <c r="AN191" s="201">
        <v>40</v>
      </c>
      <c r="AO191" s="185" t="s">
        <v>6</v>
      </c>
      <c r="AP191" s="257" t="s">
        <v>6</v>
      </c>
      <c r="AQ191" s="119" t="s">
        <v>26</v>
      </c>
      <c r="AR191" s="115" t="s">
        <v>332</v>
      </c>
      <c r="AS191" s="103"/>
    </row>
    <row r="192" spans="1:45" ht="15" x14ac:dyDescent="0.25">
      <c r="A192" s="180"/>
      <c r="B192" s="181">
        <v>8350104.1799999997</v>
      </c>
      <c r="C192" s="182">
        <v>8350104.0499999998</v>
      </c>
      <c r="D192" s="185">
        <v>0.52667801000000003</v>
      </c>
      <c r="E192" s="183">
        <v>8160</v>
      </c>
      <c r="F192" s="202">
        <v>3336</v>
      </c>
      <c r="G192" s="202">
        <v>3229</v>
      </c>
      <c r="H192" s="184"/>
      <c r="I192" s="185">
        <v>2.71</v>
      </c>
      <c r="J192" s="186">
        <f t="shared" si="73"/>
        <v>271</v>
      </c>
      <c r="K192" s="187">
        <v>8616</v>
      </c>
      <c r="L192" s="188">
        <v>6967</v>
      </c>
      <c r="M192" s="189">
        <f t="shared" si="95"/>
        <v>4297.6925615999999</v>
      </c>
      <c r="N192" s="190">
        <f t="shared" si="74"/>
        <v>4318.3074384000001</v>
      </c>
      <c r="O192" s="191">
        <f t="shared" si="84"/>
        <v>1.0047967313865573</v>
      </c>
      <c r="P192" s="192">
        <v>3179.2</v>
      </c>
      <c r="Q192" s="188">
        <v>3090</v>
      </c>
      <c r="R192" s="189">
        <f t="shared" si="96"/>
        <v>1756.9978413600002</v>
      </c>
      <c r="S192" s="190">
        <f t="shared" si="75"/>
        <v>1333.0021586399998</v>
      </c>
      <c r="T192" s="193">
        <f t="shared" si="85"/>
        <v>0.75868172815066892</v>
      </c>
      <c r="U192" s="187">
        <v>3048</v>
      </c>
      <c r="V192" s="189">
        <f t="shared" si="97"/>
        <v>1700.6432942900001</v>
      </c>
      <c r="W192" s="190">
        <f t="shared" si="76"/>
        <v>1347.3567057099999</v>
      </c>
      <c r="X192" s="194">
        <f t="shared" si="86"/>
        <v>0.79226296909753002</v>
      </c>
      <c r="Y192" s="263">
        <f t="shared" si="77"/>
        <v>11.247232472324724</v>
      </c>
      <c r="Z192" s="195">
        <v>4205</v>
      </c>
      <c r="AA192" s="183">
        <v>3640</v>
      </c>
      <c r="AB192" s="183">
        <v>155</v>
      </c>
      <c r="AC192" s="186">
        <f t="shared" si="87"/>
        <v>3795</v>
      </c>
      <c r="AD192" s="196">
        <f t="shared" si="88"/>
        <v>0.90249702734839476</v>
      </c>
      <c r="AE192" s="197">
        <f t="shared" si="89"/>
        <v>1.0928760321486981</v>
      </c>
      <c r="AF192" s="198">
        <v>275</v>
      </c>
      <c r="AG192" s="196">
        <f t="shared" si="90"/>
        <v>6.5398335315101072E-2</v>
      </c>
      <c r="AH192" s="199">
        <f t="shared" si="91"/>
        <v>0.58028691495209472</v>
      </c>
      <c r="AI192" s="183">
        <v>75</v>
      </c>
      <c r="AJ192" s="183">
        <v>20</v>
      </c>
      <c r="AK192" s="186">
        <f t="shared" si="92"/>
        <v>95</v>
      </c>
      <c r="AL192" s="196">
        <f t="shared" si="93"/>
        <v>2.2592152199762187E-2</v>
      </c>
      <c r="AM192" s="200">
        <f t="shared" si="94"/>
        <v>0.48273829486671344</v>
      </c>
      <c r="AN192" s="201">
        <v>40</v>
      </c>
      <c r="AO192" s="185" t="s">
        <v>6</v>
      </c>
      <c r="AP192" s="257" t="s">
        <v>6</v>
      </c>
      <c r="AQ192" s="119" t="s">
        <v>25</v>
      </c>
      <c r="AR192" s="115"/>
      <c r="AS192" s="252"/>
    </row>
    <row r="193" spans="1:45" ht="15" x14ac:dyDescent="0.25">
      <c r="A193" s="180"/>
      <c r="B193" s="181">
        <v>8350104.1900000004</v>
      </c>
      <c r="C193" s="182">
        <v>8350104.0499999998</v>
      </c>
      <c r="D193" s="185">
        <v>0.24387551900000001</v>
      </c>
      <c r="E193" s="183">
        <v>8160</v>
      </c>
      <c r="F193" s="202">
        <v>3336</v>
      </c>
      <c r="G193" s="202">
        <v>3229</v>
      </c>
      <c r="H193" s="184"/>
      <c r="I193" s="185">
        <v>2.79</v>
      </c>
      <c r="J193" s="186">
        <f t="shared" si="73"/>
        <v>279</v>
      </c>
      <c r="K193" s="187">
        <v>6913</v>
      </c>
      <c r="L193" s="188">
        <v>4977</v>
      </c>
      <c r="M193" s="189">
        <f t="shared" si="95"/>
        <v>1990.0242350400001</v>
      </c>
      <c r="N193" s="190">
        <f t="shared" si="74"/>
        <v>4922.9757649599997</v>
      </c>
      <c r="O193" s="191">
        <f t="shared" si="84"/>
        <v>2.4738270410365359</v>
      </c>
      <c r="P193" s="192">
        <v>2476.1</v>
      </c>
      <c r="Q193" s="188">
        <v>2665</v>
      </c>
      <c r="R193" s="189">
        <f t="shared" si="96"/>
        <v>813.56873138399999</v>
      </c>
      <c r="S193" s="190">
        <f t="shared" si="75"/>
        <v>1851.4312686160001</v>
      </c>
      <c r="T193" s="193">
        <f t="shared" si="85"/>
        <v>2.2756912811366821</v>
      </c>
      <c r="U193" s="187">
        <v>2611</v>
      </c>
      <c r="V193" s="189">
        <f t="shared" si="97"/>
        <v>787.47405085100002</v>
      </c>
      <c r="W193" s="190">
        <f t="shared" si="76"/>
        <v>1823.5259491490001</v>
      </c>
      <c r="X193" s="194">
        <f t="shared" si="86"/>
        <v>2.3156648110224958</v>
      </c>
      <c r="Y193" s="263">
        <f t="shared" si="77"/>
        <v>9.3584229390681006</v>
      </c>
      <c r="Z193" s="195">
        <v>3585</v>
      </c>
      <c r="AA193" s="183">
        <v>3140</v>
      </c>
      <c r="AB193" s="183">
        <v>150</v>
      </c>
      <c r="AC193" s="186">
        <f t="shared" si="87"/>
        <v>3290</v>
      </c>
      <c r="AD193" s="196">
        <f t="shared" si="88"/>
        <v>0.91771269177126913</v>
      </c>
      <c r="AE193" s="197">
        <f t="shared" si="89"/>
        <v>1.1113013947339176</v>
      </c>
      <c r="AF193" s="198">
        <v>185</v>
      </c>
      <c r="AG193" s="196">
        <f t="shared" si="90"/>
        <v>5.1603905160390519E-2</v>
      </c>
      <c r="AH193" s="199">
        <f t="shared" si="91"/>
        <v>0.45788735723505342</v>
      </c>
      <c r="AI193" s="183">
        <v>55</v>
      </c>
      <c r="AJ193" s="183">
        <v>10</v>
      </c>
      <c r="AK193" s="186">
        <f t="shared" si="92"/>
        <v>65</v>
      </c>
      <c r="AL193" s="196">
        <f t="shared" si="93"/>
        <v>1.813110181311018E-2</v>
      </c>
      <c r="AM193" s="200">
        <f t="shared" si="94"/>
        <v>0.38741670540833717</v>
      </c>
      <c r="AN193" s="201">
        <v>50</v>
      </c>
      <c r="AO193" s="185" t="s">
        <v>6</v>
      </c>
      <c r="AP193" s="257" t="s">
        <v>6</v>
      </c>
      <c r="AQ193" s="119" t="s">
        <v>25</v>
      </c>
      <c r="AR193" s="115"/>
      <c r="AS193" s="252"/>
    </row>
    <row r="194" spans="1:45" ht="15" x14ac:dyDescent="0.25">
      <c r="A194" s="180"/>
      <c r="B194" s="181">
        <v>8350104.2000000002</v>
      </c>
      <c r="C194" s="182">
        <v>8350104.1100000003</v>
      </c>
      <c r="D194" s="185">
        <v>0.233349057</v>
      </c>
      <c r="E194" s="183">
        <v>21628</v>
      </c>
      <c r="F194" s="202">
        <v>7292</v>
      </c>
      <c r="G194" s="202">
        <v>6961</v>
      </c>
      <c r="H194" s="184"/>
      <c r="I194" s="185">
        <v>1.66</v>
      </c>
      <c r="J194" s="186">
        <f t="shared" ref="J194:J257" si="98">I194*100</f>
        <v>166</v>
      </c>
      <c r="K194" s="187">
        <v>5353</v>
      </c>
      <c r="L194" s="188">
        <v>4992</v>
      </c>
      <c r="M194" s="189">
        <f t="shared" si="95"/>
        <v>5046.8734047959997</v>
      </c>
      <c r="N194" s="190">
        <f t="shared" ref="N194:N257" si="99">K194-M194</f>
        <v>306.1265952040003</v>
      </c>
      <c r="O194" s="191">
        <f t="shared" si="84"/>
        <v>6.0656681999015638E-2</v>
      </c>
      <c r="P194" s="192">
        <v>3227.4</v>
      </c>
      <c r="Q194" s="188">
        <v>1866</v>
      </c>
      <c r="R194" s="189">
        <f t="shared" si="96"/>
        <v>1701.5813236439999</v>
      </c>
      <c r="S194" s="190">
        <f t="shared" ref="S194:S257" si="100">Q194-R194</f>
        <v>164.41867635600011</v>
      </c>
      <c r="T194" s="193">
        <f t="shared" si="85"/>
        <v>9.6626986951109328E-2</v>
      </c>
      <c r="U194" s="187">
        <v>1813</v>
      </c>
      <c r="V194" s="189">
        <f t="shared" si="97"/>
        <v>1624.342785777</v>
      </c>
      <c r="W194" s="190">
        <f t="shared" ref="W194:W257" si="101">U194-V194</f>
        <v>188.65721422299998</v>
      </c>
      <c r="X194" s="194">
        <f t="shared" si="86"/>
        <v>0.11614372032486746</v>
      </c>
      <c r="Y194" s="263">
        <f t="shared" ref="Y194:Y257" si="102">U194/J194</f>
        <v>10.921686746987952</v>
      </c>
      <c r="Z194" s="195">
        <v>2990</v>
      </c>
      <c r="AA194" s="183">
        <v>2515</v>
      </c>
      <c r="AB194" s="183">
        <v>115</v>
      </c>
      <c r="AC194" s="186">
        <f t="shared" si="87"/>
        <v>2630</v>
      </c>
      <c r="AD194" s="196">
        <f t="shared" si="88"/>
        <v>0.87959866220735783</v>
      </c>
      <c r="AE194" s="197">
        <f t="shared" si="89"/>
        <v>1.0651473264802105</v>
      </c>
      <c r="AF194" s="198">
        <v>250</v>
      </c>
      <c r="AG194" s="196">
        <f t="shared" si="90"/>
        <v>8.3612040133779264E-2</v>
      </c>
      <c r="AH194" s="199">
        <f t="shared" si="91"/>
        <v>0.74189920260673703</v>
      </c>
      <c r="AI194" s="183">
        <v>45</v>
      </c>
      <c r="AJ194" s="183">
        <v>20</v>
      </c>
      <c r="AK194" s="186">
        <f t="shared" si="92"/>
        <v>65</v>
      </c>
      <c r="AL194" s="196">
        <f t="shared" si="93"/>
        <v>2.1739130434782608E-2</v>
      </c>
      <c r="AM194" s="200">
        <f t="shared" si="94"/>
        <v>0.46451133407655149</v>
      </c>
      <c r="AN194" s="201">
        <v>45</v>
      </c>
      <c r="AO194" s="185" t="s">
        <v>6</v>
      </c>
      <c r="AP194" s="257" t="s">
        <v>6</v>
      </c>
      <c r="AQ194" s="119" t="s">
        <v>25</v>
      </c>
      <c r="AR194" s="115"/>
      <c r="AS194" s="252"/>
    </row>
    <row r="195" spans="1:45" ht="15" x14ac:dyDescent="0.25">
      <c r="A195" s="180"/>
      <c r="B195" s="181">
        <v>8350104.2199999997</v>
      </c>
      <c r="C195" s="182">
        <v>8350104.1100000003</v>
      </c>
      <c r="D195" s="185">
        <v>0.181242297</v>
      </c>
      <c r="E195" s="183">
        <v>21628</v>
      </c>
      <c r="F195" s="202">
        <v>7292</v>
      </c>
      <c r="G195" s="202">
        <v>6961</v>
      </c>
      <c r="H195" s="184"/>
      <c r="I195" s="185">
        <v>2.83</v>
      </c>
      <c r="J195" s="186">
        <f t="shared" si="98"/>
        <v>283</v>
      </c>
      <c r="K195" s="187">
        <v>9706</v>
      </c>
      <c r="L195" s="188">
        <v>7930</v>
      </c>
      <c r="M195" s="189">
        <f t="shared" si="95"/>
        <v>3919.9083995159999</v>
      </c>
      <c r="N195" s="190">
        <f t="shared" si="99"/>
        <v>5786.0916004840001</v>
      </c>
      <c r="O195" s="191">
        <f t="shared" si="84"/>
        <v>1.4760782678489177</v>
      </c>
      <c r="P195" s="192">
        <v>3430.2</v>
      </c>
      <c r="Q195" s="188">
        <v>2873</v>
      </c>
      <c r="R195" s="189">
        <f t="shared" si="96"/>
        <v>1321.6188297240001</v>
      </c>
      <c r="S195" s="190">
        <f t="shared" si="100"/>
        <v>1551.3811702759999</v>
      </c>
      <c r="T195" s="193">
        <f t="shared" si="85"/>
        <v>1.1738491729873297</v>
      </c>
      <c r="U195" s="187">
        <v>2781</v>
      </c>
      <c r="V195" s="189">
        <f t="shared" si="97"/>
        <v>1261.627629417</v>
      </c>
      <c r="W195" s="190">
        <f t="shared" si="101"/>
        <v>1519.372370583</v>
      </c>
      <c r="X195" s="194">
        <f t="shared" si="86"/>
        <v>1.2042954158233712</v>
      </c>
      <c r="Y195" s="263">
        <f t="shared" si="102"/>
        <v>9.8268551236749122</v>
      </c>
      <c r="Z195" s="195">
        <v>4810</v>
      </c>
      <c r="AA195" s="183">
        <v>3905</v>
      </c>
      <c r="AB195" s="183">
        <v>315</v>
      </c>
      <c r="AC195" s="186">
        <f t="shared" si="87"/>
        <v>4220</v>
      </c>
      <c r="AD195" s="196">
        <f t="shared" si="88"/>
        <v>0.87733887733887739</v>
      </c>
      <c r="AE195" s="197">
        <f t="shared" si="89"/>
        <v>1.0624108468622879</v>
      </c>
      <c r="AF195" s="198">
        <v>505</v>
      </c>
      <c r="AG195" s="196">
        <f t="shared" si="90"/>
        <v>0.104989604989605</v>
      </c>
      <c r="AH195" s="199">
        <f t="shared" si="91"/>
        <v>0.93158478251645971</v>
      </c>
      <c r="AI195" s="183">
        <v>20</v>
      </c>
      <c r="AJ195" s="183">
        <v>10</v>
      </c>
      <c r="AK195" s="186">
        <f t="shared" si="92"/>
        <v>30</v>
      </c>
      <c r="AL195" s="196">
        <f t="shared" si="93"/>
        <v>6.2370062370062374E-3</v>
      </c>
      <c r="AM195" s="200">
        <f t="shared" si="94"/>
        <v>0.13326936403859482</v>
      </c>
      <c r="AN195" s="201">
        <v>50</v>
      </c>
      <c r="AO195" s="185" t="s">
        <v>6</v>
      </c>
      <c r="AP195" s="257" t="s">
        <v>6</v>
      </c>
      <c r="AQ195" s="119" t="s">
        <v>25</v>
      </c>
      <c r="AR195" s="115"/>
      <c r="AS195" s="103"/>
    </row>
    <row r="196" spans="1:45" ht="15" x14ac:dyDescent="0.25">
      <c r="A196" s="180"/>
      <c r="B196" s="181">
        <v>8350104.25</v>
      </c>
      <c r="C196" s="182">
        <v>8350104.0899999999</v>
      </c>
      <c r="D196" s="185">
        <v>0.49540522199999998</v>
      </c>
      <c r="E196" s="183">
        <v>12861</v>
      </c>
      <c r="F196" s="202">
        <v>4559</v>
      </c>
      <c r="G196" s="202">
        <v>4444</v>
      </c>
      <c r="H196" s="184"/>
      <c r="I196" s="185">
        <v>4.42</v>
      </c>
      <c r="J196" s="186">
        <f t="shared" si="98"/>
        <v>442</v>
      </c>
      <c r="K196" s="187">
        <v>6457</v>
      </c>
      <c r="L196" s="188">
        <v>6588</v>
      </c>
      <c r="M196" s="189">
        <f t="shared" si="95"/>
        <v>6371.4065601419998</v>
      </c>
      <c r="N196" s="190">
        <f t="shared" si="99"/>
        <v>85.593439858000238</v>
      </c>
      <c r="O196" s="191">
        <f t="shared" si="84"/>
        <v>1.3433994370011229E-2</v>
      </c>
      <c r="P196" s="192">
        <v>1461.3</v>
      </c>
      <c r="Q196" s="188">
        <v>2281</v>
      </c>
      <c r="R196" s="189">
        <f t="shared" si="96"/>
        <v>2258.552407098</v>
      </c>
      <c r="S196" s="190">
        <f t="shared" si="100"/>
        <v>22.447592901999997</v>
      </c>
      <c r="T196" s="193">
        <f t="shared" si="85"/>
        <v>9.9389293918766171E-3</v>
      </c>
      <c r="U196" s="187">
        <v>2253</v>
      </c>
      <c r="V196" s="189">
        <f t="shared" si="97"/>
        <v>2201.5808065679998</v>
      </c>
      <c r="W196" s="190">
        <f t="shared" si="101"/>
        <v>51.419193432000156</v>
      </c>
      <c r="X196" s="194">
        <f t="shared" si="86"/>
        <v>2.3355578536386545E-2</v>
      </c>
      <c r="Y196" s="263">
        <f t="shared" si="102"/>
        <v>5.0972850678733028</v>
      </c>
      <c r="Z196" s="195">
        <v>3180</v>
      </c>
      <c r="AA196" s="183">
        <v>2515</v>
      </c>
      <c r="AB196" s="183">
        <v>175</v>
      </c>
      <c r="AC196" s="186">
        <f t="shared" si="87"/>
        <v>2690</v>
      </c>
      <c r="AD196" s="196">
        <f t="shared" si="88"/>
        <v>0.84591194968553463</v>
      </c>
      <c r="AE196" s="197">
        <f t="shared" si="89"/>
        <v>1.0243545043418922</v>
      </c>
      <c r="AF196" s="198">
        <v>385</v>
      </c>
      <c r="AG196" s="196">
        <f t="shared" si="90"/>
        <v>0.12106918238993711</v>
      </c>
      <c r="AH196" s="199">
        <f t="shared" si="91"/>
        <v>1.0742607133091138</v>
      </c>
      <c r="AI196" s="183">
        <v>50</v>
      </c>
      <c r="AJ196" s="183">
        <v>25</v>
      </c>
      <c r="AK196" s="186">
        <f t="shared" si="92"/>
        <v>75</v>
      </c>
      <c r="AL196" s="196">
        <f t="shared" si="93"/>
        <v>2.358490566037736E-2</v>
      </c>
      <c r="AM196" s="200">
        <f t="shared" si="94"/>
        <v>0.50395097564908897</v>
      </c>
      <c r="AN196" s="201">
        <v>35</v>
      </c>
      <c r="AO196" s="185" t="s">
        <v>6</v>
      </c>
      <c r="AP196" s="257" t="s">
        <v>6</v>
      </c>
      <c r="AQ196" s="119" t="s">
        <v>25</v>
      </c>
      <c r="AR196" s="115"/>
      <c r="AS196" s="103"/>
    </row>
    <row r="197" spans="1:45" ht="15" x14ac:dyDescent="0.25">
      <c r="A197" s="180"/>
      <c r="B197" s="181">
        <v>8350104.2699999996</v>
      </c>
      <c r="C197" s="256">
        <v>8350104.0800000001</v>
      </c>
      <c r="D197" s="257">
        <v>0.39171451200000001</v>
      </c>
      <c r="E197" s="183">
        <v>10798</v>
      </c>
      <c r="F197" s="202">
        <v>4524</v>
      </c>
      <c r="G197" s="202">
        <v>4130</v>
      </c>
      <c r="H197" s="184"/>
      <c r="I197" s="185">
        <v>5.61</v>
      </c>
      <c r="J197" s="186">
        <f t="shared" si="98"/>
        <v>561</v>
      </c>
      <c r="K197" s="187">
        <v>5136</v>
      </c>
      <c r="L197" s="188">
        <v>4683</v>
      </c>
      <c r="M197" s="189">
        <f t="shared" si="95"/>
        <v>4229.7333005760001</v>
      </c>
      <c r="N197" s="190">
        <f t="shared" si="99"/>
        <v>906.26669942399985</v>
      </c>
      <c r="O197" s="191">
        <f t="shared" si="84"/>
        <v>0.21426095572044354</v>
      </c>
      <c r="P197" s="192">
        <v>915.3</v>
      </c>
      <c r="Q197" s="188">
        <v>2027</v>
      </c>
      <c r="R197" s="189">
        <f t="shared" si="96"/>
        <v>1772.1164522880001</v>
      </c>
      <c r="S197" s="190">
        <f t="shared" si="100"/>
        <v>254.88354771199988</v>
      </c>
      <c r="T197" s="193">
        <f t="shared" si="85"/>
        <v>0.14383002165738984</v>
      </c>
      <c r="U197" s="187">
        <v>1901</v>
      </c>
      <c r="V197" s="189">
        <f t="shared" si="97"/>
        <v>1617.7809345600001</v>
      </c>
      <c r="W197" s="190">
        <f t="shared" si="101"/>
        <v>283.21906543999989</v>
      </c>
      <c r="X197" s="194">
        <f t="shared" si="86"/>
        <v>0.17506638840259858</v>
      </c>
      <c r="Y197" s="263">
        <f t="shared" si="102"/>
        <v>3.3885918003565063</v>
      </c>
      <c r="Z197" s="195">
        <v>2520</v>
      </c>
      <c r="AA197" s="183">
        <v>2050</v>
      </c>
      <c r="AB197" s="183">
        <v>110</v>
      </c>
      <c r="AC197" s="186">
        <f t="shared" si="87"/>
        <v>2160</v>
      </c>
      <c r="AD197" s="196">
        <f t="shared" si="88"/>
        <v>0.8571428571428571</v>
      </c>
      <c r="AE197" s="197">
        <f t="shared" si="89"/>
        <v>1.0379545375912533</v>
      </c>
      <c r="AF197" s="198">
        <v>240</v>
      </c>
      <c r="AG197" s="196">
        <f t="shared" si="90"/>
        <v>9.5238095238095233E-2</v>
      </c>
      <c r="AH197" s="199">
        <f t="shared" si="91"/>
        <v>0.84505852030253104</v>
      </c>
      <c r="AI197" s="183">
        <v>30</v>
      </c>
      <c r="AJ197" s="183">
        <v>10</v>
      </c>
      <c r="AK197" s="186">
        <f t="shared" si="92"/>
        <v>40</v>
      </c>
      <c r="AL197" s="196">
        <f t="shared" si="93"/>
        <v>1.5873015873015872E-2</v>
      </c>
      <c r="AM197" s="200">
        <f t="shared" si="94"/>
        <v>0.33916700583367249</v>
      </c>
      <c r="AN197" s="201">
        <v>80</v>
      </c>
      <c r="AO197" s="185" t="s">
        <v>6</v>
      </c>
      <c r="AP197" s="257" t="s">
        <v>6</v>
      </c>
      <c r="AQ197" s="119" t="s">
        <v>25</v>
      </c>
      <c r="AR197" s="115" t="s">
        <v>333</v>
      </c>
      <c r="AS197" s="103"/>
    </row>
    <row r="198" spans="1:45" ht="15" x14ac:dyDescent="0.25">
      <c r="A198" s="180"/>
      <c r="B198" s="181">
        <v>8350104.2800000003</v>
      </c>
      <c r="C198" s="182">
        <v>8350104.1100000003</v>
      </c>
      <c r="D198" s="185">
        <v>0.27862255000000002</v>
      </c>
      <c r="E198" s="183">
        <v>21628</v>
      </c>
      <c r="F198" s="202">
        <v>7292</v>
      </c>
      <c r="G198" s="202">
        <v>6961</v>
      </c>
      <c r="H198" s="184"/>
      <c r="I198" s="185">
        <v>1.86</v>
      </c>
      <c r="J198" s="186">
        <f t="shared" si="98"/>
        <v>186</v>
      </c>
      <c r="K198" s="187">
        <v>8942</v>
      </c>
      <c r="L198" s="188">
        <v>8283</v>
      </c>
      <c r="M198" s="189">
        <f t="shared" si="95"/>
        <v>6026.0485114000003</v>
      </c>
      <c r="N198" s="190">
        <f t="shared" si="99"/>
        <v>2915.9514885999997</v>
      </c>
      <c r="O198" s="191">
        <f t="shared" si="84"/>
        <v>0.48389114078382217</v>
      </c>
      <c r="P198" s="192">
        <v>4818.8999999999996</v>
      </c>
      <c r="Q198" s="188">
        <v>2517</v>
      </c>
      <c r="R198" s="189">
        <f t="shared" si="96"/>
        <v>2031.7156346000002</v>
      </c>
      <c r="S198" s="190">
        <f t="shared" si="100"/>
        <v>485.28436539999984</v>
      </c>
      <c r="T198" s="193">
        <f t="shared" si="85"/>
        <v>0.2388544721198356</v>
      </c>
      <c r="U198" s="187">
        <v>2471</v>
      </c>
      <c r="V198" s="189">
        <f t="shared" si="97"/>
        <v>1939.4915705500002</v>
      </c>
      <c r="W198" s="190">
        <f t="shared" si="101"/>
        <v>531.50842944999977</v>
      </c>
      <c r="X198" s="194">
        <f t="shared" si="86"/>
        <v>0.27404523820604942</v>
      </c>
      <c r="Y198" s="263">
        <f t="shared" si="102"/>
        <v>13.28494623655914</v>
      </c>
      <c r="Z198" s="195">
        <v>4430</v>
      </c>
      <c r="AA198" s="183">
        <v>3660</v>
      </c>
      <c r="AB198" s="183">
        <v>235</v>
      </c>
      <c r="AC198" s="186">
        <f t="shared" si="87"/>
        <v>3895</v>
      </c>
      <c r="AD198" s="196">
        <f t="shared" si="88"/>
        <v>0.87923250564334088</v>
      </c>
      <c r="AE198" s="197">
        <f t="shared" si="89"/>
        <v>1.0647039303019386</v>
      </c>
      <c r="AF198" s="198">
        <v>440</v>
      </c>
      <c r="AG198" s="196">
        <f t="shared" si="90"/>
        <v>9.9322799097065456E-2</v>
      </c>
      <c r="AH198" s="199">
        <f t="shared" si="91"/>
        <v>0.88130256519135286</v>
      </c>
      <c r="AI198" s="183">
        <v>40</v>
      </c>
      <c r="AJ198" s="183">
        <v>0</v>
      </c>
      <c r="AK198" s="186">
        <f t="shared" si="92"/>
        <v>40</v>
      </c>
      <c r="AL198" s="196">
        <f t="shared" si="93"/>
        <v>9.0293453724604959E-3</v>
      </c>
      <c r="AM198" s="200">
        <f t="shared" si="94"/>
        <v>0.19293473018077983</v>
      </c>
      <c r="AN198" s="201">
        <v>55</v>
      </c>
      <c r="AO198" s="185" t="s">
        <v>6</v>
      </c>
      <c r="AP198" s="257" t="s">
        <v>6</v>
      </c>
      <c r="AQ198" s="119" t="s">
        <v>25</v>
      </c>
      <c r="AR198" s="115"/>
      <c r="AS198" s="103"/>
    </row>
    <row r="199" spans="1:45" ht="15" x14ac:dyDescent="0.25">
      <c r="A199" s="180"/>
      <c r="B199" s="181">
        <v>8350104.29</v>
      </c>
      <c r="C199" s="182">
        <v>8350104.1100000003</v>
      </c>
      <c r="D199" s="185">
        <v>1.530121E-3</v>
      </c>
      <c r="E199" s="183">
        <v>21628</v>
      </c>
      <c r="F199" s="202">
        <v>7292</v>
      </c>
      <c r="G199" s="202">
        <v>6961</v>
      </c>
      <c r="H199" s="184"/>
      <c r="I199" s="185">
        <v>4.3099999999999996</v>
      </c>
      <c r="J199" s="186">
        <f t="shared" si="98"/>
        <v>430.99999999999994</v>
      </c>
      <c r="K199" s="187">
        <v>5712</v>
      </c>
      <c r="L199" s="188">
        <v>1883</v>
      </c>
      <c r="M199" s="189">
        <f t="shared" si="95"/>
        <v>33.093456988</v>
      </c>
      <c r="N199" s="190">
        <f t="shared" si="99"/>
        <v>5678.9065430119999</v>
      </c>
      <c r="O199" s="191">
        <f t="shared" ref="O199:O230" si="103">N199/M199</f>
        <v>171.60209479085927</v>
      </c>
      <c r="P199" s="192">
        <v>1325</v>
      </c>
      <c r="Q199" s="188">
        <v>1790</v>
      </c>
      <c r="R199" s="189">
        <f t="shared" si="96"/>
        <v>11.157642332</v>
      </c>
      <c r="S199" s="190">
        <f t="shared" si="100"/>
        <v>1778.842357668</v>
      </c>
      <c r="T199" s="193">
        <f t="shared" ref="T199:T230" si="104">S199/R199</f>
        <v>159.42815737750428</v>
      </c>
      <c r="U199" s="187">
        <v>1732</v>
      </c>
      <c r="V199" s="189">
        <f t="shared" si="97"/>
        <v>10.651172280999999</v>
      </c>
      <c r="W199" s="190">
        <f t="shared" si="101"/>
        <v>1721.3488277189999</v>
      </c>
      <c r="X199" s="194">
        <f t="shared" ref="X199:X230" si="105">W199/V199</f>
        <v>161.61120882342811</v>
      </c>
      <c r="Y199" s="263">
        <f t="shared" si="102"/>
        <v>4.0185614849187941</v>
      </c>
      <c r="Z199" s="195">
        <v>3035</v>
      </c>
      <c r="AA199" s="183">
        <v>2360</v>
      </c>
      <c r="AB199" s="183">
        <v>180</v>
      </c>
      <c r="AC199" s="186">
        <f t="shared" ref="AC199:AC230" si="106">AA199+AB199</f>
        <v>2540</v>
      </c>
      <c r="AD199" s="196">
        <f t="shared" ref="AD199:AD230" si="107">AC199/Z199</f>
        <v>0.8369028006589786</v>
      </c>
      <c r="AE199" s="197">
        <f t="shared" ref="AE199:AE230" si="108">AD199/82.58*100</f>
        <v>1.0134449027112844</v>
      </c>
      <c r="AF199" s="198">
        <v>325</v>
      </c>
      <c r="AG199" s="196">
        <f t="shared" ref="AG199:AG230" si="109">AF199/Z199</f>
        <v>0.1070840197693575</v>
      </c>
      <c r="AH199" s="199">
        <f t="shared" ref="AH199:AH230" si="110">AG199/11.27*100</f>
        <v>0.95016876459057231</v>
      </c>
      <c r="AI199" s="183">
        <v>85</v>
      </c>
      <c r="AJ199" s="183">
        <v>20</v>
      </c>
      <c r="AK199" s="186">
        <f t="shared" ref="AK199:AK230" si="111">AI199+AJ199</f>
        <v>105</v>
      </c>
      <c r="AL199" s="196">
        <f t="shared" ref="AL199:AL230" si="112">AK199/Z199</f>
        <v>3.459637561779242E-2</v>
      </c>
      <c r="AM199" s="200">
        <f t="shared" ref="AM199:AM230" si="113">AL199/4.68*100</f>
        <v>0.73923879525197478</v>
      </c>
      <c r="AN199" s="201">
        <v>65</v>
      </c>
      <c r="AO199" s="185" t="s">
        <v>6</v>
      </c>
      <c r="AP199" s="257" t="s">
        <v>6</v>
      </c>
      <c r="AQ199" s="119" t="s">
        <v>25</v>
      </c>
      <c r="AR199" s="115"/>
      <c r="AS199" s="103"/>
    </row>
    <row r="200" spans="1:45" ht="15" x14ac:dyDescent="0.25">
      <c r="A200" s="180"/>
      <c r="B200" s="181">
        <v>8350104.2999999998</v>
      </c>
      <c r="C200" s="182">
        <v>8350104.1100000003</v>
      </c>
      <c r="D200" s="185">
        <v>0.15528351800000001</v>
      </c>
      <c r="E200" s="183">
        <v>21628</v>
      </c>
      <c r="F200" s="202">
        <v>7292</v>
      </c>
      <c r="G200" s="202">
        <v>6961</v>
      </c>
      <c r="H200" s="184"/>
      <c r="I200" s="185">
        <v>1.55</v>
      </c>
      <c r="J200" s="186">
        <f t="shared" si="98"/>
        <v>155</v>
      </c>
      <c r="K200" s="187">
        <v>5899</v>
      </c>
      <c r="L200" s="188">
        <v>5530</v>
      </c>
      <c r="M200" s="189">
        <f t="shared" si="95"/>
        <v>3358.471927304</v>
      </c>
      <c r="N200" s="190">
        <f t="shared" si="99"/>
        <v>2540.528072696</v>
      </c>
      <c r="O200" s="191">
        <f t="shared" si="103"/>
        <v>0.75645356807713404</v>
      </c>
      <c r="P200" s="192">
        <v>3799.4</v>
      </c>
      <c r="Q200" s="188">
        <v>2116</v>
      </c>
      <c r="R200" s="189">
        <f t="shared" si="96"/>
        <v>1132.327413256</v>
      </c>
      <c r="S200" s="190">
        <f t="shared" si="100"/>
        <v>983.672586744</v>
      </c>
      <c r="T200" s="193">
        <f t="shared" si="104"/>
        <v>0.86871745329864969</v>
      </c>
      <c r="U200" s="187">
        <v>2001</v>
      </c>
      <c r="V200" s="189">
        <f t="shared" si="97"/>
        <v>1080.928568798</v>
      </c>
      <c r="W200" s="190">
        <f t="shared" si="101"/>
        <v>920.07143120199999</v>
      </c>
      <c r="X200" s="194">
        <f t="shared" si="105"/>
        <v>0.85118615397974517</v>
      </c>
      <c r="Y200" s="263">
        <f t="shared" si="102"/>
        <v>12.909677419354839</v>
      </c>
      <c r="Z200" s="195">
        <v>3295</v>
      </c>
      <c r="AA200" s="183">
        <v>2630</v>
      </c>
      <c r="AB200" s="183">
        <v>180</v>
      </c>
      <c r="AC200" s="186">
        <f t="shared" si="106"/>
        <v>2810</v>
      </c>
      <c r="AD200" s="196">
        <f t="shared" si="107"/>
        <v>0.85280728376327775</v>
      </c>
      <c r="AE200" s="197">
        <f t="shared" si="108"/>
        <v>1.0327043881851268</v>
      </c>
      <c r="AF200" s="198">
        <v>370</v>
      </c>
      <c r="AG200" s="196">
        <f t="shared" si="109"/>
        <v>0.11229135053110774</v>
      </c>
      <c r="AH200" s="199">
        <f t="shared" si="110"/>
        <v>0.99637400648720265</v>
      </c>
      <c r="AI200" s="183">
        <v>60</v>
      </c>
      <c r="AJ200" s="183">
        <v>10</v>
      </c>
      <c r="AK200" s="186">
        <f t="shared" si="111"/>
        <v>70</v>
      </c>
      <c r="AL200" s="196">
        <f t="shared" si="112"/>
        <v>2.1244309559939303E-2</v>
      </c>
      <c r="AM200" s="200">
        <f t="shared" si="113"/>
        <v>0.45393823846024156</v>
      </c>
      <c r="AN200" s="201">
        <v>55</v>
      </c>
      <c r="AO200" s="185" t="s">
        <v>6</v>
      </c>
      <c r="AP200" s="257" t="s">
        <v>6</v>
      </c>
      <c r="AQ200" s="119" t="s">
        <v>25</v>
      </c>
      <c r="AR200" s="115"/>
      <c r="AS200" s="103"/>
    </row>
    <row r="201" spans="1:45" ht="15" x14ac:dyDescent="0.25">
      <c r="A201" s="180" t="s">
        <v>307</v>
      </c>
      <c r="B201" s="181">
        <v>8350104.3099999996</v>
      </c>
      <c r="C201" s="182">
        <v>8350104.1100000003</v>
      </c>
      <c r="D201" s="185">
        <v>0.13037486100000001</v>
      </c>
      <c r="E201" s="183">
        <v>21628</v>
      </c>
      <c r="F201" s="202">
        <v>7292</v>
      </c>
      <c r="G201" s="202">
        <v>6961</v>
      </c>
      <c r="H201" s="184"/>
      <c r="I201" s="185">
        <v>12.9</v>
      </c>
      <c r="J201" s="186">
        <f t="shared" si="98"/>
        <v>1290</v>
      </c>
      <c r="K201" s="187">
        <v>15964</v>
      </c>
      <c r="L201" s="188">
        <v>7076</v>
      </c>
      <c r="M201" s="189">
        <f t="shared" si="95"/>
        <v>2819.7474937080001</v>
      </c>
      <c r="N201" s="190">
        <f t="shared" si="99"/>
        <v>13144.252506291999</v>
      </c>
      <c r="O201" s="191">
        <f t="shared" si="103"/>
        <v>4.6614998455082084</v>
      </c>
      <c r="P201" s="192">
        <v>1237.3</v>
      </c>
      <c r="Q201" s="188">
        <v>5663</v>
      </c>
      <c r="R201" s="189">
        <f t="shared" si="96"/>
        <v>950.69348641200008</v>
      </c>
      <c r="S201" s="190">
        <f t="shared" si="100"/>
        <v>4712.3065135879997</v>
      </c>
      <c r="T201" s="193">
        <f t="shared" si="104"/>
        <v>4.9567043226231142</v>
      </c>
      <c r="U201" s="187">
        <v>5332</v>
      </c>
      <c r="V201" s="189">
        <f t="shared" si="97"/>
        <v>907.53940742100008</v>
      </c>
      <c r="W201" s="190">
        <f t="shared" si="101"/>
        <v>4424.4605925790001</v>
      </c>
      <c r="X201" s="194">
        <f t="shared" si="105"/>
        <v>4.8752269668952559</v>
      </c>
      <c r="Y201" s="263">
        <f t="shared" si="102"/>
        <v>4.1333333333333337</v>
      </c>
      <c r="Z201" s="195">
        <v>8585</v>
      </c>
      <c r="AA201" s="183">
        <v>7190</v>
      </c>
      <c r="AB201" s="183">
        <v>390</v>
      </c>
      <c r="AC201" s="186">
        <f t="shared" si="106"/>
        <v>7580</v>
      </c>
      <c r="AD201" s="196">
        <f t="shared" si="107"/>
        <v>0.8829353523587653</v>
      </c>
      <c r="AE201" s="197">
        <f t="shared" si="108"/>
        <v>1.0691878812772648</v>
      </c>
      <c r="AF201" s="198">
        <v>800</v>
      </c>
      <c r="AG201" s="196">
        <f t="shared" si="109"/>
        <v>9.3185789167152006E-2</v>
      </c>
      <c r="AH201" s="199">
        <f t="shared" si="110"/>
        <v>0.82684817362157947</v>
      </c>
      <c r="AI201" s="183">
        <v>45</v>
      </c>
      <c r="AJ201" s="183">
        <v>10</v>
      </c>
      <c r="AK201" s="186">
        <f t="shared" si="111"/>
        <v>55</v>
      </c>
      <c r="AL201" s="196">
        <f t="shared" si="112"/>
        <v>6.4065230052417002E-3</v>
      </c>
      <c r="AM201" s="200">
        <f t="shared" si="113"/>
        <v>0.13689151720601922</v>
      </c>
      <c r="AN201" s="201">
        <v>145</v>
      </c>
      <c r="AO201" s="185" t="s">
        <v>6</v>
      </c>
      <c r="AP201" s="257" t="s">
        <v>6</v>
      </c>
      <c r="AQ201" s="119" t="s">
        <v>25</v>
      </c>
      <c r="AR201" s="115"/>
      <c r="AS201" s="103"/>
    </row>
    <row r="202" spans="1:45" ht="15" x14ac:dyDescent="0.25">
      <c r="A202" s="180"/>
      <c r="B202" s="181">
        <v>8350104.3200000003</v>
      </c>
      <c r="C202" s="182">
        <v>8350104.1100000003</v>
      </c>
      <c r="D202" s="185">
        <v>1.3319510000000001E-3</v>
      </c>
      <c r="E202" s="183">
        <v>21628</v>
      </c>
      <c r="F202" s="202">
        <v>7292</v>
      </c>
      <c r="G202" s="202">
        <v>6961</v>
      </c>
      <c r="H202" s="184"/>
      <c r="I202" s="185">
        <v>1.31</v>
      </c>
      <c r="J202" s="186">
        <f t="shared" si="98"/>
        <v>131</v>
      </c>
      <c r="K202" s="187">
        <v>5546</v>
      </c>
      <c r="L202" s="188">
        <v>2685</v>
      </c>
      <c r="M202" s="189">
        <f t="shared" si="95"/>
        <v>28.807436228</v>
      </c>
      <c r="N202" s="190">
        <f t="shared" si="99"/>
        <v>5517.1925637719996</v>
      </c>
      <c r="O202" s="191">
        <f t="shared" si="103"/>
        <v>191.51973539420516</v>
      </c>
      <c r="P202" s="192">
        <v>4234.8999999999996</v>
      </c>
      <c r="Q202" s="188">
        <v>1903</v>
      </c>
      <c r="R202" s="189">
        <f t="shared" si="96"/>
        <v>9.7125866920000004</v>
      </c>
      <c r="S202" s="190">
        <f t="shared" si="100"/>
        <v>1893.2874133079999</v>
      </c>
      <c r="T202" s="193">
        <f t="shared" si="104"/>
        <v>194.93132708585762</v>
      </c>
      <c r="U202" s="187">
        <v>1805</v>
      </c>
      <c r="V202" s="189">
        <f t="shared" si="97"/>
        <v>9.2717109109999996</v>
      </c>
      <c r="W202" s="190">
        <f t="shared" si="101"/>
        <v>1795.7282890890001</v>
      </c>
      <c r="X202" s="194">
        <f t="shared" si="105"/>
        <v>193.67820096273061</v>
      </c>
      <c r="Y202" s="263">
        <f t="shared" si="102"/>
        <v>13.778625954198473</v>
      </c>
      <c r="Z202" s="195">
        <v>2990</v>
      </c>
      <c r="AA202" s="183">
        <v>2415</v>
      </c>
      <c r="AB202" s="183">
        <v>165</v>
      </c>
      <c r="AC202" s="186">
        <f t="shared" si="106"/>
        <v>2580</v>
      </c>
      <c r="AD202" s="196">
        <f t="shared" si="107"/>
        <v>0.86287625418060199</v>
      </c>
      <c r="AE202" s="197">
        <f t="shared" si="108"/>
        <v>1.0448973773075829</v>
      </c>
      <c r="AF202" s="198">
        <v>330</v>
      </c>
      <c r="AG202" s="196">
        <f t="shared" si="109"/>
        <v>0.11036789297658862</v>
      </c>
      <c r="AH202" s="199">
        <f t="shared" si="110"/>
        <v>0.97930694744089286</v>
      </c>
      <c r="AI202" s="183">
        <v>15</v>
      </c>
      <c r="AJ202" s="183">
        <v>0</v>
      </c>
      <c r="AK202" s="186">
        <f t="shared" si="111"/>
        <v>15</v>
      </c>
      <c r="AL202" s="196">
        <f t="shared" si="112"/>
        <v>5.016722408026756E-3</v>
      </c>
      <c r="AM202" s="200">
        <f t="shared" si="113"/>
        <v>0.10719492324843496</v>
      </c>
      <c r="AN202" s="201">
        <v>65</v>
      </c>
      <c r="AO202" s="185" t="s">
        <v>6</v>
      </c>
      <c r="AP202" s="257" t="s">
        <v>6</v>
      </c>
      <c r="AQ202" s="119" t="s">
        <v>25</v>
      </c>
      <c r="AR202" s="115"/>
      <c r="AS202" s="103"/>
    </row>
    <row r="203" spans="1:45" ht="15" x14ac:dyDescent="0.25">
      <c r="A203" s="180"/>
      <c r="B203" s="181">
        <v>8350104.3300000001</v>
      </c>
      <c r="C203" s="182">
        <v>8350104.1100000003</v>
      </c>
      <c r="D203" s="185">
        <v>1.3789984999999999E-2</v>
      </c>
      <c r="E203" s="183">
        <v>21628</v>
      </c>
      <c r="F203" s="202">
        <v>7292</v>
      </c>
      <c r="G203" s="202">
        <v>6961</v>
      </c>
      <c r="H203" s="184"/>
      <c r="I203" s="185">
        <v>29.35</v>
      </c>
      <c r="J203" s="186">
        <f t="shared" si="98"/>
        <v>2935</v>
      </c>
      <c r="K203" s="187">
        <v>8120</v>
      </c>
      <c r="L203" s="188">
        <v>1687</v>
      </c>
      <c r="M203" s="189">
        <f t="shared" si="95"/>
        <v>298.24979558000001</v>
      </c>
      <c r="N203" s="190">
        <f t="shared" si="99"/>
        <v>7821.75020442</v>
      </c>
      <c r="O203" s="191">
        <f t="shared" si="103"/>
        <v>26.225500638514134</v>
      </c>
      <c r="P203" s="192">
        <v>276.60000000000002</v>
      </c>
      <c r="Q203" s="188">
        <v>2697</v>
      </c>
      <c r="R203" s="189">
        <f t="shared" si="96"/>
        <v>100.55657062</v>
      </c>
      <c r="S203" s="190">
        <f t="shared" si="100"/>
        <v>2596.44342938</v>
      </c>
      <c r="T203" s="193">
        <f t="shared" si="104"/>
        <v>25.820723731638331</v>
      </c>
      <c r="U203" s="187">
        <v>2566</v>
      </c>
      <c r="V203" s="189">
        <f t="shared" si="97"/>
        <v>95.992085584999998</v>
      </c>
      <c r="W203" s="190">
        <f t="shared" si="101"/>
        <v>2470.007914415</v>
      </c>
      <c r="X203" s="194">
        <f t="shared" si="105"/>
        <v>25.731370449575589</v>
      </c>
      <c r="Y203" s="263">
        <f t="shared" si="102"/>
        <v>0.87427597955706982</v>
      </c>
      <c r="Z203" s="195">
        <v>4300</v>
      </c>
      <c r="AA203" s="183">
        <v>3325</v>
      </c>
      <c r="AB203" s="183">
        <v>200</v>
      </c>
      <c r="AC203" s="186">
        <f t="shared" si="106"/>
        <v>3525</v>
      </c>
      <c r="AD203" s="196">
        <f t="shared" si="107"/>
        <v>0.81976744186046513</v>
      </c>
      <c r="AE203" s="197">
        <f t="shared" si="108"/>
        <v>0.99269489205675121</v>
      </c>
      <c r="AF203" s="198">
        <v>635</v>
      </c>
      <c r="AG203" s="196">
        <f t="shared" si="109"/>
        <v>0.14767441860465116</v>
      </c>
      <c r="AH203" s="199">
        <f t="shared" si="110"/>
        <v>1.3103320195621222</v>
      </c>
      <c r="AI203" s="183">
        <v>15</v>
      </c>
      <c r="AJ203" s="183">
        <v>15</v>
      </c>
      <c r="AK203" s="186">
        <f t="shared" si="111"/>
        <v>30</v>
      </c>
      <c r="AL203" s="196">
        <f t="shared" si="112"/>
        <v>6.9767441860465115E-3</v>
      </c>
      <c r="AM203" s="200">
        <f t="shared" si="113"/>
        <v>0.1490757304710793</v>
      </c>
      <c r="AN203" s="201">
        <v>105</v>
      </c>
      <c r="AO203" s="185" t="s">
        <v>6</v>
      </c>
      <c r="AP203" s="257" t="s">
        <v>6</v>
      </c>
      <c r="AQ203" s="119" t="s">
        <v>25</v>
      </c>
      <c r="AR203" s="115"/>
      <c r="AS203" s="103"/>
    </row>
    <row r="204" spans="1:45" ht="15" x14ac:dyDescent="0.25">
      <c r="A204" s="180"/>
      <c r="B204" s="181">
        <v>8350104.3399999999</v>
      </c>
      <c r="C204" s="182">
        <v>8350104.1100000003</v>
      </c>
      <c r="D204" s="185">
        <v>3.9895490000000002E-3</v>
      </c>
      <c r="E204" s="183">
        <v>21628</v>
      </c>
      <c r="F204" s="202">
        <v>7292</v>
      </c>
      <c r="G204" s="202">
        <v>6961</v>
      </c>
      <c r="H204" s="184"/>
      <c r="I204" s="185">
        <v>3.24</v>
      </c>
      <c r="J204" s="186">
        <f t="shared" si="98"/>
        <v>324</v>
      </c>
      <c r="K204" s="187">
        <v>7413</v>
      </c>
      <c r="L204" s="188">
        <v>1076</v>
      </c>
      <c r="M204" s="189">
        <f t="shared" si="95"/>
        <v>86.285965772000011</v>
      </c>
      <c r="N204" s="190">
        <f t="shared" si="99"/>
        <v>7326.7140342279999</v>
      </c>
      <c r="O204" s="191">
        <f t="shared" si="103"/>
        <v>84.91200125855849</v>
      </c>
      <c r="P204" s="192">
        <v>2288</v>
      </c>
      <c r="Q204" s="188">
        <v>2217</v>
      </c>
      <c r="R204" s="189">
        <f t="shared" si="96"/>
        <v>29.091791308000001</v>
      </c>
      <c r="S204" s="190">
        <f t="shared" si="100"/>
        <v>2187.9082086919998</v>
      </c>
      <c r="T204" s="193">
        <f t="shared" si="104"/>
        <v>75.207063928385296</v>
      </c>
      <c r="U204" s="187">
        <v>2115</v>
      </c>
      <c r="V204" s="189">
        <f t="shared" si="97"/>
        <v>27.771250589000001</v>
      </c>
      <c r="W204" s="190">
        <f t="shared" si="101"/>
        <v>2087.2287494110001</v>
      </c>
      <c r="X204" s="194">
        <f t="shared" si="105"/>
        <v>75.157895490588274</v>
      </c>
      <c r="Y204" s="263">
        <f t="shared" si="102"/>
        <v>6.5277777777777777</v>
      </c>
      <c r="Z204" s="195">
        <v>3705</v>
      </c>
      <c r="AA204" s="183">
        <v>2790</v>
      </c>
      <c r="AB204" s="183">
        <v>305</v>
      </c>
      <c r="AC204" s="186">
        <f t="shared" si="106"/>
        <v>3095</v>
      </c>
      <c r="AD204" s="196">
        <f t="shared" si="107"/>
        <v>0.83535762483130904</v>
      </c>
      <c r="AE204" s="197">
        <f t="shared" si="108"/>
        <v>1.0115737767392941</v>
      </c>
      <c r="AF204" s="198">
        <v>520</v>
      </c>
      <c r="AG204" s="196">
        <f t="shared" si="109"/>
        <v>0.14035087719298245</v>
      </c>
      <c r="AH204" s="199">
        <f t="shared" si="110"/>
        <v>1.2453493983405719</v>
      </c>
      <c r="AI204" s="183">
        <v>15</v>
      </c>
      <c r="AJ204" s="183">
        <v>0</v>
      </c>
      <c r="AK204" s="186">
        <f t="shared" si="111"/>
        <v>15</v>
      </c>
      <c r="AL204" s="196">
        <f t="shared" si="112"/>
        <v>4.048582995951417E-3</v>
      </c>
      <c r="AM204" s="200">
        <f t="shared" si="113"/>
        <v>8.6508183674175579E-2</v>
      </c>
      <c r="AN204" s="201">
        <v>75</v>
      </c>
      <c r="AO204" s="185" t="s">
        <v>6</v>
      </c>
      <c r="AP204" s="257" t="s">
        <v>6</v>
      </c>
      <c r="AQ204" s="119" t="s">
        <v>25</v>
      </c>
      <c r="AR204" s="115"/>
      <c r="AS204" s="103"/>
    </row>
    <row r="205" spans="1:45" ht="15" x14ac:dyDescent="0.25">
      <c r="A205" s="180" t="s">
        <v>305</v>
      </c>
      <c r="B205" s="181">
        <v>8350104.3499999996</v>
      </c>
      <c r="C205" s="182">
        <v>8350104.0800000001</v>
      </c>
      <c r="D205" s="185">
        <v>6.6076323000000006E-2</v>
      </c>
      <c r="E205" s="183">
        <v>10798</v>
      </c>
      <c r="F205" s="202">
        <v>4524</v>
      </c>
      <c r="G205" s="202">
        <v>4130</v>
      </c>
      <c r="H205" s="184"/>
      <c r="I205" s="185">
        <v>37.67</v>
      </c>
      <c r="J205" s="186">
        <f t="shared" si="98"/>
        <v>3767</v>
      </c>
      <c r="K205" s="187">
        <v>28192</v>
      </c>
      <c r="L205" s="188">
        <v>3285</v>
      </c>
      <c r="M205" s="189">
        <f t="shared" si="95"/>
        <v>713.49213575400006</v>
      </c>
      <c r="N205" s="190">
        <f t="shared" si="99"/>
        <v>27478.507864245999</v>
      </c>
      <c r="O205" s="191">
        <f t="shared" si="103"/>
        <v>38.512699001520772</v>
      </c>
      <c r="P205" s="192">
        <v>748.5</v>
      </c>
      <c r="Q205" s="188">
        <v>12095</v>
      </c>
      <c r="R205" s="189">
        <f t="shared" si="96"/>
        <v>298.92928525200006</v>
      </c>
      <c r="S205" s="190">
        <f t="shared" si="100"/>
        <v>11796.070714748001</v>
      </c>
      <c r="T205" s="193">
        <f t="shared" si="104"/>
        <v>39.46107422965872</v>
      </c>
      <c r="U205" s="187">
        <v>10481</v>
      </c>
      <c r="V205" s="189">
        <f t="shared" si="97"/>
        <v>272.89521399</v>
      </c>
      <c r="W205" s="190">
        <f t="shared" si="101"/>
        <v>10208.104786010001</v>
      </c>
      <c r="X205" s="194">
        <f t="shared" si="105"/>
        <v>37.406683088198342</v>
      </c>
      <c r="Y205" s="263">
        <f t="shared" si="102"/>
        <v>2.7823201486594105</v>
      </c>
      <c r="Z205" s="195">
        <v>15455</v>
      </c>
      <c r="AA205" s="183">
        <v>12570</v>
      </c>
      <c r="AB205" s="183">
        <v>760</v>
      </c>
      <c r="AC205" s="186">
        <f t="shared" si="106"/>
        <v>13330</v>
      </c>
      <c r="AD205" s="196">
        <f t="shared" si="107"/>
        <v>0.86250404399870595</v>
      </c>
      <c r="AE205" s="197">
        <f t="shared" si="108"/>
        <v>1.0444466505191401</v>
      </c>
      <c r="AF205" s="198">
        <v>1705</v>
      </c>
      <c r="AG205" s="196">
        <f t="shared" si="109"/>
        <v>0.1103202846975089</v>
      </c>
      <c r="AH205" s="199">
        <f t="shared" si="110"/>
        <v>0.97888451373122376</v>
      </c>
      <c r="AI205" s="183">
        <v>140</v>
      </c>
      <c r="AJ205" s="183">
        <v>10</v>
      </c>
      <c r="AK205" s="186">
        <f t="shared" si="111"/>
        <v>150</v>
      </c>
      <c r="AL205" s="196">
        <f t="shared" si="112"/>
        <v>9.7055968942089937E-3</v>
      </c>
      <c r="AM205" s="200">
        <f t="shared" si="113"/>
        <v>0.20738454902155973</v>
      </c>
      <c r="AN205" s="201">
        <v>275</v>
      </c>
      <c r="AO205" s="185" t="s">
        <v>6</v>
      </c>
      <c r="AP205" s="257" t="s">
        <v>6</v>
      </c>
      <c r="AQ205" s="119" t="s">
        <v>25</v>
      </c>
      <c r="AR205" s="115"/>
      <c r="AS205" s="103"/>
    </row>
    <row r="206" spans="1:45" ht="15" x14ac:dyDescent="0.25">
      <c r="A206" s="180"/>
      <c r="B206" s="181">
        <v>8350104.3600000003</v>
      </c>
      <c r="C206" s="182">
        <v>8350104.0800000001</v>
      </c>
      <c r="D206" s="185">
        <v>0.315697852</v>
      </c>
      <c r="E206" s="183">
        <v>10798</v>
      </c>
      <c r="F206" s="202">
        <v>4524</v>
      </c>
      <c r="G206" s="202">
        <v>4130</v>
      </c>
      <c r="H206" s="184"/>
      <c r="I206" s="185">
        <v>1.73</v>
      </c>
      <c r="J206" s="186">
        <f t="shared" si="98"/>
        <v>173</v>
      </c>
      <c r="K206" s="187">
        <v>5735</v>
      </c>
      <c r="L206" s="188">
        <v>5648</v>
      </c>
      <c r="M206" s="189">
        <f t="shared" si="95"/>
        <v>3408.905405896</v>
      </c>
      <c r="N206" s="190">
        <f t="shared" si="99"/>
        <v>2326.094594104</v>
      </c>
      <c r="O206" s="191">
        <f t="shared" si="103"/>
        <v>0.682358210961447</v>
      </c>
      <c r="P206" s="192">
        <v>3322.1</v>
      </c>
      <c r="Q206" s="188">
        <v>2381</v>
      </c>
      <c r="R206" s="189">
        <f t="shared" si="96"/>
        <v>1428.2170824479999</v>
      </c>
      <c r="S206" s="190">
        <f t="shared" si="100"/>
        <v>952.78291755200007</v>
      </c>
      <c r="T206" s="193">
        <f t="shared" si="104"/>
        <v>0.66711351464786173</v>
      </c>
      <c r="U206" s="187">
        <v>2291</v>
      </c>
      <c r="V206" s="189">
        <f t="shared" si="97"/>
        <v>1303.8321287599999</v>
      </c>
      <c r="W206" s="190">
        <f t="shared" si="101"/>
        <v>987.16787124000007</v>
      </c>
      <c r="X206" s="194">
        <f t="shared" si="105"/>
        <v>0.75712804544772105</v>
      </c>
      <c r="Y206" s="263">
        <f t="shared" si="102"/>
        <v>13.242774566473988</v>
      </c>
      <c r="Z206" s="195">
        <v>3200</v>
      </c>
      <c r="AA206" s="183">
        <v>2445</v>
      </c>
      <c r="AB206" s="183">
        <v>175</v>
      </c>
      <c r="AC206" s="186">
        <f t="shared" si="106"/>
        <v>2620</v>
      </c>
      <c r="AD206" s="196">
        <f t="shared" si="107"/>
        <v>0.81874999999999998</v>
      </c>
      <c r="AE206" s="197">
        <f t="shared" si="108"/>
        <v>0.99146282392831198</v>
      </c>
      <c r="AF206" s="198">
        <v>485</v>
      </c>
      <c r="AG206" s="196">
        <f t="shared" si="109"/>
        <v>0.15156249999999999</v>
      </c>
      <c r="AH206" s="199">
        <f t="shared" si="110"/>
        <v>1.3448314108251995</v>
      </c>
      <c r="AI206" s="183">
        <v>40</v>
      </c>
      <c r="AJ206" s="183">
        <v>0</v>
      </c>
      <c r="AK206" s="186">
        <f t="shared" si="111"/>
        <v>40</v>
      </c>
      <c r="AL206" s="196">
        <f t="shared" si="112"/>
        <v>1.2500000000000001E-2</v>
      </c>
      <c r="AM206" s="200">
        <f t="shared" si="113"/>
        <v>0.26709401709401714</v>
      </c>
      <c r="AN206" s="201">
        <v>45</v>
      </c>
      <c r="AO206" s="185" t="s">
        <v>6</v>
      </c>
      <c r="AP206" s="257" t="s">
        <v>6</v>
      </c>
      <c r="AQ206" s="119" t="s">
        <v>25</v>
      </c>
      <c r="AR206" s="115"/>
      <c r="AS206" s="103"/>
    </row>
    <row r="207" spans="1:45" ht="15" x14ac:dyDescent="0.25">
      <c r="A207" s="203" t="s">
        <v>303</v>
      </c>
      <c r="B207" s="204">
        <v>8350104.3700000001</v>
      </c>
      <c r="C207" s="205">
        <v>8350104.0800000001</v>
      </c>
      <c r="D207" s="208">
        <v>0.22651131399999999</v>
      </c>
      <c r="E207" s="206">
        <v>10798</v>
      </c>
      <c r="F207" s="226">
        <v>4524</v>
      </c>
      <c r="G207" s="226">
        <v>4130</v>
      </c>
      <c r="H207" s="207"/>
      <c r="I207" s="208">
        <v>2.61</v>
      </c>
      <c r="J207" s="209">
        <f t="shared" si="98"/>
        <v>261</v>
      </c>
      <c r="K207" s="210">
        <v>11844</v>
      </c>
      <c r="L207" s="211">
        <v>8393</v>
      </c>
      <c r="M207" s="212">
        <f t="shared" si="95"/>
        <v>2445.869168572</v>
      </c>
      <c r="N207" s="213">
        <f t="shared" si="99"/>
        <v>9398.1308314279995</v>
      </c>
      <c r="O207" s="214">
        <f t="shared" si="103"/>
        <v>3.8424503453367533</v>
      </c>
      <c r="P207" s="215">
        <v>4531.7</v>
      </c>
      <c r="Q207" s="211">
        <v>4499</v>
      </c>
      <c r="R207" s="212">
        <f t="shared" si="96"/>
        <v>1024.7371845359999</v>
      </c>
      <c r="S207" s="213">
        <f t="shared" si="100"/>
        <v>3474.2628154640001</v>
      </c>
      <c r="T207" s="216">
        <f t="shared" si="104"/>
        <v>3.3903940131119019</v>
      </c>
      <c r="U207" s="217">
        <v>4305</v>
      </c>
      <c r="V207" s="212">
        <f t="shared" si="97"/>
        <v>935.49172681999994</v>
      </c>
      <c r="W207" s="213">
        <f t="shared" si="101"/>
        <v>3369.5082731800003</v>
      </c>
      <c r="X207" s="218">
        <f t="shared" si="105"/>
        <v>3.60185790700032</v>
      </c>
      <c r="Y207" s="262">
        <f t="shared" si="102"/>
        <v>16.494252873563219</v>
      </c>
      <c r="Z207" s="219">
        <v>5980</v>
      </c>
      <c r="AA207" s="206">
        <v>4570</v>
      </c>
      <c r="AB207" s="206">
        <v>225</v>
      </c>
      <c r="AC207" s="209">
        <f t="shared" si="106"/>
        <v>4795</v>
      </c>
      <c r="AD207" s="220">
        <f t="shared" si="107"/>
        <v>0.80183946488294311</v>
      </c>
      <c r="AE207" s="221">
        <f t="shared" si="108"/>
        <v>0.9709850628274922</v>
      </c>
      <c r="AF207" s="222">
        <v>1060</v>
      </c>
      <c r="AG207" s="220">
        <f t="shared" si="109"/>
        <v>0.17725752508361203</v>
      </c>
      <c r="AH207" s="223">
        <f t="shared" si="110"/>
        <v>1.5728263095262824</v>
      </c>
      <c r="AI207" s="206">
        <v>50</v>
      </c>
      <c r="AJ207" s="206">
        <v>20</v>
      </c>
      <c r="AK207" s="209">
        <f t="shared" si="111"/>
        <v>70</v>
      </c>
      <c r="AL207" s="220">
        <f t="shared" si="112"/>
        <v>1.1705685618729096E-2</v>
      </c>
      <c r="AM207" s="224">
        <f t="shared" si="113"/>
        <v>0.25012148757968156</v>
      </c>
      <c r="AN207" s="225">
        <v>60</v>
      </c>
      <c r="AO207" s="208" t="s">
        <v>5</v>
      </c>
      <c r="AP207" s="257" t="s">
        <v>6</v>
      </c>
      <c r="AQ207" s="119" t="s">
        <v>25</v>
      </c>
      <c r="AR207" s="115"/>
      <c r="AS207" s="103"/>
    </row>
    <row r="208" spans="1:45" ht="15" x14ac:dyDescent="0.25">
      <c r="A208" s="180"/>
      <c r="B208" s="181">
        <v>8350104.3799999999</v>
      </c>
      <c r="C208" s="182">
        <v>8350104.0800000001</v>
      </c>
      <c r="D208" s="185">
        <v>0.26738426799999998</v>
      </c>
      <c r="E208" s="183">
        <v>10798</v>
      </c>
      <c r="F208" s="202">
        <v>4524</v>
      </c>
      <c r="G208" s="202">
        <v>4130</v>
      </c>
      <c r="H208" s="184"/>
      <c r="I208" s="185">
        <v>1.95</v>
      </c>
      <c r="J208" s="186">
        <f t="shared" si="98"/>
        <v>195</v>
      </c>
      <c r="K208" s="187">
        <v>6987</v>
      </c>
      <c r="L208" s="188">
        <v>6742</v>
      </c>
      <c r="M208" s="189">
        <f t="shared" si="95"/>
        <v>2887.2153258639996</v>
      </c>
      <c r="N208" s="190">
        <f t="shared" si="99"/>
        <v>4099.7846741360008</v>
      </c>
      <c r="O208" s="191">
        <f t="shared" si="103"/>
        <v>1.419978841692086</v>
      </c>
      <c r="P208" s="192">
        <v>3583.3</v>
      </c>
      <c r="Q208" s="188">
        <v>2251</v>
      </c>
      <c r="R208" s="189">
        <f t="shared" si="96"/>
        <v>1209.646428432</v>
      </c>
      <c r="S208" s="190">
        <f t="shared" si="100"/>
        <v>1041.353571568</v>
      </c>
      <c r="T208" s="193">
        <f t="shared" si="104"/>
        <v>0.86087434070950053</v>
      </c>
      <c r="U208" s="187">
        <v>2202</v>
      </c>
      <c r="V208" s="189">
        <f t="shared" si="97"/>
        <v>1104.2970268399999</v>
      </c>
      <c r="W208" s="190">
        <f t="shared" si="101"/>
        <v>1097.7029731600001</v>
      </c>
      <c r="X208" s="194">
        <f t="shared" si="105"/>
        <v>0.99402873183597251</v>
      </c>
      <c r="Y208" s="263">
        <f t="shared" si="102"/>
        <v>11.292307692307693</v>
      </c>
      <c r="Z208" s="195">
        <v>3250</v>
      </c>
      <c r="AA208" s="183">
        <v>2650</v>
      </c>
      <c r="AB208" s="183">
        <v>140</v>
      </c>
      <c r="AC208" s="186">
        <f t="shared" si="106"/>
        <v>2790</v>
      </c>
      <c r="AD208" s="196">
        <f t="shared" si="107"/>
        <v>0.8584615384615385</v>
      </c>
      <c r="AE208" s="197">
        <f t="shared" si="108"/>
        <v>1.0395513907260094</v>
      </c>
      <c r="AF208" s="198">
        <v>370</v>
      </c>
      <c r="AG208" s="196">
        <f t="shared" si="109"/>
        <v>0.11384615384615385</v>
      </c>
      <c r="AH208" s="199">
        <f t="shared" si="110"/>
        <v>1.0101699542693332</v>
      </c>
      <c r="AI208" s="183">
        <v>45</v>
      </c>
      <c r="AJ208" s="183">
        <v>10</v>
      </c>
      <c r="AK208" s="186">
        <f t="shared" si="111"/>
        <v>55</v>
      </c>
      <c r="AL208" s="196">
        <f t="shared" si="112"/>
        <v>1.6923076923076923E-2</v>
      </c>
      <c r="AM208" s="200">
        <f t="shared" si="113"/>
        <v>0.36160420775805391</v>
      </c>
      <c r="AN208" s="201">
        <v>35</v>
      </c>
      <c r="AO208" s="185" t="s">
        <v>6</v>
      </c>
      <c r="AP208" s="257" t="s">
        <v>6</v>
      </c>
      <c r="AQ208" s="119" t="s">
        <v>25</v>
      </c>
      <c r="AR208" s="115"/>
      <c r="AS208" s="103"/>
    </row>
    <row r="209" spans="1:45" ht="15" x14ac:dyDescent="0.25">
      <c r="A209" s="180"/>
      <c r="B209" s="181">
        <v>8350104.3899999997</v>
      </c>
      <c r="C209" s="182">
        <v>8350104.0800000001</v>
      </c>
      <c r="D209" s="185">
        <v>0.107455445</v>
      </c>
      <c r="E209" s="183">
        <v>10798</v>
      </c>
      <c r="F209" s="202">
        <v>4524</v>
      </c>
      <c r="G209" s="202">
        <v>4130</v>
      </c>
      <c r="H209" s="184"/>
      <c r="I209" s="185">
        <v>2.38</v>
      </c>
      <c r="J209" s="186">
        <f t="shared" si="98"/>
        <v>238</v>
      </c>
      <c r="K209" s="187">
        <v>8603</v>
      </c>
      <c r="L209" s="188">
        <v>6781</v>
      </c>
      <c r="M209" s="189">
        <f t="shared" si="95"/>
        <v>1160.30389511</v>
      </c>
      <c r="N209" s="190">
        <f t="shared" si="99"/>
        <v>7442.6961048900002</v>
      </c>
      <c r="O209" s="191">
        <f t="shared" si="103"/>
        <v>6.4144368869712469</v>
      </c>
      <c r="P209" s="192">
        <v>3622.2</v>
      </c>
      <c r="Q209" s="188">
        <v>3592</v>
      </c>
      <c r="R209" s="189">
        <f t="shared" si="96"/>
        <v>486.12843318</v>
      </c>
      <c r="S209" s="190">
        <f t="shared" si="100"/>
        <v>3105.8715668200002</v>
      </c>
      <c r="T209" s="193">
        <f t="shared" si="104"/>
        <v>6.3889938436700771</v>
      </c>
      <c r="U209" s="187">
        <v>3253</v>
      </c>
      <c r="V209" s="189">
        <f t="shared" si="97"/>
        <v>443.79098784999996</v>
      </c>
      <c r="W209" s="190">
        <f t="shared" si="101"/>
        <v>2809.20901215</v>
      </c>
      <c r="X209" s="194">
        <f t="shared" si="105"/>
        <v>6.3300271728354796</v>
      </c>
      <c r="Y209" s="263">
        <f t="shared" si="102"/>
        <v>13.668067226890756</v>
      </c>
      <c r="Z209" s="195">
        <v>4635</v>
      </c>
      <c r="AA209" s="183">
        <v>3660</v>
      </c>
      <c r="AB209" s="183">
        <v>215</v>
      </c>
      <c r="AC209" s="186">
        <f t="shared" si="106"/>
        <v>3875</v>
      </c>
      <c r="AD209" s="196">
        <f t="shared" si="107"/>
        <v>0.83603020496224378</v>
      </c>
      <c r="AE209" s="197">
        <f t="shared" si="108"/>
        <v>1.0123882356045577</v>
      </c>
      <c r="AF209" s="198">
        <v>630</v>
      </c>
      <c r="AG209" s="196">
        <f t="shared" si="109"/>
        <v>0.13592233009708737</v>
      </c>
      <c r="AH209" s="199">
        <f t="shared" si="110"/>
        <v>1.2060543930531267</v>
      </c>
      <c r="AI209" s="183">
        <v>20</v>
      </c>
      <c r="AJ209" s="183">
        <v>40</v>
      </c>
      <c r="AK209" s="186">
        <f t="shared" si="111"/>
        <v>60</v>
      </c>
      <c r="AL209" s="196">
        <f t="shared" si="112"/>
        <v>1.2944983818770227E-2</v>
      </c>
      <c r="AM209" s="200">
        <f t="shared" si="113"/>
        <v>0.27660221834979121</v>
      </c>
      <c r="AN209" s="201">
        <v>70</v>
      </c>
      <c r="AO209" s="185" t="s">
        <v>6</v>
      </c>
      <c r="AP209" s="257" t="s">
        <v>6</v>
      </c>
      <c r="AQ209" s="119" t="s">
        <v>25</v>
      </c>
      <c r="AR209" s="115"/>
      <c r="AS209" s="103"/>
    </row>
    <row r="210" spans="1:45" ht="15" x14ac:dyDescent="0.25">
      <c r="A210" s="180"/>
      <c r="B210" s="181">
        <v>8350104.4000000004</v>
      </c>
      <c r="C210" s="182">
        <v>8350104.0800000001</v>
      </c>
      <c r="D210" s="185">
        <v>5.9062353999999997E-2</v>
      </c>
      <c r="E210" s="183">
        <v>10798</v>
      </c>
      <c r="F210" s="202">
        <v>4524</v>
      </c>
      <c r="G210" s="202">
        <v>4130</v>
      </c>
      <c r="H210" s="184"/>
      <c r="I210" s="185">
        <v>3.69</v>
      </c>
      <c r="J210" s="186">
        <f t="shared" si="98"/>
        <v>369</v>
      </c>
      <c r="K210" s="187">
        <v>6513</v>
      </c>
      <c r="L210" s="188">
        <v>3895</v>
      </c>
      <c r="M210" s="189">
        <f t="shared" si="95"/>
        <v>637.75529849199995</v>
      </c>
      <c r="N210" s="190">
        <f t="shared" si="99"/>
        <v>5875.2447015079997</v>
      </c>
      <c r="O210" s="191">
        <f t="shared" si="103"/>
        <v>9.2123808542246071</v>
      </c>
      <c r="P210" s="192">
        <v>1766.9</v>
      </c>
      <c r="Q210" s="188">
        <v>2274</v>
      </c>
      <c r="R210" s="189">
        <f t="shared" si="96"/>
        <v>267.19808949599997</v>
      </c>
      <c r="S210" s="190">
        <f t="shared" si="100"/>
        <v>2006.801910504</v>
      </c>
      <c r="T210" s="193">
        <f t="shared" si="104"/>
        <v>7.510539893040824</v>
      </c>
      <c r="U210" s="187">
        <v>2165</v>
      </c>
      <c r="V210" s="189">
        <f t="shared" si="97"/>
        <v>243.92752202</v>
      </c>
      <c r="W210" s="190">
        <f t="shared" si="101"/>
        <v>1921.07247798</v>
      </c>
      <c r="X210" s="194">
        <f t="shared" si="105"/>
        <v>7.8755872321061346</v>
      </c>
      <c r="Y210" s="263">
        <f t="shared" si="102"/>
        <v>5.8672086720867211</v>
      </c>
      <c r="Z210" s="195">
        <v>3145</v>
      </c>
      <c r="AA210" s="183">
        <v>2545</v>
      </c>
      <c r="AB210" s="183">
        <v>165</v>
      </c>
      <c r="AC210" s="186">
        <f t="shared" si="106"/>
        <v>2710</v>
      </c>
      <c r="AD210" s="196">
        <f t="shared" si="107"/>
        <v>0.86168521462639114</v>
      </c>
      <c r="AE210" s="197">
        <f t="shared" si="108"/>
        <v>1.0434550915795486</v>
      </c>
      <c r="AF210" s="198">
        <v>330</v>
      </c>
      <c r="AG210" s="196">
        <f t="shared" si="109"/>
        <v>0.10492845786963434</v>
      </c>
      <c r="AH210" s="199">
        <f t="shared" si="110"/>
        <v>0.93104221712186652</v>
      </c>
      <c r="AI210" s="183">
        <v>45</v>
      </c>
      <c r="AJ210" s="183">
        <v>10</v>
      </c>
      <c r="AK210" s="186">
        <f t="shared" si="111"/>
        <v>55</v>
      </c>
      <c r="AL210" s="196">
        <f t="shared" si="112"/>
        <v>1.7488076311605722E-2</v>
      </c>
      <c r="AM210" s="200">
        <f t="shared" si="113"/>
        <v>0.37367684426507952</v>
      </c>
      <c r="AN210" s="201">
        <v>60</v>
      </c>
      <c r="AO210" s="185" t="s">
        <v>6</v>
      </c>
      <c r="AP210" s="257" t="s">
        <v>6</v>
      </c>
      <c r="AQ210" s="119" t="s">
        <v>25</v>
      </c>
      <c r="AR210" s="115"/>
      <c r="AS210" s="103"/>
    </row>
    <row r="211" spans="1:45" ht="15" x14ac:dyDescent="0.25">
      <c r="B211" s="92">
        <v>8350105.0300000003</v>
      </c>
      <c r="H211" s="132" t="s">
        <v>216</v>
      </c>
      <c r="I211" s="87">
        <v>157.06</v>
      </c>
      <c r="J211" s="135">
        <f t="shared" si="98"/>
        <v>15706</v>
      </c>
      <c r="K211" s="137">
        <v>3961</v>
      </c>
      <c r="L211" s="113">
        <v>4056</v>
      </c>
      <c r="M211" s="95">
        <v>4205</v>
      </c>
      <c r="N211" s="96">
        <f t="shared" si="99"/>
        <v>-244</v>
      </c>
      <c r="O211" s="93">
        <f t="shared" si="103"/>
        <v>-5.802615933412604E-2</v>
      </c>
      <c r="P211" s="153">
        <v>25.2</v>
      </c>
      <c r="Q211" s="109">
        <v>1612</v>
      </c>
      <c r="R211" s="95">
        <v>1599</v>
      </c>
      <c r="S211" s="96">
        <f t="shared" si="100"/>
        <v>13</v>
      </c>
      <c r="T211" s="97">
        <f t="shared" si="104"/>
        <v>8.130081300813009E-3</v>
      </c>
      <c r="U211" s="138">
        <v>1495</v>
      </c>
      <c r="V211" s="95">
        <v>1486</v>
      </c>
      <c r="W211" s="96">
        <f t="shared" si="101"/>
        <v>9</v>
      </c>
      <c r="X211" s="98">
        <f t="shared" si="105"/>
        <v>6.0565275908479139E-3</v>
      </c>
      <c r="Y211" s="264">
        <f t="shared" si="102"/>
        <v>9.5186552909716032E-2</v>
      </c>
      <c r="Z211" s="144">
        <v>1910</v>
      </c>
      <c r="AA211" s="113">
        <v>1725</v>
      </c>
      <c r="AB211" s="113">
        <v>50</v>
      </c>
      <c r="AC211" s="135">
        <f t="shared" si="106"/>
        <v>1775</v>
      </c>
      <c r="AD211" s="99">
        <f t="shared" si="107"/>
        <v>0.9293193717277487</v>
      </c>
      <c r="AE211" s="100">
        <f t="shared" si="108"/>
        <v>1.1253564685489814</v>
      </c>
      <c r="AF211" s="146">
        <v>25</v>
      </c>
      <c r="AG211" s="99">
        <f t="shared" si="109"/>
        <v>1.3089005235602094E-2</v>
      </c>
      <c r="AH211" s="101">
        <f t="shared" si="110"/>
        <v>0.11614024166461485</v>
      </c>
      <c r="AI211" s="113">
        <v>45</v>
      </c>
      <c r="AJ211" s="113">
        <v>0</v>
      </c>
      <c r="AK211" s="135">
        <f t="shared" si="111"/>
        <v>45</v>
      </c>
      <c r="AL211" s="99">
        <f t="shared" si="112"/>
        <v>2.356020942408377E-2</v>
      </c>
      <c r="AM211" s="102">
        <f t="shared" si="113"/>
        <v>0.5034232782923882</v>
      </c>
      <c r="AN211" s="150">
        <v>65</v>
      </c>
      <c r="AO211" s="87" t="s">
        <v>2</v>
      </c>
      <c r="AP211" s="4" t="s">
        <v>2</v>
      </c>
      <c r="AR211" s="115"/>
      <c r="AS211" s="103"/>
    </row>
    <row r="212" spans="1:45" ht="15" x14ac:dyDescent="0.25">
      <c r="B212" s="92">
        <v>8350105.04</v>
      </c>
      <c r="H212" s="132" t="s">
        <v>217</v>
      </c>
      <c r="I212" s="87">
        <v>90.74</v>
      </c>
      <c r="J212" s="135">
        <f t="shared" si="98"/>
        <v>9074</v>
      </c>
      <c r="K212" s="137">
        <v>4271</v>
      </c>
      <c r="L212" s="113">
        <v>4323</v>
      </c>
      <c r="M212" s="95">
        <v>4193</v>
      </c>
      <c r="N212" s="96">
        <f t="shared" si="99"/>
        <v>78</v>
      </c>
      <c r="O212" s="93">
        <f t="shared" si="103"/>
        <v>1.8602432625804913E-2</v>
      </c>
      <c r="P212" s="153">
        <v>47.1</v>
      </c>
      <c r="Q212" s="109">
        <v>1469</v>
      </c>
      <c r="R212" s="95">
        <v>1401</v>
      </c>
      <c r="S212" s="96">
        <f t="shared" si="100"/>
        <v>68</v>
      </c>
      <c r="T212" s="97">
        <f t="shared" si="104"/>
        <v>4.8536759457530339E-2</v>
      </c>
      <c r="U212" s="138">
        <v>1448</v>
      </c>
      <c r="V212" s="95">
        <v>1386</v>
      </c>
      <c r="W212" s="96">
        <f t="shared" si="101"/>
        <v>62</v>
      </c>
      <c r="X212" s="98">
        <f t="shared" si="105"/>
        <v>4.4733044733044736E-2</v>
      </c>
      <c r="Y212" s="264">
        <f t="shared" si="102"/>
        <v>0.15957681287194181</v>
      </c>
      <c r="Z212" s="144">
        <v>2050</v>
      </c>
      <c r="AA212" s="113">
        <v>1850</v>
      </c>
      <c r="AB212" s="113">
        <v>80</v>
      </c>
      <c r="AC212" s="135">
        <f t="shared" si="106"/>
        <v>1930</v>
      </c>
      <c r="AD212" s="99">
        <f t="shared" si="107"/>
        <v>0.94146341463414629</v>
      </c>
      <c r="AE212" s="100">
        <f t="shared" si="108"/>
        <v>1.140062260394946</v>
      </c>
      <c r="AF212" s="146">
        <v>25</v>
      </c>
      <c r="AG212" s="99">
        <f t="shared" si="109"/>
        <v>1.2195121951219513E-2</v>
      </c>
      <c r="AH212" s="101">
        <f t="shared" si="110"/>
        <v>0.10820871296556799</v>
      </c>
      <c r="AI212" s="113">
        <v>50</v>
      </c>
      <c r="AJ212" s="113">
        <v>0</v>
      </c>
      <c r="AK212" s="135">
        <f t="shared" si="111"/>
        <v>50</v>
      </c>
      <c r="AL212" s="99">
        <f t="shared" si="112"/>
        <v>2.4390243902439025E-2</v>
      </c>
      <c r="AM212" s="102">
        <f t="shared" si="113"/>
        <v>0.52115905774442373</v>
      </c>
      <c r="AN212" s="150">
        <v>50</v>
      </c>
      <c r="AO212" s="87" t="s">
        <v>2</v>
      </c>
      <c r="AP212" s="4" t="s">
        <v>2</v>
      </c>
      <c r="AR212" s="115"/>
      <c r="AS212" s="103"/>
    </row>
    <row r="213" spans="1:45" ht="15" x14ac:dyDescent="0.25">
      <c r="B213" s="92">
        <v>8350105.0499999998</v>
      </c>
      <c r="C213" s="104">
        <v>8350105.0099999998</v>
      </c>
      <c r="D213" s="87">
        <v>0.49044200900000001</v>
      </c>
      <c r="E213" s="113">
        <v>8358</v>
      </c>
      <c r="F213" s="134">
        <v>2819</v>
      </c>
      <c r="G213" s="134">
        <v>2753</v>
      </c>
      <c r="H213" s="132"/>
      <c r="I213" s="87">
        <v>60.71</v>
      </c>
      <c r="J213" s="135">
        <f t="shared" si="98"/>
        <v>6071</v>
      </c>
      <c r="K213" s="137">
        <v>4698</v>
      </c>
      <c r="L213" s="113">
        <v>4753</v>
      </c>
      <c r="M213" s="95">
        <f>D213*E213</f>
        <v>4099.1143112219997</v>
      </c>
      <c r="N213" s="96">
        <f t="shared" si="99"/>
        <v>598.88568877800026</v>
      </c>
      <c r="O213" s="93">
        <f t="shared" si="103"/>
        <v>0.14610124122141513</v>
      </c>
      <c r="P213" s="153">
        <v>77.400000000000006</v>
      </c>
      <c r="Q213" s="109">
        <v>1538</v>
      </c>
      <c r="R213" s="95">
        <f>D213*F213</f>
        <v>1382.556023371</v>
      </c>
      <c r="S213" s="96">
        <f t="shared" si="100"/>
        <v>155.44397662899996</v>
      </c>
      <c r="T213" s="97">
        <f t="shared" si="104"/>
        <v>0.11243231666662637</v>
      </c>
      <c r="U213" s="138">
        <v>1514</v>
      </c>
      <c r="V213" s="95">
        <f>D213*G213</f>
        <v>1350.186850777</v>
      </c>
      <c r="W213" s="96">
        <f t="shared" si="101"/>
        <v>163.81314922299998</v>
      </c>
      <c r="X213" s="98">
        <f t="shared" si="105"/>
        <v>0.12132628097268867</v>
      </c>
      <c r="Y213" s="264">
        <f t="shared" si="102"/>
        <v>0.2493823093394828</v>
      </c>
      <c r="Z213" s="144">
        <v>2110</v>
      </c>
      <c r="AA213" s="113">
        <v>1925</v>
      </c>
      <c r="AB213" s="113">
        <v>80</v>
      </c>
      <c r="AC213" s="135">
        <f t="shared" si="106"/>
        <v>2005</v>
      </c>
      <c r="AD213" s="99">
        <f t="shared" si="107"/>
        <v>0.95023696682464454</v>
      </c>
      <c r="AE213" s="100">
        <f t="shared" si="108"/>
        <v>1.1506865667530208</v>
      </c>
      <c r="AF213" s="146">
        <v>40</v>
      </c>
      <c r="AG213" s="99">
        <f t="shared" si="109"/>
        <v>1.8957345971563982E-2</v>
      </c>
      <c r="AH213" s="101">
        <f t="shared" si="110"/>
        <v>0.16821070072372657</v>
      </c>
      <c r="AI213" s="113">
        <v>20</v>
      </c>
      <c r="AJ213" s="113">
        <v>10</v>
      </c>
      <c r="AK213" s="135">
        <f t="shared" si="111"/>
        <v>30</v>
      </c>
      <c r="AL213" s="99">
        <f t="shared" si="112"/>
        <v>1.4218009478672985E-2</v>
      </c>
      <c r="AM213" s="102">
        <f t="shared" si="113"/>
        <v>0.30380362133916639</v>
      </c>
      <c r="AN213" s="150">
        <v>40</v>
      </c>
      <c r="AO213" s="87" t="s">
        <v>2</v>
      </c>
      <c r="AP213" s="4" t="s">
        <v>2</v>
      </c>
      <c r="AQ213" s="119" t="s">
        <v>25</v>
      </c>
      <c r="AR213" s="115"/>
      <c r="AS213" s="103"/>
    </row>
    <row r="214" spans="1:45" ht="15" x14ac:dyDescent="0.25">
      <c r="A214" s="115" t="s">
        <v>313</v>
      </c>
      <c r="B214" s="92">
        <v>8350105.0599999996</v>
      </c>
      <c r="C214" s="258">
        <v>8350105.0099999998</v>
      </c>
      <c r="D214" s="4">
        <v>0.50516766599999996</v>
      </c>
      <c r="E214" s="113">
        <v>8358</v>
      </c>
      <c r="F214" s="134">
        <v>2819</v>
      </c>
      <c r="G214" s="134">
        <v>2753</v>
      </c>
      <c r="H214" s="132"/>
      <c r="I214" s="87">
        <v>151.36000000000001</v>
      </c>
      <c r="J214" s="135">
        <f t="shared" si="98"/>
        <v>15136.000000000002</v>
      </c>
      <c r="K214" s="137">
        <v>4664</v>
      </c>
      <c r="L214" s="113">
        <v>4702</v>
      </c>
      <c r="M214" s="95">
        <f>D214*E214</f>
        <v>4222.1913524279998</v>
      </c>
      <c r="N214" s="96">
        <f t="shared" si="99"/>
        <v>441.80864757200015</v>
      </c>
      <c r="O214" s="93">
        <f t="shared" si="103"/>
        <v>0.10463965526288502</v>
      </c>
      <c r="P214" s="153">
        <v>30.8</v>
      </c>
      <c r="Q214" s="109">
        <v>1693</v>
      </c>
      <c r="R214" s="95">
        <f>D214*F214</f>
        <v>1424.0676504539999</v>
      </c>
      <c r="S214" s="96">
        <f t="shared" si="100"/>
        <v>268.93234954600007</v>
      </c>
      <c r="T214" s="97">
        <f t="shared" si="104"/>
        <v>0.18884801537361171</v>
      </c>
      <c r="U214" s="138">
        <v>1633</v>
      </c>
      <c r="V214" s="95">
        <f>D214*G214</f>
        <v>1390.726584498</v>
      </c>
      <c r="W214" s="96">
        <f t="shared" si="101"/>
        <v>242.27341550200003</v>
      </c>
      <c r="X214" s="98">
        <f t="shared" si="105"/>
        <v>0.17420635961269959</v>
      </c>
      <c r="Y214" s="264">
        <f t="shared" si="102"/>
        <v>0.10788847780126849</v>
      </c>
      <c r="Z214" s="144">
        <v>2250</v>
      </c>
      <c r="AA214" s="113">
        <v>2080</v>
      </c>
      <c r="AB214" s="113">
        <v>80</v>
      </c>
      <c r="AC214" s="135">
        <f t="shared" si="106"/>
        <v>2160</v>
      </c>
      <c r="AD214" s="99">
        <f t="shared" si="107"/>
        <v>0.96</v>
      </c>
      <c r="AE214" s="100">
        <f t="shared" si="108"/>
        <v>1.1625090821022039</v>
      </c>
      <c r="AF214" s="146">
        <v>15</v>
      </c>
      <c r="AG214" s="99">
        <f t="shared" si="109"/>
        <v>6.6666666666666671E-3</v>
      </c>
      <c r="AH214" s="101">
        <f t="shared" si="110"/>
        <v>5.9154096421177173E-2</v>
      </c>
      <c r="AI214" s="113">
        <v>30</v>
      </c>
      <c r="AJ214" s="113">
        <v>0</v>
      </c>
      <c r="AK214" s="135">
        <f t="shared" si="111"/>
        <v>30</v>
      </c>
      <c r="AL214" s="99">
        <f t="shared" si="112"/>
        <v>1.3333333333333334E-2</v>
      </c>
      <c r="AM214" s="102">
        <f t="shared" si="113"/>
        <v>0.28490028490028491</v>
      </c>
      <c r="AN214" s="150">
        <v>40</v>
      </c>
      <c r="AO214" s="87" t="s">
        <v>2</v>
      </c>
      <c r="AP214" s="4" t="s">
        <v>2</v>
      </c>
      <c r="AQ214" s="119" t="s">
        <v>25</v>
      </c>
      <c r="AR214" s="115" t="s">
        <v>334</v>
      </c>
      <c r="AS214" s="103"/>
    </row>
    <row r="215" spans="1:45" ht="15" x14ac:dyDescent="0.25">
      <c r="A215" s="180" t="s">
        <v>311</v>
      </c>
      <c r="B215" s="181">
        <v>8350106.0099999998</v>
      </c>
      <c r="C215" s="256">
        <v>8350106</v>
      </c>
      <c r="D215" s="257">
        <v>0.45736501600000001</v>
      </c>
      <c r="E215" s="202">
        <v>8136</v>
      </c>
      <c r="F215" s="202">
        <v>2939</v>
      </c>
      <c r="G215" s="202">
        <v>2822</v>
      </c>
      <c r="H215" s="184"/>
      <c r="I215" s="185">
        <v>37.29</v>
      </c>
      <c r="J215" s="186">
        <f t="shared" si="98"/>
        <v>3729</v>
      </c>
      <c r="K215" s="187">
        <v>13637</v>
      </c>
      <c r="L215" s="188">
        <v>8115</v>
      </c>
      <c r="M215" s="189">
        <f>D215*E215</f>
        <v>3721.1217701760002</v>
      </c>
      <c r="N215" s="190">
        <f t="shared" si="99"/>
        <v>9915.8782298240003</v>
      </c>
      <c r="O215" s="191">
        <f t="shared" si="103"/>
        <v>2.6647551040381576</v>
      </c>
      <c r="P215" s="192">
        <v>365.7</v>
      </c>
      <c r="Q215" s="188">
        <v>5433</v>
      </c>
      <c r="R215" s="189">
        <f>D215*F215</f>
        <v>1344.195782024</v>
      </c>
      <c r="S215" s="190">
        <f t="shared" si="100"/>
        <v>4088.804217976</v>
      </c>
      <c r="T215" s="193">
        <f t="shared" si="104"/>
        <v>3.0418219374408038</v>
      </c>
      <c r="U215" s="187">
        <v>4995</v>
      </c>
      <c r="V215" s="189">
        <f>D215*G215</f>
        <v>1290.6840751520001</v>
      </c>
      <c r="W215" s="190">
        <f t="shared" si="101"/>
        <v>3704.3159248479997</v>
      </c>
      <c r="X215" s="194">
        <f t="shared" si="105"/>
        <v>2.8700407761765816</v>
      </c>
      <c r="Y215" s="263">
        <f t="shared" si="102"/>
        <v>1.339501206757844</v>
      </c>
      <c r="Z215" s="195">
        <v>7220</v>
      </c>
      <c r="AA215" s="183">
        <v>6375</v>
      </c>
      <c r="AB215" s="183">
        <v>280</v>
      </c>
      <c r="AC215" s="186">
        <f t="shared" si="106"/>
        <v>6655</v>
      </c>
      <c r="AD215" s="196">
        <f t="shared" si="107"/>
        <v>0.92174515235457066</v>
      </c>
      <c r="AE215" s="197">
        <f t="shared" si="108"/>
        <v>1.1161844906206959</v>
      </c>
      <c r="AF215" s="198">
        <v>215</v>
      </c>
      <c r="AG215" s="196">
        <f t="shared" si="109"/>
        <v>2.9778393351800554E-2</v>
      </c>
      <c r="AH215" s="199">
        <f t="shared" si="110"/>
        <v>0.26422709274002271</v>
      </c>
      <c r="AI215" s="183">
        <v>140</v>
      </c>
      <c r="AJ215" s="183">
        <v>20</v>
      </c>
      <c r="AK215" s="186">
        <f t="shared" si="111"/>
        <v>160</v>
      </c>
      <c r="AL215" s="196">
        <f t="shared" si="112"/>
        <v>2.2160664819944598E-2</v>
      </c>
      <c r="AM215" s="200">
        <f t="shared" si="113"/>
        <v>0.4735184790586453</v>
      </c>
      <c r="AN215" s="201">
        <v>195</v>
      </c>
      <c r="AO215" s="185" t="s">
        <v>6</v>
      </c>
      <c r="AP215" s="4" t="s">
        <v>2</v>
      </c>
      <c r="AQ215" s="119" t="s">
        <v>25</v>
      </c>
      <c r="AR215" s="115" t="s">
        <v>335</v>
      </c>
      <c r="AS215" s="103"/>
    </row>
    <row r="216" spans="1:45" ht="15" x14ac:dyDescent="0.25">
      <c r="B216" s="92">
        <v>8350106.0199999996</v>
      </c>
      <c r="C216" s="258">
        <v>8350106</v>
      </c>
      <c r="D216" s="4">
        <v>0.53938101699999996</v>
      </c>
      <c r="E216" s="6">
        <v>8136</v>
      </c>
      <c r="F216" s="6">
        <v>2939</v>
      </c>
      <c r="G216" s="6">
        <v>2822</v>
      </c>
      <c r="H216" s="132"/>
      <c r="I216" s="87">
        <v>559.14</v>
      </c>
      <c r="J216" s="135">
        <f t="shared" si="98"/>
        <v>55914</v>
      </c>
      <c r="K216" s="137">
        <v>4250</v>
      </c>
      <c r="L216" s="113">
        <v>4417</v>
      </c>
      <c r="M216" s="95">
        <f>D216*E216</f>
        <v>4388.4039543119998</v>
      </c>
      <c r="N216" s="96">
        <f t="shared" si="99"/>
        <v>-138.40395431199977</v>
      </c>
      <c r="O216" s="93">
        <f t="shared" si="103"/>
        <v>-3.1538562938356093E-2</v>
      </c>
      <c r="P216" s="153">
        <v>7.6</v>
      </c>
      <c r="Q216" s="109">
        <v>1566</v>
      </c>
      <c r="R216" s="95">
        <f>D216*F216</f>
        <v>1585.2408089629998</v>
      </c>
      <c r="S216" s="96">
        <f t="shared" si="100"/>
        <v>-19.240808962999836</v>
      </c>
      <c r="T216" s="97">
        <f t="shared" si="104"/>
        <v>-1.2137467603793516E-2</v>
      </c>
      <c r="U216" s="138">
        <v>1485</v>
      </c>
      <c r="V216" s="95">
        <f>D216*G216</f>
        <v>1522.133229974</v>
      </c>
      <c r="W216" s="96">
        <f t="shared" si="101"/>
        <v>-37.13322997399996</v>
      </c>
      <c r="X216" s="98">
        <f t="shared" si="105"/>
        <v>-2.4395518895960405E-2</v>
      </c>
      <c r="Y216" s="264">
        <f t="shared" si="102"/>
        <v>2.6558643631290912E-2</v>
      </c>
      <c r="Z216" s="144">
        <v>1975</v>
      </c>
      <c r="AA216" s="113">
        <v>1805</v>
      </c>
      <c r="AB216" s="113">
        <v>75</v>
      </c>
      <c r="AC216" s="135">
        <f t="shared" si="106"/>
        <v>1880</v>
      </c>
      <c r="AD216" s="99">
        <f t="shared" si="107"/>
        <v>0.95189873417721516</v>
      </c>
      <c r="AE216" s="100">
        <f t="shared" si="108"/>
        <v>1.1526988788777126</v>
      </c>
      <c r="AF216" s="146">
        <v>45</v>
      </c>
      <c r="AG216" s="99">
        <f t="shared" si="109"/>
        <v>2.2784810126582278E-2</v>
      </c>
      <c r="AH216" s="101">
        <f t="shared" si="110"/>
        <v>0.2021722282749093</v>
      </c>
      <c r="AI216" s="113">
        <v>15</v>
      </c>
      <c r="AJ216" s="113">
        <v>0</v>
      </c>
      <c r="AK216" s="135">
        <f t="shared" si="111"/>
        <v>15</v>
      </c>
      <c r="AL216" s="99">
        <f t="shared" si="112"/>
        <v>7.5949367088607592E-3</v>
      </c>
      <c r="AM216" s="102">
        <f t="shared" si="113"/>
        <v>0.16228497241155471</v>
      </c>
      <c r="AN216" s="150">
        <v>30</v>
      </c>
      <c r="AO216" s="87" t="s">
        <v>2</v>
      </c>
      <c r="AP216" s="4" t="s">
        <v>2</v>
      </c>
      <c r="AQ216" s="119" t="s">
        <v>25</v>
      </c>
      <c r="AR216" s="115" t="s">
        <v>336</v>
      </c>
      <c r="AS216" s="103"/>
    </row>
    <row r="217" spans="1:45" ht="15" x14ac:dyDescent="0.25">
      <c r="A217" s="180" t="s">
        <v>314</v>
      </c>
      <c r="B217" s="181">
        <v>8350110.0099999998</v>
      </c>
      <c r="C217" s="182"/>
      <c r="D217" s="185"/>
      <c r="E217" s="183"/>
      <c r="F217" s="183"/>
      <c r="G217" s="183"/>
      <c r="H217" s="184" t="s">
        <v>219</v>
      </c>
      <c r="I217" s="185">
        <v>1.67</v>
      </c>
      <c r="J217" s="186">
        <f t="shared" si="98"/>
        <v>167</v>
      </c>
      <c r="K217" s="187">
        <v>3781</v>
      </c>
      <c r="L217" s="188">
        <v>4273</v>
      </c>
      <c r="M217" s="189">
        <v>4369</v>
      </c>
      <c r="N217" s="190">
        <f t="shared" si="99"/>
        <v>-588</v>
      </c>
      <c r="O217" s="191">
        <f t="shared" si="103"/>
        <v>-0.13458457312886243</v>
      </c>
      <c r="P217" s="192">
        <v>2269.6</v>
      </c>
      <c r="Q217" s="188">
        <v>1392</v>
      </c>
      <c r="R217" s="189">
        <v>1516</v>
      </c>
      <c r="S217" s="190">
        <f t="shared" si="100"/>
        <v>-124</v>
      </c>
      <c r="T217" s="193">
        <f t="shared" si="104"/>
        <v>-8.1794195250659632E-2</v>
      </c>
      <c r="U217" s="187">
        <v>1385</v>
      </c>
      <c r="V217" s="189">
        <v>1499</v>
      </c>
      <c r="W217" s="190">
        <f t="shared" si="101"/>
        <v>-114</v>
      </c>
      <c r="X217" s="194">
        <f t="shared" si="105"/>
        <v>-7.6050700466977983E-2</v>
      </c>
      <c r="Y217" s="263">
        <f t="shared" si="102"/>
        <v>8.293413173652695</v>
      </c>
      <c r="Z217" s="195">
        <v>1885</v>
      </c>
      <c r="AA217" s="183">
        <v>1665</v>
      </c>
      <c r="AB217" s="183">
        <v>80</v>
      </c>
      <c r="AC217" s="186">
        <f t="shared" si="106"/>
        <v>1745</v>
      </c>
      <c r="AD217" s="196">
        <f t="shared" si="107"/>
        <v>0.92572944297082227</v>
      </c>
      <c r="AE217" s="197">
        <f t="shared" si="108"/>
        <v>1.1210092552322866</v>
      </c>
      <c r="AF217" s="198">
        <v>40</v>
      </c>
      <c r="AG217" s="196">
        <f t="shared" si="109"/>
        <v>2.1220159151193633E-2</v>
      </c>
      <c r="AH217" s="199">
        <f t="shared" si="110"/>
        <v>0.188288901075365</v>
      </c>
      <c r="AI217" s="183">
        <v>60</v>
      </c>
      <c r="AJ217" s="183">
        <v>0</v>
      </c>
      <c r="AK217" s="186">
        <f t="shared" si="111"/>
        <v>60</v>
      </c>
      <c r="AL217" s="196">
        <f t="shared" si="112"/>
        <v>3.1830238726790451E-2</v>
      </c>
      <c r="AM217" s="200">
        <f t="shared" si="113"/>
        <v>0.68013330612800116</v>
      </c>
      <c r="AN217" s="201">
        <v>45</v>
      </c>
      <c r="AO217" s="185" t="s">
        <v>6</v>
      </c>
      <c r="AP217" s="257" t="s">
        <v>6</v>
      </c>
      <c r="AR217" s="115"/>
      <c r="AS217" s="103"/>
    </row>
    <row r="218" spans="1:45" ht="15" x14ac:dyDescent="0.25">
      <c r="A218" s="180"/>
      <c r="B218" s="181">
        <v>8350110.0199999996</v>
      </c>
      <c r="C218" s="182"/>
      <c r="D218" s="185"/>
      <c r="E218" s="183"/>
      <c r="F218" s="183"/>
      <c r="G218" s="183"/>
      <c r="H218" s="184" t="s">
        <v>220</v>
      </c>
      <c r="I218" s="185">
        <v>3.39</v>
      </c>
      <c r="J218" s="186">
        <f t="shared" si="98"/>
        <v>339</v>
      </c>
      <c r="K218" s="187">
        <v>4665</v>
      </c>
      <c r="L218" s="188">
        <v>4666</v>
      </c>
      <c r="M218" s="189">
        <v>4820</v>
      </c>
      <c r="N218" s="190">
        <f t="shared" si="99"/>
        <v>-155</v>
      </c>
      <c r="O218" s="191">
        <f t="shared" si="103"/>
        <v>-3.2157676348547715E-2</v>
      </c>
      <c r="P218" s="192">
        <v>1377.2</v>
      </c>
      <c r="Q218" s="188">
        <v>2192</v>
      </c>
      <c r="R218" s="189">
        <v>2010</v>
      </c>
      <c r="S218" s="190">
        <f t="shared" si="100"/>
        <v>182</v>
      </c>
      <c r="T218" s="193">
        <f t="shared" si="104"/>
        <v>9.0547263681592036E-2</v>
      </c>
      <c r="U218" s="187">
        <v>2020</v>
      </c>
      <c r="V218" s="189">
        <v>1964</v>
      </c>
      <c r="W218" s="190">
        <f t="shared" si="101"/>
        <v>56</v>
      </c>
      <c r="X218" s="194">
        <f t="shared" si="105"/>
        <v>2.8513238289205704E-2</v>
      </c>
      <c r="Y218" s="263">
        <f t="shared" si="102"/>
        <v>5.9587020648967552</v>
      </c>
      <c r="Z218" s="195">
        <v>2400</v>
      </c>
      <c r="AA218" s="183">
        <v>2035</v>
      </c>
      <c r="AB218" s="183">
        <v>75</v>
      </c>
      <c r="AC218" s="186">
        <f t="shared" si="106"/>
        <v>2110</v>
      </c>
      <c r="AD218" s="196">
        <f t="shared" si="107"/>
        <v>0.87916666666666665</v>
      </c>
      <c r="AE218" s="197">
        <f t="shared" si="108"/>
        <v>1.0646242027932511</v>
      </c>
      <c r="AF218" s="198">
        <v>60</v>
      </c>
      <c r="AG218" s="196">
        <f t="shared" si="109"/>
        <v>2.5000000000000001E-2</v>
      </c>
      <c r="AH218" s="199">
        <f t="shared" si="110"/>
        <v>0.22182786157941442</v>
      </c>
      <c r="AI218" s="183">
        <v>150</v>
      </c>
      <c r="AJ218" s="183">
        <v>35</v>
      </c>
      <c r="AK218" s="186">
        <f t="shared" si="111"/>
        <v>185</v>
      </c>
      <c r="AL218" s="196">
        <f t="shared" si="112"/>
        <v>7.7083333333333337E-2</v>
      </c>
      <c r="AM218" s="200">
        <f t="shared" si="113"/>
        <v>1.6470797720797723</v>
      </c>
      <c r="AN218" s="201">
        <v>50</v>
      </c>
      <c r="AO218" s="185" t="s">
        <v>6</v>
      </c>
      <c r="AP218" s="257" t="s">
        <v>6</v>
      </c>
      <c r="AR218" s="115"/>
      <c r="AS218" s="103"/>
    </row>
    <row r="219" spans="1:45" ht="15" x14ac:dyDescent="0.25">
      <c r="A219" s="180"/>
      <c r="B219" s="181">
        <v>8350111</v>
      </c>
      <c r="C219" s="182"/>
      <c r="D219" s="185"/>
      <c r="E219" s="183"/>
      <c r="F219" s="183"/>
      <c r="G219" s="183"/>
      <c r="H219" s="184" t="s">
        <v>221</v>
      </c>
      <c r="I219" s="185">
        <v>5.83</v>
      </c>
      <c r="J219" s="186">
        <f t="shared" si="98"/>
        <v>583</v>
      </c>
      <c r="K219" s="187">
        <v>2066</v>
      </c>
      <c r="L219" s="188">
        <v>1997</v>
      </c>
      <c r="M219" s="189">
        <v>2005</v>
      </c>
      <c r="N219" s="190">
        <f t="shared" si="99"/>
        <v>61</v>
      </c>
      <c r="O219" s="191">
        <f t="shared" si="103"/>
        <v>3.0423940149625937E-2</v>
      </c>
      <c r="P219" s="192">
        <v>354.4</v>
      </c>
      <c r="Q219" s="188">
        <v>922</v>
      </c>
      <c r="R219" s="189">
        <v>948</v>
      </c>
      <c r="S219" s="190">
        <f t="shared" si="100"/>
        <v>-26</v>
      </c>
      <c r="T219" s="193">
        <f t="shared" si="104"/>
        <v>-2.7426160337552744E-2</v>
      </c>
      <c r="U219" s="187">
        <v>861</v>
      </c>
      <c r="V219" s="189">
        <v>914</v>
      </c>
      <c r="W219" s="190">
        <f t="shared" si="101"/>
        <v>-53</v>
      </c>
      <c r="X219" s="194">
        <f t="shared" si="105"/>
        <v>-5.798687089715536E-2</v>
      </c>
      <c r="Y219" s="263">
        <f t="shared" si="102"/>
        <v>1.4768439108061751</v>
      </c>
      <c r="Z219" s="195">
        <v>920</v>
      </c>
      <c r="AA219" s="183">
        <v>740</v>
      </c>
      <c r="AB219" s="183">
        <v>65</v>
      </c>
      <c r="AC219" s="186">
        <f t="shared" si="106"/>
        <v>805</v>
      </c>
      <c r="AD219" s="196">
        <f t="shared" si="107"/>
        <v>0.875</v>
      </c>
      <c r="AE219" s="197">
        <f t="shared" si="108"/>
        <v>1.0595785904577379</v>
      </c>
      <c r="AF219" s="198">
        <v>20</v>
      </c>
      <c r="AG219" s="196">
        <f t="shared" si="109"/>
        <v>2.1739130434782608E-2</v>
      </c>
      <c r="AH219" s="199">
        <f t="shared" si="110"/>
        <v>0.19289379267775164</v>
      </c>
      <c r="AI219" s="183">
        <v>75</v>
      </c>
      <c r="AJ219" s="183">
        <v>15</v>
      </c>
      <c r="AK219" s="186">
        <f t="shared" si="111"/>
        <v>90</v>
      </c>
      <c r="AL219" s="196">
        <f t="shared" si="112"/>
        <v>9.7826086956521743E-2</v>
      </c>
      <c r="AM219" s="200">
        <f t="shared" si="113"/>
        <v>2.0903010033444818</v>
      </c>
      <c r="AN219" s="201">
        <v>0</v>
      </c>
      <c r="AO219" s="185" t="s">
        <v>6</v>
      </c>
      <c r="AP219" s="290" t="s">
        <v>4</v>
      </c>
      <c r="AR219" s="115"/>
      <c r="AS219" s="103"/>
    </row>
    <row r="220" spans="1:45" ht="15" x14ac:dyDescent="0.25">
      <c r="A220" s="180"/>
      <c r="B220" s="181">
        <v>8350120.0099999998</v>
      </c>
      <c r="C220" s="182"/>
      <c r="D220" s="185"/>
      <c r="E220" s="183"/>
      <c r="F220" s="183"/>
      <c r="G220" s="183"/>
      <c r="H220" s="184" t="s">
        <v>222</v>
      </c>
      <c r="I220" s="185">
        <v>3.28</v>
      </c>
      <c r="J220" s="186">
        <f t="shared" si="98"/>
        <v>328</v>
      </c>
      <c r="K220" s="187">
        <v>7423</v>
      </c>
      <c r="L220" s="188">
        <v>7574</v>
      </c>
      <c r="M220" s="189">
        <v>7709</v>
      </c>
      <c r="N220" s="190">
        <f t="shared" si="99"/>
        <v>-286</v>
      </c>
      <c r="O220" s="191">
        <f t="shared" si="103"/>
        <v>-3.7099494097807759E-2</v>
      </c>
      <c r="P220" s="192">
        <v>2260.1999999999998</v>
      </c>
      <c r="Q220" s="188">
        <v>3094</v>
      </c>
      <c r="R220" s="189">
        <v>3078</v>
      </c>
      <c r="S220" s="190">
        <f t="shared" si="100"/>
        <v>16</v>
      </c>
      <c r="T220" s="193">
        <f t="shared" si="104"/>
        <v>5.1981806367771277E-3</v>
      </c>
      <c r="U220" s="187">
        <v>3053</v>
      </c>
      <c r="V220" s="189">
        <v>3045</v>
      </c>
      <c r="W220" s="190">
        <f t="shared" si="101"/>
        <v>8</v>
      </c>
      <c r="X220" s="194">
        <f t="shared" si="105"/>
        <v>2.6272577996715929E-3</v>
      </c>
      <c r="Y220" s="263">
        <f t="shared" si="102"/>
        <v>9.3079268292682933</v>
      </c>
      <c r="Z220" s="195">
        <v>3705</v>
      </c>
      <c r="AA220" s="183">
        <v>3190</v>
      </c>
      <c r="AB220" s="183">
        <v>140</v>
      </c>
      <c r="AC220" s="186">
        <f t="shared" si="106"/>
        <v>3330</v>
      </c>
      <c r="AD220" s="196">
        <f t="shared" si="107"/>
        <v>0.89878542510121462</v>
      </c>
      <c r="AE220" s="197">
        <f t="shared" si="108"/>
        <v>1.0883814786888042</v>
      </c>
      <c r="AF220" s="198">
        <v>205</v>
      </c>
      <c r="AG220" s="196">
        <f t="shared" si="109"/>
        <v>5.5330634278002701E-2</v>
      </c>
      <c r="AH220" s="199">
        <f t="shared" si="110"/>
        <v>0.49095505126887939</v>
      </c>
      <c r="AI220" s="183">
        <v>115</v>
      </c>
      <c r="AJ220" s="183">
        <v>15</v>
      </c>
      <c r="AK220" s="186">
        <f t="shared" si="111"/>
        <v>130</v>
      </c>
      <c r="AL220" s="196">
        <f t="shared" si="112"/>
        <v>3.5087719298245612E-2</v>
      </c>
      <c r="AM220" s="200">
        <f t="shared" si="113"/>
        <v>0.74973759184285504</v>
      </c>
      <c r="AN220" s="201">
        <v>45</v>
      </c>
      <c r="AO220" s="185" t="s">
        <v>6</v>
      </c>
      <c r="AP220" s="257" t="s">
        <v>6</v>
      </c>
      <c r="AR220" s="115"/>
      <c r="AS220" s="103"/>
    </row>
    <row r="221" spans="1:45" ht="15" x14ac:dyDescent="0.25">
      <c r="A221" s="180"/>
      <c r="B221" s="181">
        <v>8350120.0199999996</v>
      </c>
      <c r="C221" s="182"/>
      <c r="D221" s="185"/>
      <c r="E221" s="183"/>
      <c r="F221" s="183"/>
      <c r="G221" s="183"/>
      <c r="H221" s="184" t="s">
        <v>223</v>
      </c>
      <c r="I221" s="185">
        <v>5.42</v>
      </c>
      <c r="J221" s="186">
        <f t="shared" si="98"/>
        <v>542</v>
      </c>
      <c r="K221" s="187">
        <v>4260</v>
      </c>
      <c r="L221" s="188">
        <v>4114</v>
      </c>
      <c r="M221" s="189">
        <v>4293</v>
      </c>
      <c r="N221" s="190">
        <f t="shared" si="99"/>
        <v>-33</v>
      </c>
      <c r="O221" s="191">
        <f t="shared" si="103"/>
        <v>-7.6869322152341019E-3</v>
      </c>
      <c r="P221" s="192">
        <v>786.5</v>
      </c>
      <c r="Q221" s="188">
        <v>1719</v>
      </c>
      <c r="R221" s="189">
        <v>1710</v>
      </c>
      <c r="S221" s="190">
        <f t="shared" si="100"/>
        <v>9</v>
      </c>
      <c r="T221" s="193">
        <f t="shared" si="104"/>
        <v>5.263157894736842E-3</v>
      </c>
      <c r="U221" s="187">
        <v>1700</v>
      </c>
      <c r="V221" s="189">
        <v>1691</v>
      </c>
      <c r="W221" s="190">
        <f t="shared" si="101"/>
        <v>9</v>
      </c>
      <c r="X221" s="194">
        <f t="shared" si="105"/>
        <v>5.3222945002956833E-3</v>
      </c>
      <c r="Y221" s="263">
        <f t="shared" si="102"/>
        <v>3.1365313653136533</v>
      </c>
      <c r="Z221" s="195">
        <v>2255</v>
      </c>
      <c r="AA221" s="183">
        <v>1820</v>
      </c>
      <c r="AB221" s="183">
        <v>145</v>
      </c>
      <c r="AC221" s="186">
        <f t="shared" si="106"/>
        <v>1965</v>
      </c>
      <c r="AD221" s="196">
        <f t="shared" si="107"/>
        <v>0.87139689578713964</v>
      </c>
      <c r="AE221" s="197">
        <f t="shared" si="108"/>
        <v>1.0552154223627268</v>
      </c>
      <c r="AF221" s="198">
        <v>160</v>
      </c>
      <c r="AG221" s="196">
        <f t="shared" si="109"/>
        <v>7.0953436807095344E-2</v>
      </c>
      <c r="AH221" s="199">
        <f t="shared" si="110"/>
        <v>0.62957796634512286</v>
      </c>
      <c r="AI221" s="183">
        <v>70</v>
      </c>
      <c r="AJ221" s="183">
        <v>40</v>
      </c>
      <c r="AK221" s="186">
        <f t="shared" si="111"/>
        <v>110</v>
      </c>
      <c r="AL221" s="196">
        <f t="shared" si="112"/>
        <v>4.878048780487805E-2</v>
      </c>
      <c r="AM221" s="200">
        <f t="shared" si="113"/>
        <v>1.0423181154888475</v>
      </c>
      <c r="AN221" s="201">
        <v>25</v>
      </c>
      <c r="AO221" s="185" t="s">
        <v>6</v>
      </c>
      <c r="AP221" s="257" t="s">
        <v>6</v>
      </c>
      <c r="AR221" s="115"/>
      <c r="AS221" s="103"/>
    </row>
    <row r="222" spans="1:45" ht="15" x14ac:dyDescent="0.25">
      <c r="A222" s="180"/>
      <c r="B222" s="181">
        <v>8350120.0300000003</v>
      </c>
      <c r="C222" s="182"/>
      <c r="D222" s="182"/>
      <c r="E222" s="183"/>
      <c r="F222" s="183"/>
      <c r="G222" s="183"/>
      <c r="H222" s="184" t="s">
        <v>224</v>
      </c>
      <c r="I222" s="185">
        <v>1.28</v>
      </c>
      <c r="J222" s="186">
        <f t="shared" si="98"/>
        <v>128</v>
      </c>
      <c r="K222" s="187">
        <v>2701</v>
      </c>
      <c r="L222" s="188">
        <v>2799</v>
      </c>
      <c r="M222" s="189">
        <v>2461</v>
      </c>
      <c r="N222" s="190">
        <f t="shared" si="99"/>
        <v>240</v>
      </c>
      <c r="O222" s="191">
        <f t="shared" si="103"/>
        <v>9.7521332791548149E-2</v>
      </c>
      <c r="P222" s="192">
        <v>2104.1999999999998</v>
      </c>
      <c r="Q222" s="188">
        <v>1103</v>
      </c>
      <c r="R222" s="189">
        <v>1069</v>
      </c>
      <c r="S222" s="190">
        <f t="shared" si="100"/>
        <v>34</v>
      </c>
      <c r="T222" s="193">
        <f t="shared" si="104"/>
        <v>3.1805425631431246E-2</v>
      </c>
      <c r="U222" s="187">
        <v>1056</v>
      </c>
      <c r="V222" s="189">
        <v>1042</v>
      </c>
      <c r="W222" s="190">
        <f t="shared" si="101"/>
        <v>14</v>
      </c>
      <c r="X222" s="194">
        <f t="shared" si="105"/>
        <v>1.3435700575815739E-2</v>
      </c>
      <c r="Y222" s="263">
        <f t="shared" si="102"/>
        <v>8.25</v>
      </c>
      <c r="Z222" s="195">
        <v>990</v>
      </c>
      <c r="AA222" s="183">
        <v>835</v>
      </c>
      <c r="AB222" s="183">
        <v>20</v>
      </c>
      <c r="AC222" s="186">
        <f t="shared" si="106"/>
        <v>855</v>
      </c>
      <c r="AD222" s="196">
        <f t="shared" si="107"/>
        <v>0.86363636363636365</v>
      </c>
      <c r="AE222" s="197">
        <f t="shared" si="108"/>
        <v>1.0458178295427025</v>
      </c>
      <c r="AF222" s="198">
        <v>60</v>
      </c>
      <c r="AG222" s="196">
        <f t="shared" si="109"/>
        <v>6.0606060606060608E-2</v>
      </c>
      <c r="AH222" s="199">
        <f t="shared" si="110"/>
        <v>0.53776451291979244</v>
      </c>
      <c r="AI222" s="183">
        <v>55</v>
      </c>
      <c r="AJ222" s="183">
        <v>10</v>
      </c>
      <c r="AK222" s="186">
        <f t="shared" si="111"/>
        <v>65</v>
      </c>
      <c r="AL222" s="196">
        <f t="shared" si="112"/>
        <v>6.5656565656565663E-2</v>
      </c>
      <c r="AM222" s="200">
        <f t="shared" si="113"/>
        <v>1.4029180695847365</v>
      </c>
      <c r="AN222" s="201">
        <v>10</v>
      </c>
      <c r="AO222" s="185" t="s">
        <v>6</v>
      </c>
      <c r="AP222" s="290" t="s">
        <v>4</v>
      </c>
      <c r="AR222" s="115"/>
      <c r="AS222" s="103"/>
    </row>
    <row r="223" spans="1:45" ht="15" x14ac:dyDescent="0.25">
      <c r="A223" s="180" t="s">
        <v>315</v>
      </c>
      <c r="B223" s="181">
        <v>8350120.0499999998</v>
      </c>
      <c r="C223" s="182"/>
      <c r="D223" s="182"/>
      <c r="E223" s="183"/>
      <c r="F223" s="183"/>
      <c r="G223" s="183"/>
      <c r="H223" s="184" t="s">
        <v>225</v>
      </c>
      <c r="I223" s="185">
        <v>4.95</v>
      </c>
      <c r="J223" s="186">
        <f t="shared" si="98"/>
        <v>495</v>
      </c>
      <c r="K223" s="187">
        <v>6163</v>
      </c>
      <c r="L223" s="188">
        <v>6481</v>
      </c>
      <c r="M223" s="189">
        <v>6728</v>
      </c>
      <c r="N223" s="190">
        <f t="shared" si="99"/>
        <v>-565</v>
      </c>
      <c r="O223" s="191">
        <f t="shared" si="103"/>
        <v>-8.3977407847800237E-2</v>
      </c>
      <c r="P223" s="192">
        <v>1246.0999999999999</v>
      </c>
      <c r="Q223" s="188">
        <v>2067</v>
      </c>
      <c r="R223" s="189">
        <v>2063</v>
      </c>
      <c r="S223" s="190">
        <f t="shared" si="100"/>
        <v>4</v>
      </c>
      <c r="T223" s="193">
        <f t="shared" si="104"/>
        <v>1.9389238972370335E-3</v>
      </c>
      <c r="U223" s="187">
        <v>2060</v>
      </c>
      <c r="V223" s="189">
        <v>2047</v>
      </c>
      <c r="W223" s="190">
        <f t="shared" si="101"/>
        <v>13</v>
      </c>
      <c r="X223" s="194">
        <f t="shared" si="105"/>
        <v>6.3507572056668293E-3</v>
      </c>
      <c r="Y223" s="263">
        <f t="shared" si="102"/>
        <v>4.1616161616161618</v>
      </c>
      <c r="Z223" s="195">
        <v>3335</v>
      </c>
      <c r="AA223" s="183">
        <v>2965</v>
      </c>
      <c r="AB223" s="183">
        <v>135</v>
      </c>
      <c r="AC223" s="186">
        <f t="shared" si="106"/>
        <v>3100</v>
      </c>
      <c r="AD223" s="196">
        <f t="shared" si="107"/>
        <v>0.92953523238380809</v>
      </c>
      <c r="AE223" s="197">
        <f t="shared" si="108"/>
        <v>1.1256178643543329</v>
      </c>
      <c r="AF223" s="198">
        <v>130</v>
      </c>
      <c r="AG223" s="196">
        <f t="shared" si="109"/>
        <v>3.8980509745127435E-2</v>
      </c>
      <c r="AH223" s="199">
        <f t="shared" si="110"/>
        <v>0.34587852480148568</v>
      </c>
      <c r="AI223" s="183">
        <v>40</v>
      </c>
      <c r="AJ223" s="183">
        <v>15</v>
      </c>
      <c r="AK223" s="186">
        <f t="shared" si="111"/>
        <v>55</v>
      </c>
      <c r="AL223" s="196">
        <f t="shared" si="112"/>
        <v>1.6491754122938532E-2</v>
      </c>
      <c r="AM223" s="200">
        <f t="shared" si="113"/>
        <v>0.35238790860979768</v>
      </c>
      <c r="AN223" s="201">
        <v>35</v>
      </c>
      <c r="AO223" s="185" t="s">
        <v>6</v>
      </c>
      <c r="AP223" s="257" t="s">
        <v>6</v>
      </c>
      <c r="AR223" s="115"/>
      <c r="AS223" s="103"/>
    </row>
    <row r="224" spans="1:45" ht="15" x14ac:dyDescent="0.25">
      <c r="A224" s="180"/>
      <c r="B224" s="181">
        <v>8350120.0700000003</v>
      </c>
      <c r="C224" s="182">
        <v>8350120.0599999996</v>
      </c>
      <c r="D224" s="257">
        <v>0.185233008</v>
      </c>
      <c r="E224" s="183">
        <v>8349</v>
      </c>
      <c r="F224" s="202">
        <v>2934</v>
      </c>
      <c r="G224" s="202">
        <v>2834</v>
      </c>
      <c r="H224" s="184"/>
      <c r="I224" s="185">
        <v>13.01</v>
      </c>
      <c r="J224" s="186">
        <f t="shared" si="98"/>
        <v>1301</v>
      </c>
      <c r="K224" s="187">
        <v>5658</v>
      </c>
      <c r="L224" s="188">
        <v>3336</v>
      </c>
      <c r="M224" s="189">
        <f>D224*E224</f>
        <v>1546.5103837920001</v>
      </c>
      <c r="N224" s="190">
        <f t="shared" si="99"/>
        <v>4111.4896162080004</v>
      </c>
      <c r="O224" s="191">
        <f t="shared" si="103"/>
        <v>2.6585593341615614</v>
      </c>
      <c r="P224" s="192">
        <v>435</v>
      </c>
      <c r="Q224" s="188">
        <v>2045</v>
      </c>
      <c r="R224" s="189">
        <f>D224*F224</f>
        <v>543.47364547200004</v>
      </c>
      <c r="S224" s="190">
        <f t="shared" si="100"/>
        <v>1501.526354528</v>
      </c>
      <c r="T224" s="193">
        <f t="shared" si="104"/>
        <v>2.7628319552164173</v>
      </c>
      <c r="U224" s="187">
        <v>1930</v>
      </c>
      <c r="V224" s="189">
        <f>D224*G224</f>
        <v>524.95034467200003</v>
      </c>
      <c r="W224" s="190">
        <f t="shared" si="101"/>
        <v>1405.049655328</v>
      </c>
      <c r="X224" s="194">
        <f t="shared" si="105"/>
        <v>2.6765382089727066</v>
      </c>
      <c r="Y224" s="263">
        <f t="shared" si="102"/>
        <v>1.4834742505764795</v>
      </c>
      <c r="Z224" s="195">
        <v>2760</v>
      </c>
      <c r="AA224" s="183">
        <v>2435</v>
      </c>
      <c r="AB224" s="183">
        <v>125</v>
      </c>
      <c r="AC224" s="186">
        <f t="shared" si="106"/>
        <v>2560</v>
      </c>
      <c r="AD224" s="196">
        <f t="shared" si="107"/>
        <v>0.92753623188405798</v>
      </c>
      <c r="AE224" s="197">
        <f t="shared" si="108"/>
        <v>1.1231971807750762</v>
      </c>
      <c r="AF224" s="198">
        <v>110</v>
      </c>
      <c r="AG224" s="196">
        <f t="shared" si="109"/>
        <v>3.9855072463768113E-2</v>
      </c>
      <c r="AH224" s="199">
        <f t="shared" si="110"/>
        <v>0.3536386199092113</v>
      </c>
      <c r="AI224" s="183">
        <v>20</v>
      </c>
      <c r="AJ224" s="183">
        <v>0</v>
      </c>
      <c r="AK224" s="186">
        <f t="shared" si="111"/>
        <v>20</v>
      </c>
      <c r="AL224" s="196">
        <f t="shared" si="112"/>
        <v>7.246376811594203E-3</v>
      </c>
      <c r="AM224" s="200">
        <f t="shared" si="113"/>
        <v>0.1548371113588505</v>
      </c>
      <c r="AN224" s="201">
        <v>70</v>
      </c>
      <c r="AO224" s="185" t="s">
        <v>6</v>
      </c>
      <c r="AP224" s="257" t="s">
        <v>6</v>
      </c>
      <c r="AQ224" s="119" t="s">
        <v>25</v>
      </c>
      <c r="AR224" s="115" t="s">
        <v>337</v>
      </c>
      <c r="AS224" s="103"/>
    </row>
    <row r="225" spans="1:45" ht="15" x14ac:dyDescent="0.25">
      <c r="A225" s="180"/>
      <c r="B225" s="181">
        <v>8350120.0800000001</v>
      </c>
      <c r="C225" s="182">
        <v>8350120.0599999996</v>
      </c>
      <c r="D225" s="185">
        <v>0.81476699200000002</v>
      </c>
      <c r="E225" s="183">
        <v>8349</v>
      </c>
      <c r="F225" s="202">
        <v>2934</v>
      </c>
      <c r="G225" s="202">
        <v>2834</v>
      </c>
      <c r="H225" s="184"/>
      <c r="I225" s="185">
        <v>3.75</v>
      </c>
      <c r="J225" s="186">
        <f t="shared" si="98"/>
        <v>375</v>
      </c>
      <c r="K225" s="187">
        <v>7547</v>
      </c>
      <c r="L225" s="188">
        <v>7113</v>
      </c>
      <c r="M225" s="189">
        <f>D225*E225</f>
        <v>6802.4896162080004</v>
      </c>
      <c r="N225" s="190">
        <f t="shared" si="99"/>
        <v>744.51038379199963</v>
      </c>
      <c r="O225" s="191">
        <f t="shared" si="103"/>
        <v>0.1094467504982421</v>
      </c>
      <c r="P225" s="192">
        <v>2011.2</v>
      </c>
      <c r="Q225" s="188">
        <v>2737</v>
      </c>
      <c r="R225" s="189">
        <f>D225*F225</f>
        <v>2390.526354528</v>
      </c>
      <c r="S225" s="190">
        <f t="shared" si="100"/>
        <v>346.47364547200004</v>
      </c>
      <c r="T225" s="193">
        <f t="shared" si="104"/>
        <v>0.14493613292140839</v>
      </c>
      <c r="U225" s="187">
        <v>2717</v>
      </c>
      <c r="V225" s="189">
        <f>D225*G225</f>
        <v>2309.049655328</v>
      </c>
      <c r="W225" s="190">
        <f t="shared" si="101"/>
        <v>407.95034467200003</v>
      </c>
      <c r="X225" s="194">
        <f t="shared" si="105"/>
        <v>0.17667456554287517</v>
      </c>
      <c r="Y225" s="263">
        <f t="shared" si="102"/>
        <v>7.245333333333333</v>
      </c>
      <c r="Z225" s="195">
        <v>3770</v>
      </c>
      <c r="AA225" s="183">
        <v>3330</v>
      </c>
      <c r="AB225" s="183">
        <v>160</v>
      </c>
      <c r="AC225" s="186">
        <f t="shared" si="106"/>
        <v>3490</v>
      </c>
      <c r="AD225" s="196">
        <f t="shared" si="107"/>
        <v>0.92572944297082227</v>
      </c>
      <c r="AE225" s="197">
        <f t="shared" si="108"/>
        <v>1.1210092552322866</v>
      </c>
      <c r="AF225" s="198">
        <v>125</v>
      </c>
      <c r="AG225" s="196">
        <f t="shared" si="109"/>
        <v>3.3156498673740056E-2</v>
      </c>
      <c r="AH225" s="199">
        <f t="shared" si="110"/>
        <v>0.29420140793025784</v>
      </c>
      <c r="AI225" s="183">
        <v>110</v>
      </c>
      <c r="AJ225" s="183">
        <v>20</v>
      </c>
      <c r="AK225" s="186">
        <f t="shared" si="111"/>
        <v>130</v>
      </c>
      <c r="AL225" s="196">
        <f t="shared" si="112"/>
        <v>3.4482758620689655E-2</v>
      </c>
      <c r="AM225" s="200">
        <f t="shared" si="113"/>
        <v>0.73681108163866782</v>
      </c>
      <c r="AN225" s="201">
        <v>35</v>
      </c>
      <c r="AO225" s="185" t="s">
        <v>6</v>
      </c>
      <c r="AP225" s="257" t="s">
        <v>6</v>
      </c>
      <c r="AQ225" s="119" t="s">
        <v>25</v>
      </c>
      <c r="AR225" s="115"/>
      <c r="AS225" s="103"/>
    </row>
    <row r="226" spans="1:45" ht="15" x14ac:dyDescent="0.25">
      <c r="A226" s="180"/>
      <c r="B226" s="181">
        <v>8350121.0199999996</v>
      </c>
      <c r="C226" s="182"/>
      <c r="D226" s="185"/>
      <c r="E226" s="183"/>
      <c r="F226" s="183"/>
      <c r="G226" s="183"/>
      <c r="H226" s="184" t="s">
        <v>227</v>
      </c>
      <c r="I226" s="185">
        <v>2.04</v>
      </c>
      <c r="J226" s="186">
        <f t="shared" si="98"/>
        <v>204</v>
      </c>
      <c r="K226" s="187">
        <v>4463</v>
      </c>
      <c r="L226" s="188">
        <v>4460</v>
      </c>
      <c r="M226" s="189">
        <v>4528</v>
      </c>
      <c r="N226" s="190">
        <f t="shared" si="99"/>
        <v>-65</v>
      </c>
      <c r="O226" s="191">
        <f t="shared" si="103"/>
        <v>-1.435512367491166E-2</v>
      </c>
      <c r="P226" s="192">
        <v>2184.1999999999998</v>
      </c>
      <c r="Q226" s="188">
        <v>1715</v>
      </c>
      <c r="R226" s="189">
        <v>1675</v>
      </c>
      <c r="S226" s="190">
        <f t="shared" si="100"/>
        <v>40</v>
      </c>
      <c r="T226" s="193">
        <f t="shared" si="104"/>
        <v>2.3880597014925373E-2</v>
      </c>
      <c r="U226" s="187">
        <v>1696</v>
      </c>
      <c r="V226" s="189">
        <v>1664</v>
      </c>
      <c r="W226" s="190">
        <f t="shared" si="101"/>
        <v>32</v>
      </c>
      <c r="X226" s="194">
        <f t="shared" si="105"/>
        <v>1.9230769230769232E-2</v>
      </c>
      <c r="Y226" s="263">
        <f t="shared" si="102"/>
        <v>8.3137254901960791</v>
      </c>
      <c r="Z226" s="195">
        <v>2295</v>
      </c>
      <c r="AA226" s="183">
        <v>1870</v>
      </c>
      <c r="AB226" s="183">
        <v>115</v>
      </c>
      <c r="AC226" s="186">
        <f t="shared" si="106"/>
        <v>1985</v>
      </c>
      <c r="AD226" s="196">
        <f t="shared" si="107"/>
        <v>0.86492374727668841</v>
      </c>
      <c r="AE226" s="197">
        <f t="shared" si="108"/>
        <v>1.0473767828489811</v>
      </c>
      <c r="AF226" s="198">
        <v>125</v>
      </c>
      <c r="AG226" s="196">
        <f t="shared" si="109"/>
        <v>5.4466230936819175E-2</v>
      </c>
      <c r="AH226" s="199">
        <f t="shared" si="110"/>
        <v>0.48328510148020565</v>
      </c>
      <c r="AI226" s="183">
        <v>125</v>
      </c>
      <c r="AJ226" s="183">
        <v>10</v>
      </c>
      <c r="AK226" s="186">
        <f t="shared" si="111"/>
        <v>135</v>
      </c>
      <c r="AL226" s="196">
        <f t="shared" si="112"/>
        <v>5.8823529411764705E-2</v>
      </c>
      <c r="AM226" s="200">
        <f t="shared" si="113"/>
        <v>1.2569130216189039</v>
      </c>
      <c r="AN226" s="201">
        <v>60</v>
      </c>
      <c r="AO226" s="185" t="s">
        <v>6</v>
      </c>
      <c r="AP226" s="257" t="s">
        <v>6</v>
      </c>
      <c r="AR226" s="115"/>
      <c r="AS226" s="103"/>
    </row>
    <row r="227" spans="1:45" ht="15" x14ac:dyDescent="0.25">
      <c r="A227" s="180"/>
      <c r="B227" s="181">
        <v>8350121.0300000003</v>
      </c>
      <c r="C227" s="182"/>
      <c r="D227" s="185"/>
      <c r="E227" s="183"/>
      <c r="F227" s="183"/>
      <c r="G227" s="183"/>
      <c r="H227" s="184" t="s">
        <v>228</v>
      </c>
      <c r="I227" s="185">
        <v>0.96</v>
      </c>
      <c r="J227" s="186">
        <f t="shared" si="98"/>
        <v>96</v>
      </c>
      <c r="K227" s="187">
        <v>2358</v>
      </c>
      <c r="L227" s="188">
        <v>2279</v>
      </c>
      <c r="M227" s="189">
        <v>2358</v>
      </c>
      <c r="N227" s="190">
        <f t="shared" si="99"/>
        <v>0</v>
      </c>
      <c r="O227" s="191">
        <f t="shared" si="103"/>
        <v>0</v>
      </c>
      <c r="P227" s="192">
        <v>2457.3000000000002</v>
      </c>
      <c r="Q227" s="188">
        <v>913</v>
      </c>
      <c r="R227" s="189">
        <v>903</v>
      </c>
      <c r="S227" s="190">
        <f t="shared" si="100"/>
        <v>10</v>
      </c>
      <c r="T227" s="193">
        <f t="shared" si="104"/>
        <v>1.1074197120708749E-2</v>
      </c>
      <c r="U227" s="187">
        <v>895</v>
      </c>
      <c r="V227" s="189">
        <v>891</v>
      </c>
      <c r="W227" s="190">
        <f t="shared" si="101"/>
        <v>4</v>
      </c>
      <c r="X227" s="194">
        <f t="shared" si="105"/>
        <v>4.4893378226711564E-3</v>
      </c>
      <c r="Y227" s="263">
        <f t="shared" si="102"/>
        <v>9.3229166666666661</v>
      </c>
      <c r="Z227" s="195">
        <v>1245</v>
      </c>
      <c r="AA227" s="183">
        <v>1070</v>
      </c>
      <c r="AB227" s="183">
        <v>65</v>
      </c>
      <c r="AC227" s="186">
        <f t="shared" si="106"/>
        <v>1135</v>
      </c>
      <c r="AD227" s="196">
        <f t="shared" si="107"/>
        <v>0.91164658634538154</v>
      </c>
      <c r="AE227" s="197">
        <f t="shared" si="108"/>
        <v>1.1039556628062261</v>
      </c>
      <c r="AF227" s="198">
        <v>70</v>
      </c>
      <c r="AG227" s="196">
        <f t="shared" si="109"/>
        <v>5.6224899598393573E-2</v>
      </c>
      <c r="AH227" s="199">
        <f t="shared" si="110"/>
        <v>0.49888996981715683</v>
      </c>
      <c r="AI227" s="183">
        <v>25</v>
      </c>
      <c r="AJ227" s="183">
        <v>0</v>
      </c>
      <c r="AK227" s="186">
        <f t="shared" si="111"/>
        <v>25</v>
      </c>
      <c r="AL227" s="196">
        <f t="shared" si="112"/>
        <v>2.0080321285140562E-2</v>
      </c>
      <c r="AM227" s="200">
        <f t="shared" si="113"/>
        <v>0.4290666941269351</v>
      </c>
      <c r="AN227" s="201">
        <v>10</v>
      </c>
      <c r="AO227" s="185" t="s">
        <v>6</v>
      </c>
      <c r="AP227" s="257" t="s">
        <v>6</v>
      </c>
      <c r="AR227" s="115"/>
      <c r="AS227" s="103"/>
    </row>
    <row r="228" spans="1:45" ht="15" x14ac:dyDescent="0.25">
      <c r="A228" s="180"/>
      <c r="B228" s="181">
        <v>8350121.04</v>
      </c>
      <c r="C228" s="182"/>
      <c r="D228" s="185"/>
      <c r="E228" s="183"/>
      <c r="F228" s="183"/>
      <c r="G228" s="183"/>
      <c r="H228" s="184" t="s">
        <v>229</v>
      </c>
      <c r="I228" s="185">
        <v>3.01</v>
      </c>
      <c r="J228" s="186">
        <f t="shared" si="98"/>
        <v>301</v>
      </c>
      <c r="K228" s="187">
        <v>6063</v>
      </c>
      <c r="L228" s="188">
        <v>6110</v>
      </c>
      <c r="M228" s="189">
        <v>6070</v>
      </c>
      <c r="N228" s="190">
        <f t="shared" si="99"/>
        <v>-7</v>
      </c>
      <c r="O228" s="191">
        <f t="shared" si="103"/>
        <v>-1.1532125205930808E-3</v>
      </c>
      <c r="P228" s="192">
        <v>2014.1</v>
      </c>
      <c r="Q228" s="188">
        <v>2192</v>
      </c>
      <c r="R228" s="189">
        <v>2050</v>
      </c>
      <c r="S228" s="190">
        <f t="shared" si="100"/>
        <v>142</v>
      </c>
      <c r="T228" s="193">
        <f t="shared" si="104"/>
        <v>6.9268292682926835E-2</v>
      </c>
      <c r="U228" s="187">
        <v>2178</v>
      </c>
      <c r="V228" s="189">
        <v>2021</v>
      </c>
      <c r="W228" s="190">
        <f t="shared" si="101"/>
        <v>157</v>
      </c>
      <c r="X228" s="194">
        <f t="shared" si="105"/>
        <v>7.76843146956952E-2</v>
      </c>
      <c r="Y228" s="263">
        <f t="shared" si="102"/>
        <v>7.235880398671096</v>
      </c>
      <c r="Z228" s="195">
        <v>3100</v>
      </c>
      <c r="AA228" s="183">
        <v>2690</v>
      </c>
      <c r="AB228" s="183">
        <v>160</v>
      </c>
      <c r="AC228" s="186">
        <f t="shared" si="106"/>
        <v>2850</v>
      </c>
      <c r="AD228" s="196">
        <f t="shared" si="107"/>
        <v>0.91935483870967738</v>
      </c>
      <c r="AE228" s="197">
        <f t="shared" si="108"/>
        <v>1.1132899475777154</v>
      </c>
      <c r="AF228" s="198">
        <v>130</v>
      </c>
      <c r="AG228" s="196">
        <f t="shared" si="109"/>
        <v>4.1935483870967745E-2</v>
      </c>
      <c r="AH228" s="199">
        <f t="shared" si="110"/>
        <v>0.37209834845579193</v>
      </c>
      <c r="AI228" s="183">
        <v>50</v>
      </c>
      <c r="AJ228" s="183">
        <v>35</v>
      </c>
      <c r="AK228" s="186">
        <f t="shared" si="111"/>
        <v>85</v>
      </c>
      <c r="AL228" s="196">
        <f t="shared" si="112"/>
        <v>2.7419354838709678E-2</v>
      </c>
      <c r="AM228" s="200">
        <f t="shared" si="113"/>
        <v>0.58588365039977952</v>
      </c>
      <c r="AN228" s="201">
        <v>30</v>
      </c>
      <c r="AO228" s="185" t="s">
        <v>6</v>
      </c>
      <c r="AP228" s="257" t="s">
        <v>6</v>
      </c>
      <c r="AR228" s="115"/>
      <c r="AS228" s="103"/>
    </row>
    <row r="229" spans="1:45" ht="15" x14ac:dyDescent="0.25">
      <c r="A229" s="180"/>
      <c r="B229" s="181">
        <v>8350121.0599999996</v>
      </c>
      <c r="C229" s="182"/>
      <c r="D229" s="182"/>
      <c r="E229" s="183"/>
      <c r="F229" s="183"/>
      <c r="G229" s="183"/>
      <c r="H229" s="184" t="s">
        <v>231</v>
      </c>
      <c r="I229" s="185">
        <v>3.63</v>
      </c>
      <c r="J229" s="186">
        <f t="shared" si="98"/>
        <v>363</v>
      </c>
      <c r="K229" s="187">
        <v>6017</v>
      </c>
      <c r="L229" s="188">
        <v>6061</v>
      </c>
      <c r="M229" s="189">
        <v>6150</v>
      </c>
      <c r="N229" s="190">
        <f t="shared" si="99"/>
        <v>-133</v>
      </c>
      <c r="O229" s="191">
        <f t="shared" si="103"/>
        <v>-2.1626016260162601E-2</v>
      </c>
      <c r="P229" s="192">
        <v>1656</v>
      </c>
      <c r="Q229" s="188">
        <v>2334</v>
      </c>
      <c r="R229" s="189">
        <v>2208</v>
      </c>
      <c r="S229" s="190">
        <f t="shared" si="100"/>
        <v>126</v>
      </c>
      <c r="T229" s="193">
        <f t="shared" si="104"/>
        <v>5.7065217391304345E-2</v>
      </c>
      <c r="U229" s="187">
        <v>2284</v>
      </c>
      <c r="V229" s="189">
        <v>2180</v>
      </c>
      <c r="W229" s="190">
        <f t="shared" si="101"/>
        <v>104</v>
      </c>
      <c r="X229" s="194">
        <f t="shared" si="105"/>
        <v>4.7706422018348627E-2</v>
      </c>
      <c r="Y229" s="263">
        <f t="shared" si="102"/>
        <v>6.2920110192837466</v>
      </c>
      <c r="Z229" s="195">
        <v>3035</v>
      </c>
      <c r="AA229" s="183">
        <v>2610</v>
      </c>
      <c r="AB229" s="183">
        <v>150</v>
      </c>
      <c r="AC229" s="186">
        <f t="shared" si="106"/>
        <v>2760</v>
      </c>
      <c r="AD229" s="196">
        <f t="shared" si="107"/>
        <v>0.90939044481054365</v>
      </c>
      <c r="AE229" s="197">
        <f t="shared" si="108"/>
        <v>1.1012235950721043</v>
      </c>
      <c r="AF229" s="198">
        <v>120</v>
      </c>
      <c r="AG229" s="196">
        <f t="shared" si="109"/>
        <v>3.9538714991762765E-2</v>
      </c>
      <c r="AH229" s="199">
        <f t="shared" si="110"/>
        <v>0.35083154384882664</v>
      </c>
      <c r="AI229" s="183">
        <v>80</v>
      </c>
      <c r="AJ229" s="183">
        <v>10</v>
      </c>
      <c r="AK229" s="186">
        <f t="shared" si="111"/>
        <v>90</v>
      </c>
      <c r="AL229" s="196">
        <f t="shared" si="112"/>
        <v>2.9654036243822075E-2</v>
      </c>
      <c r="AM229" s="200">
        <f t="shared" si="113"/>
        <v>0.63363325307312135</v>
      </c>
      <c r="AN229" s="201">
        <v>55</v>
      </c>
      <c r="AO229" s="185" t="s">
        <v>6</v>
      </c>
      <c r="AP229" s="257" t="s">
        <v>6</v>
      </c>
      <c r="AR229" s="115"/>
      <c r="AS229" s="103"/>
    </row>
    <row r="230" spans="1:45" ht="15" x14ac:dyDescent="0.25">
      <c r="A230" s="180"/>
      <c r="B230" s="181">
        <v>8350121.0700000003</v>
      </c>
      <c r="C230" s="182">
        <v>8350121.0499999998</v>
      </c>
      <c r="D230" s="185">
        <v>0.32467903399999998</v>
      </c>
      <c r="E230" s="183">
        <v>17011</v>
      </c>
      <c r="F230" s="202">
        <v>5906</v>
      </c>
      <c r="G230" s="202">
        <v>5542</v>
      </c>
      <c r="H230" s="184"/>
      <c r="I230" s="185">
        <v>10.51</v>
      </c>
      <c r="J230" s="186">
        <f t="shared" si="98"/>
        <v>1051</v>
      </c>
      <c r="K230" s="187">
        <v>12604</v>
      </c>
      <c r="L230" s="188">
        <v>7445</v>
      </c>
      <c r="M230" s="189">
        <f>D230*E230</f>
        <v>5523.1150473739999</v>
      </c>
      <c r="N230" s="190">
        <f t="shared" si="99"/>
        <v>7080.8849526260001</v>
      </c>
      <c r="O230" s="191">
        <f t="shared" si="103"/>
        <v>1.2820455289977442</v>
      </c>
      <c r="P230" s="192">
        <v>1199.8</v>
      </c>
      <c r="Q230" s="188">
        <v>3929</v>
      </c>
      <c r="R230" s="189">
        <f>D230*F230</f>
        <v>1917.554374804</v>
      </c>
      <c r="S230" s="190">
        <f t="shared" si="100"/>
        <v>2011.445625196</v>
      </c>
      <c r="T230" s="193">
        <f t="shared" si="104"/>
        <v>1.0489640615284233</v>
      </c>
      <c r="U230" s="187">
        <v>3822</v>
      </c>
      <c r="V230" s="189">
        <f>D230*G230</f>
        <v>1799.3712064279998</v>
      </c>
      <c r="W230" s="190">
        <f t="shared" si="101"/>
        <v>2022.6287935720002</v>
      </c>
      <c r="X230" s="194">
        <f t="shared" si="105"/>
        <v>1.1240753360654234</v>
      </c>
      <c r="Y230" s="263">
        <f t="shared" si="102"/>
        <v>3.6365366317792578</v>
      </c>
      <c r="Z230" s="195">
        <v>6470</v>
      </c>
      <c r="AA230" s="183">
        <v>5530</v>
      </c>
      <c r="AB230" s="183">
        <v>285</v>
      </c>
      <c r="AC230" s="186">
        <f t="shared" si="106"/>
        <v>5815</v>
      </c>
      <c r="AD230" s="196">
        <f t="shared" si="107"/>
        <v>0.89876352395672332</v>
      </c>
      <c r="AE230" s="197">
        <f t="shared" si="108"/>
        <v>1.0883549575644507</v>
      </c>
      <c r="AF230" s="198">
        <v>510</v>
      </c>
      <c r="AG230" s="196">
        <f t="shared" si="109"/>
        <v>7.8825347758887165E-2</v>
      </c>
      <c r="AH230" s="199">
        <f t="shared" si="110"/>
        <v>0.69942633326430503</v>
      </c>
      <c r="AI230" s="183">
        <v>60</v>
      </c>
      <c r="AJ230" s="183">
        <v>10</v>
      </c>
      <c r="AK230" s="186">
        <f t="shared" si="111"/>
        <v>70</v>
      </c>
      <c r="AL230" s="196">
        <f t="shared" si="112"/>
        <v>1.0819165378670788E-2</v>
      </c>
      <c r="AM230" s="200">
        <f t="shared" si="113"/>
        <v>0.23117874740749547</v>
      </c>
      <c r="AN230" s="201">
        <v>80</v>
      </c>
      <c r="AO230" s="185" t="s">
        <v>6</v>
      </c>
      <c r="AP230" s="257" t="s">
        <v>6</v>
      </c>
      <c r="AQ230" s="119" t="s">
        <v>25</v>
      </c>
      <c r="AR230" s="115"/>
      <c r="AS230" s="103"/>
    </row>
    <row r="231" spans="1:45" ht="15" x14ac:dyDescent="0.25">
      <c r="A231" s="180"/>
      <c r="B231" s="181">
        <v>8350121.0800000001</v>
      </c>
      <c r="C231" s="182">
        <v>8350121.0499999998</v>
      </c>
      <c r="D231" s="185">
        <v>0.260074841</v>
      </c>
      <c r="E231" s="183">
        <v>17011</v>
      </c>
      <c r="F231" s="202">
        <v>5906</v>
      </c>
      <c r="G231" s="202">
        <v>5542</v>
      </c>
      <c r="H231" s="184"/>
      <c r="I231" s="185">
        <v>2.4500000000000002</v>
      </c>
      <c r="J231" s="186">
        <f t="shared" si="98"/>
        <v>245.00000000000003</v>
      </c>
      <c r="K231" s="187">
        <v>9193</v>
      </c>
      <c r="L231" s="188">
        <v>6152</v>
      </c>
      <c r="M231" s="189">
        <f>D231*E231</f>
        <v>4424.133120251</v>
      </c>
      <c r="N231" s="190">
        <f t="shared" si="99"/>
        <v>4768.866879749</v>
      </c>
      <c r="O231" s="191">
        <f t="shared" ref="O231:O262" si="114">N231/M231</f>
        <v>1.077921199504603</v>
      </c>
      <c r="P231" s="192">
        <v>3748</v>
      </c>
      <c r="Q231" s="188">
        <v>3109</v>
      </c>
      <c r="R231" s="189">
        <f>D231*F231</f>
        <v>1536.0020109459999</v>
      </c>
      <c r="S231" s="190">
        <f t="shared" si="100"/>
        <v>1572.9979890540001</v>
      </c>
      <c r="T231" s="193">
        <f t="shared" ref="T231:T262" si="115">S231/R231</f>
        <v>1.0240858917139144</v>
      </c>
      <c r="U231" s="187">
        <v>2974</v>
      </c>
      <c r="V231" s="189">
        <f>D231*G231</f>
        <v>1441.3347688220001</v>
      </c>
      <c r="W231" s="190">
        <f t="shared" si="101"/>
        <v>1532.6652311779999</v>
      </c>
      <c r="X231" s="194">
        <f t="shared" ref="X231:X262" si="116">W231/V231</f>
        <v>1.063365197545775</v>
      </c>
      <c r="Y231" s="263">
        <f t="shared" si="102"/>
        <v>12.138775510204081</v>
      </c>
      <c r="Z231" s="195">
        <v>4655</v>
      </c>
      <c r="AA231" s="183">
        <v>3935</v>
      </c>
      <c r="AB231" s="183">
        <v>250</v>
      </c>
      <c r="AC231" s="186">
        <f t="shared" ref="AC231:AC262" si="117">AA231+AB231</f>
        <v>4185</v>
      </c>
      <c r="AD231" s="196">
        <f t="shared" ref="AD231:AD262" si="118">AC231/Z231</f>
        <v>0.89903329752953809</v>
      </c>
      <c r="AE231" s="197">
        <f t="shared" ref="AE231:AE262" si="119">AD231/82.58*100</f>
        <v>1.0886816390524803</v>
      </c>
      <c r="AF231" s="198">
        <v>355</v>
      </c>
      <c r="AG231" s="196">
        <f t="shared" ref="AG231:AG262" si="120">AF231/Z231</f>
        <v>7.6262083780880771E-2</v>
      </c>
      <c r="AH231" s="199">
        <f t="shared" ref="AH231:AH262" si="121">AG231/11.27*100</f>
        <v>0.67668219858811696</v>
      </c>
      <c r="AI231" s="183">
        <v>65</v>
      </c>
      <c r="AJ231" s="183">
        <v>10</v>
      </c>
      <c r="AK231" s="186">
        <f t="shared" ref="AK231:AK262" si="122">AI231+AJ231</f>
        <v>75</v>
      </c>
      <c r="AL231" s="196">
        <f t="shared" ref="AL231:AL262" si="123">AK231/Z231</f>
        <v>1.611170784103115E-2</v>
      </c>
      <c r="AM231" s="200">
        <f t="shared" ref="AM231:AM262" si="124">AL231/4.68*100</f>
        <v>0.3442672615604947</v>
      </c>
      <c r="AN231" s="201">
        <v>40</v>
      </c>
      <c r="AO231" s="185" t="s">
        <v>6</v>
      </c>
      <c r="AP231" s="257" t="s">
        <v>6</v>
      </c>
      <c r="AQ231" s="119" t="s">
        <v>25</v>
      </c>
      <c r="AR231" s="115"/>
      <c r="AS231" s="103"/>
    </row>
    <row r="232" spans="1:45" ht="15" x14ac:dyDescent="0.25">
      <c r="A232" s="180"/>
      <c r="B232" s="181">
        <v>8350121.0899999999</v>
      </c>
      <c r="C232" s="182">
        <v>8350121.0499999998</v>
      </c>
      <c r="D232" s="185">
        <v>0.41524612500000002</v>
      </c>
      <c r="E232" s="183">
        <v>17011</v>
      </c>
      <c r="F232" s="202">
        <v>5906</v>
      </c>
      <c r="G232" s="202">
        <v>5542</v>
      </c>
      <c r="H232" s="184"/>
      <c r="I232" s="185">
        <v>8.39</v>
      </c>
      <c r="J232" s="186">
        <f t="shared" si="98"/>
        <v>839</v>
      </c>
      <c r="K232" s="187">
        <v>9639</v>
      </c>
      <c r="L232" s="188">
        <v>9007</v>
      </c>
      <c r="M232" s="189">
        <f>D232*E232</f>
        <v>7063.751832375</v>
      </c>
      <c r="N232" s="190">
        <f t="shared" si="99"/>
        <v>2575.248167625</v>
      </c>
      <c r="O232" s="191">
        <f t="shared" si="114"/>
        <v>0.36457228803282304</v>
      </c>
      <c r="P232" s="192">
        <v>1148.7</v>
      </c>
      <c r="Q232" s="188">
        <v>3321</v>
      </c>
      <c r="R232" s="189">
        <f>D232*F232</f>
        <v>2452.4436142500003</v>
      </c>
      <c r="S232" s="190">
        <f t="shared" si="100"/>
        <v>868.55638574999966</v>
      </c>
      <c r="T232" s="193">
        <f t="shared" si="115"/>
        <v>0.35415957402780868</v>
      </c>
      <c r="U232" s="187">
        <v>3234</v>
      </c>
      <c r="V232" s="189">
        <f>D232*G232</f>
        <v>2301.2940247500001</v>
      </c>
      <c r="W232" s="190">
        <f t="shared" si="101"/>
        <v>932.70597524999994</v>
      </c>
      <c r="X232" s="194">
        <f t="shared" si="116"/>
        <v>0.40529630947584977</v>
      </c>
      <c r="Y232" s="263">
        <f t="shared" si="102"/>
        <v>3.8545887961859355</v>
      </c>
      <c r="Z232" s="195">
        <v>5085</v>
      </c>
      <c r="AA232" s="183">
        <v>4175</v>
      </c>
      <c r="AB232" s="183">
        <v>315</v>
      </c>
      <c r="AC232" s="186">
        <f t="shared" si="117"/>
        <v>4490</v>
      </c>
      <c r="AD232" s="196">
        <f t="shared" si="118"/>
        <v>0.8829891838741396</v>
      </c>
      <c r="AE232" s="197">
        <f t="shared" si="119"/>
        <v>1.0692530683871877</v>
      </c>
      <c r="AF232" s="198">
        <v>390</v>
      </c>
      <c r="AG232" s="196">
        <f t="shared" si="120"/>
        <v>7.6696165191740412E-2</v>
      </c>
      <c r="AH232" s="199">
        <f t="shared" si="121"/>
        <v>0.68053385263301169</v>
      </c>
      <c r="AI232" s="183">
        <v>105</v>
      </c>
      <c r="AJ232" s="183">
        <v>45</v>
      </c>
      <c r="AK232" s="186">
        <f t="shared" si="122"/>
        <v>150</v>
      </c>
      <c r="AL232" s="196">
        <f t="shared" si="123"/>
        <v>2.9498525073746312E-2</v>
      </c>
      <c r="AM232" s="200">
        <f t="shared" si="124"/>
        <v>0.63031036482363911</v>
      </c>
      <c r="AN232" s="201">
        <v>60</v>
      </c>
      <c r="AO232" s="185" t="s">
        <v>6</v>
      </c>
      <c r="AP232" s="257" t="s">
        <v>6</v>
      </c>
      <c r="AQ232" s="119" t="s">
        <v>25</v>
      </c>
      <c r="AR232" s="115"/>
      <c r="AS232" s="103"/>
    </row>
    <row r="233" spans="1:45" ht="15" x14ac:dyDescent="0.25">
      <c r="B233" s="92">
        <v>8350140.04</v>
      </c>
      <c r="H233" s="132" t="s">
        <v>233</v>
      </c>
      <c r="I233" s="87">
        <v>91.22</v>
      </c>
      <c r="J233" s="135">
        <f t="shared" si="98"/>
        <v>9122</v>
      </c>
      <c r="K233" s="137">
        <v>5823</v>
      </c>
      <c r="L233" s="113">
        <v>5266</v>
      </c>
      <c r="M233" s="95">
        <v>4829</v>
      </c>
      <c r="N233" s="96">
        <f t="shared" si="99"/>
        <v>994</v>
      </c>
      <c r="O233" s="93">
        <f t="shared" si="114"/>
        <v>0.20583971836819218</v>
      </c>
      <c r="P233" s="153">
        <v>63.8</v>
      </c>
      <c r="Q233" s="109">
        <v>1869</v>
      </c>
      <c r="R233" s="95">
        <v>1373</v>
      </c>
      <c r="S233" s="96">
        <f t="shared" si="100"/>
        <v>496</v>
      </c>
      <c r="T233" s="97">
        <f t="shared" si="115"/>
        <v>0.36125273124544793</v>
      </c>
      <c r="U233" s="138">
        <v>1721</v>
      </c>
      <c r="V233" s="95">
        <v>1315</v>
      </c>
      <c r="W233" s="96">
        <f t="shared" si="101"/>
        <v>406</v>
      </c>
      <c r="X233" s="98">
        <f t="shared" si="116"/>
        <v>0.30874524714828899</v>
      </c>
      <c r="Y233" s="264">
        <f t="shared" si="102"/>
        <v>0.18866476649857489</v>
      </c>
      <c r="Z233" s="144">
        <v>2360</v>
      </c>
      <c r="AA233" s="113">
        <v>100</v>
      </c>
      <c r="AB233" s="135">
        <f>Z233+AA233</f>
        <v>2460</v>
      </c>
      <c r="AC233" s="135">
        <f t="shared" si="117"/>
        <v>2560</v>
      </c>
      <c r="AD233" s="99">
        <f t="shared" si="118"/>
        <v>1.0847457627118644</v>
      </c>
      <c r="AE233" s="100">
        <f t="shared" si="119"/>
        <v>1.3135695842962756</v>
      </c>
      <c r="AF233" s="146">
        <v>45</v>
      </c>
      <c r="AG233" s="99">
        <f t="shared" si="120"/>
        <v>1.9067796610169493E-2</v>
      </c>
      <c r="AH233" s="101">
        <f t="shared" si="121"/>
        <v>0.16919074188260422</v>
      </c>
      <c r="AI233" s="113">
        <v>110</v>
      </c>
      <c r="AJ233" s="113">
        <v>10</v>
      </c>
      <c r="AK233" s="135">
        <f t="shared" si="122"/>
        <v>120</v>
      </c>
      <c r="AL233" s="99">
        <f t="shared" si="123"/>
        <v>5.0847457627118647E-2</v>
      </c>
      <c r="AM233" s="102">
        <f t="shared" si="124"/>
        <v>1.0864841373315952</v>
      </c>
      <c r="AN233" s="150">
        <v>50</v>
      </c>
      <c r="AO233" s="87" t="s">
        <v>2</v>
      </c>
      <c r="AP233" s="295" t="s">
        <v>28</v>
      </c>
      <c r="AR233" s="115"/>
      <c r="AS233" s="103"/>
    </row>
    <row r="234" spans="1:45" ht="15" x14ac:dyDescent="0.25">
      <c r="A234" s="180"/>
      <c r="B234" s="181">
        <v>8350140.0499999998</v>
      </c>
      <c r="C234" s="182"/>
      <c r="D234" s="182"/>
      <c r="E234" s="183"/>
      <c r="F234" s="183"/>
      <c r="G234" s="183"/>
      <c r="H234" s="184" t="s">
        <v>234</v>
      </c>
      <c r="I234" s="185">
        <v>2.3199999999999998</v>
      </c>
      <c r="J234" s="186">
        <f t="shared" si="98"/>
        <v>231.99999999999997</v>
      </c>
      <c r="K234" s="187">
        <v>9019</v>
      </c>
      <c r="L234" s="188">
        <v>8304</v>
      </c>
      <c r="M234" s="189">
        <v>6002</v>
      </c>
      <c r="N234" s="190">
        <f t="shared" si="99"/>
        <v>3017</v>
      </c>
      <c r="O234" s="191">
        <f t="shared" si="114"/>
        <v>0.50266577807397539</v>
      </c>
      <c r="P234" s="192">
        <v>3888.8</v>
      </c>
      <c r="Q234" s="188">
        <v>2932</v>
      </c>
      <c r="R234" s="189">
        <v>2045</v>
      </c>
      <c r="S234" s="190">
        <f t="shared" si="100"/>
        <v>887</v>
      </c>
      <c r="T234" s="193">
        <f t="shared" si="115"/>
        <v>0.43374083129584351</v>
      </c>
      <c r="U234" s="187">
        <v>2840</v>
      </c>
      <c r="V234" s="189">
        <v>1863</v>
      </c>
      <c r="W234" s="190">
        <f t="shared" si="101"/>
        <v>977</v>
      </c>
      <c r="X234" s="194">
        <f t="shared" si="116"/>
        <v>0.52442297369833601</v>
      </c>
      <c r="Y234" s="263">
        <f t="shared" si="102"/>
        <v>12.241379310344829</v>
      </c>
      <c r="Z234" s="195">
        <v>3600</v>
      </c>
      <c r="AA234" s="183">
        <v>315</v>
      </c>
      <c r="AB234" s="186">
        <f>Z234+AA234</f>
        <v>3915</v>
      </c>
      <c r="AC234" s="186">
        <f t="shared" si="117"/>
        <v>4230</v>
      </c>
      <c r="AD234" s="196">
        <f t="shared" si="118"/>
        <v>1.175</v>
      </c>
      <c r="AE234" s="197">
        <f t="shared" si="119"/>
        <v>1.4228626786146767</v>
      </c>
      <c r="AF234" s="198">
        <v>515</v>
      </c>
      <c r="AG234" s="196">
        <f t="shared" si="120"/>
        <v>0.14305555555555555</v>
      </c>
      <c r="AH234" s="199">
        <f t="shared" si="121"/>
        <v>1.2693483190377599</v>
      </c>
      <c r="AI234" s="183">
        <v>65</v>
      </c>
      <c r="AJ234" s="183">
        <v>10</v>
      </c>
      <c r="AK234" s="186">
        <f t="shared" si="122"/>
        <v>75</v>
      </c>
      <c r="AL234" s="196">
        <f t="shared" si="123"/>
        <v>2.0833333333333332E-2</v>
      </c>
      <c r="AM234" s="200">
        <f t="shared" si="124"/>
        <v>0.44515669515669515</v>
      </c>
      <c r="AN234" s="201">
        <v>70</v>
      </c>
      <c r="AO234" s="185" t="s">
        <v>6</v>
      </c>
      <c r="AP234" s="257" t="s">
        <v>6</v>
      </c>
      <c r="AR234" s="115"/>
      <c r="AS234" s="103"/>
    </row>
    <row r="235" spans="1:45" ht="15" x14ac:dyDescent="0.25">
      <c r="A235" s="115" t="s">
        <v>306</v>
      </c>
      <c r="B235" s="92">
        <v>8350140.0599999996</v>
      </c>
      <c r="H235" s="132" t="s">
        <v>235</v>
      </c>
      <c r="I235" s="87">
        <v>120.69</v>
      </c>
      <c r="J235" s="135">
        <f t="shared" si="98"/>
        <v>12069</v>
      </c>
      <c r="K235" s="137">
        <v>17173</v>
      </c>
      <c r="L235" s="113">
        <v>9862</v>
      </c>
      <c r="M235" s="95">
        <v>5048</v>
      </c>
      <c r="N235" s="96">
        <f t="shared" si="99"/>
        <v>12125</v>
      </c>
      <c r="O235" s="93">
        <f t="shared" si="114"/>
        <v>2.4019413629160065</v>
      </c>
      <c r="P235" s="153">
        <v>142.30000000000001</v>
      </c>
      <c r="Q235" s="109">
        <v>6267</v>
      </c>
      <c r="R235" s="95">
        <v>1832</v>
      </c>
      <c r="S235" s="96">
        <f t="shared" si="100"/>
        <v>4435</v>
      </c>
      <c r="T235" s="97">
        <f t="shared" si="115"/>
        <v>2.4208515283842793</v>
      </c>
      <c r="U235" s="138">
        <v>5880</v>
      </c>
      <c r="V235" s="95">
        <v>1695</v>
      </c>
      <c r="W235" s="96">
        <f t="shared" si="101"/>
        <v>4185</v>
      </c>
      <c r="X235" s="98">
        <f t="shared" si="116"/>
        <v>2.4690265486725664</v>
      </c>
      <c r="Y235" s="264">
        <f t="shared" si="102"/>
        <v>0.48719860800397713</v>
      </c>
      <c r="Z235" s="144">
        <v>7125</v>
      </c>
      <c r="AA235" s="113">
        <v>425</v>
      </c>
      <c r="AB235" s="135">
        <f>Z235+AA235</f>
        <v>7550</v>
      </c>
      <c r="AC235" s="135">
        <f t="shared" si="117"/>
        <v>7975</v>
      </c>
      <c r="AD235" s="99">
        <f t="shared" si="118"/>
        <v>1.119298245614035</v>
      </c>
      <c r="AE235" s="100">
        <f t="shared" si="119"/>
        <v>1.3554108084451866</v>
      </c>
      <c r="AF235" s="146">
        <v>1065</v>
      </c>
      <c r="AG235" s="99">
        <f t="shared" si="120"/>
        <v>0.14947368421052631</v>
      </c>
      <c r="AH235" s="101">
        <f t="shared" si="121"/>
        <v>1.3262971092327092</v>
      </c>
      <c r="AI235" s="113">
        <v>100</v>
      </c>
      <c r="AJ235" s="113">
        <v>25</v>
      </c>
      <c r="AK235" s="135">
        <f t="shared" si="122"/>
        <v>125</v>
      </c>
      <c r="AL235" s="99">
        <f t="shared" si="123"/>
        <v>1.7543859649122806E-2</v>
      </c>
      <c r="AM235" s="102">
        <f t="shared" si="124"/>
        <v>0.37486879592142752</v>
      </c>
      <c r="AN235" s="150">
        <v>170</v>
      </c>
      <c r="AO235" s="87" t="s">
        <v>2</v>
      </c>
      <c r="AP235" s="4" t="s">
        <v>2</v>
      </c>
      <c r="AR235" s="115"/>
      <c r="AS235" s="103"/>
    </row>
    <row r="236" spans="1:45" ht="15" x14ac:dyDescent="0.25">
      <c r="A236" s="180"/>
      <c r="B236" s="181">
        <v>8350140.0700000003</v>
      </c>
      <c r="C236" s="182">
        <v>8350140.0300000003</v>
      </c>
      <c r="D236" s="257">
        <v>0.79738963900000004</v>
      </c>
      <c r="E236" s="183">
        <v>9073</v>
      </c>
      <c r="F236" s="202">
        <v>3248</v>
      </c>
      <c r="G236" s="202">
        <v>3153</v>
      </c>
      <c r="H236" s="184"/>
      <c r="I236" s="185">
        <v>5.78</v>
      </c>
      <c r="J236" s="186">
        <f t="shared" si="98"/>
        <v>578</v>
      </c>
      <c r="K236" s="187">
        <v>10441</v>
      </c>
      <c r="L236" s="188">
        <v>8715</v>
      </c>
      <c r="M236" s="189">
        <f>D236*E236</f>
        <v>7234.7161946470005</v>
      </c>
      <c r="N236" s="190">
        <f t="shared" si="99"/>
        <v>3206.2838053529995</v>
      </c>
      <c r="O236" s="191">
        <f t="shared" si="114"/>
        <v>0.44318031545250436</v>
      </c>
      <c r="P236" s="192">
        <v>1806.2</v>
      </c>
      <c r="Q236" s="188">
        <v>3652</v>
      </c>
      <c r="R236" s="189">
        <f>D236*F236</f>
        <v>2589.9215474719999</v>
      </c>
      <c r="S236" s="190">
        <f t="shared" si="100"/>
        <v>1062.0784525280001</v>
      </c>
      <c r="T236" s="193">
        <f t="shared" si="115"/>
        <v>0.41008132217930915</v>
      </c>
      <c r="U236" s="187">
        <v>3525</v>
      </c>
      <c r="V236" s="189">
        <f>D236*G236</f>
        <v>2514.1695317670001</v>
      </c>
      <c r="W236" s="190">
        <f t="shared" si="101"/>
        <v>1010.8304682329999</v>
      </c>
      <c r="X236" s="194">
        <f t="shared" si="116"/>
        <v>0.40205342378903602</v>
      </c>
      <c r="Y236" s="263">
        <f t="shared" si="102"/>
        <v>6.0986159169550174</v>
      </c>
      <c r="Z236" s="195">
        <v>5260</v>
      </c>
      <c r="AA236" s="183">
        <v>4665</v>
      </c>
      <c r="AB236" s="183">
        <v>240</v>
      </c>
      <c r="AC236" s="186">
        <f t="shared" si="117"/>
        <v>4905</v>
      </c>
      <c r="AD236" s="196">
        <f t="shared" si="118"/>
        <v>0.93250950570342206</v>
      </c>
      <c r="AE236" s="197">
        <f t="shared" si="119"/>
        <v>1.1292195515904844</v>
      </c>
      <c r="AF236" s="198">
        <v>160</v>
      </c>
      <c r="AG236" s="196">
        <f t="shared" si="120"/>
        <v>3.0418250950570342E-2</v>
      </c>
      <c r="AH236" s="199">
        <f t="shared" si="121"/>
        <v>0.26990462245404034</v>
      </c>
      <c r="AI236" s="183">
        <v>115</v>
      </c>
      <c r="AJ236" s="183">
        <v>40</v>
      </c>
      <c r="AK236" s="186">
        <f t="shared" si="122"/>
        <v>155</v>
      </c>
      <c r="AL236" s="196">
        <f t="shared" si="123"/>
        <v>2.9467680608365018E-2</v>
      </c>
      <c r="AM236" s="200">
        <f t="shared" si="124"/>
        <v>0.62965129505053463</v>
      </c>
      <c r="AN236" s="201">
        <v>40</v>
      </c>
      <c r="AO236" s="185" t="s">
        <v>6</v>
      </c>
      <c r="AP236" s="257" t="s">
        <v>6</v>
      </c>
      <c r="AQ236" s="119" t="s">
        <v>25</v>
      </c>
      <c r="AR236" s="115" t="s">
        <v>338</v>
      </c>
      <c r="AS236" s="103"/>
    </row>
    <row r="237" spans="1:45" ht="15" x14ac:dyDescent="0.25">
      <c r="A237" s="156" t="s">
        <v>295</v>
      </c>
      <c r="B237" s="157">
        <v>8350140.0800000001</v>
      </c>
      <c r="C237" s="158">
        <v>8350140.0300000003</v>
      </c>
      <c r="D237" s="159">
        <v>0.20261036099999999</v>
      </c>
      <c r="E237" s="160">
        <v>9073</v>
      </c>
      <c r="F237" s="179">
        <v>3248</v>
      </c>
      <c r="G237" s="179">
        <v>3153</v>
      </c>
      <c r="H237" s="161"/>
      <c r="I237" s="159">
        <v>1.33</v>
      </c>
      <c r="J237" s="162">
        <f t="shared" si="98"/>
        <v>133</v>
      </c>
      <c r="K237" s="163">
        <v>2495</v>
      </c>
      <c r="L237" s="160">
        <v>2424</v>
      </c>
      <c r="M237" s="164">
        <f>D237*E237</f>
        <v>1838.2838053529999</v>
      </c>
      <c r="N237" s="165">
        <f t="shared" si="99"/>
        <v>656.71619464700007</v>
      </c>
      <c r="O237" s="166">
        <f t="shared" si="114"/>
        <v>0.35724418217397769</v>
      </c>
      <c r="P237" s="167">
        <v>1876.5</v>
      </c>
      <c r="Q237" s="168">
        <v>875</v>
      </c>
      <c r="R237" s="164">
        <f>D237*F237</f>
        <v>658.07845252799996</v>
      </c>
      <c r="S237" s="165">
        <f t="shared" si="100"/>
        <v>216.92154747200004</v>
      </c>
      <c r="T237" s="169">
        <f t="shared" si="115"/>
        <v>0.32962870405298744</v>
      </c>
      <c r="U237" s="170">
        <v>860</v>
      </c>
      <c r="V237" s="164">
        <f>D237*G237</f>
        <v>638.83046823299992</v>
      </c>
      <c r="W237" s="165">
        <f t="shared" si="101"/>
        <v>221.16953176700008</v>
      </c>
      <c r="X237" s="171">
        <f t="shared" si="116"/>
        <v>0.34621005535123156</v>
      </c>
      <c r="Y237" s="261">
        <f t="shared" si="102"/>
        <v>6.4661654135338349</v>
      </c>
      <c r="Z237" s="172">
        <v>1055</v>
      </c>
      <c r="AA237" s="168">
        <v>765</v>
      </c>
      <c r="AB237" s="168">
        <v>50</v>
      </c>
      <c r="AC237" s="162">
        <f t="shared" si="117"/>
        <v>815</v>
      </c>
      <c r="AD237" s="173">
        <f t="shared" si="118"/>
        <v>0.77251184834123221</v>
      </c>
      <c r="AE237" s="174">
        <f t="shared" si="119"/>
        <v>0.93547087471691959</v>
      </c>
      <c r="AF237" s="175">
        <v>100</v>
      </c>
      <c r="AG237" s="173">
        <f t="shared" si="120"/>
        <v>9.4786729857819899E-2</v>
      </c>
      <c r="AH237" s="176">
        <f t="shared" si="121"/>
        <v>0.84105350361863263</v>
      </c>
      <c r="AI237" s="160">
        <v>115</v>
      </c>
      <c r="AJ237" s="160">
        <v>10</v>
      </c>
      <c r="AK237" s="162">
        <f t="shared" si="122"/>
        <v>125</v>
      </c>
      <c r="AL237" s="173">
        <f t="shared" si="123"/>
        <v>0.11848341232227488</v>
      </c>
      <c r="AM237" s="177">
        <f t="shared" si="124"/>
        <v>2.5316968444930534</v>
      </c>
      <c r="AN237" s="178">
        <v>10</v>
      </c>
      <c r="AO237" s="159" t="s">
        <v>4</v>
      </c>
      <c r="AP237" s="257" t="s">
        <v>6</v>
      </c>
      <c r="AR237" s="115"/>
      <c r="AS237" s="103"/>
    </row>
    <row r="238" spans="1:45" ht="15" x14ac:dyDescent="0.25">
      <c r="B238" s="92">
        <v>8350141.0099999998</v>
      </c>
      <c r="C238" s="104">
        <v>8350141</v>
      </c>
      <c r="D238" s="87">
        <v>0.152162942</v>
      </c>
      <c r="E238" s="113">
        <v>6296</v>
      </c>
      <c r="F238" s="134">
        <v>2076</v>
      </c>
      <c r="G238" s="134">
        <v>2005</v>
      </c>
      <c r="H238" s="132"/>
      <c r="I238" s="87">
        <v>68.39</v>
      </c>
      <c r="J238" s="135">
        <f t="shared" si="98"/>
        <v>6839</v>
      </c>
      <c r="K238" s="137">
        <v>1099</v>
      </c>
      <c r="L238" s="113">
        <v>1027</v>
      </c>
      <c r="M238" s="95">
        <f>D238*E238</f>
        <v>958.01788283199994</v>
      </c>
      <c r="N238" s="96">
        <f t="shared" si="99"/>
        <v>140.98211716800006</v>
      </c>
      <c r="O238" s="93">
        <f t="shared" si="114"/>
        <v>0.14716021453716746</v>
      </c>
      <c r="P238" s="153">
        <v>16.100000000000001</v>
      </c>
      <c r="Q238" s="109">
        <v>349</v>
      </c>
      <c r="R238" s="95">
        <f>D238*F238</f>
        <v>315.89026759199999</v>
      </c>
      <c r="S238" s="96">
        <f t="shared" si="100"/>
        <v>33.109732408000013</v>
      </c>
      <c r="T238" s="97">
        <f t="shared" si="115"/>
        <v>0.10481403134193466</v>
      </c>
      <c r="U238" s="138">
        <v>272</v>
      </c>
      <c r="V238" s="95">
        <f>D238*G238</f>
        <v>305.08669871000001</v>
      </c>
      <c r="W238" s="96">
        <f t="shared" si="101"/>
        <v>-33.086698710000007</v>
      </c>
      <c r="X238" s="98">
        <f t="shared" si="116"/>
        <v>-0.10845015154675934</v>
      </c>
      <c r="Y238" s="264">
        <f t="shared" si="102"/>
        <v>3.9771896476092999E-2</v>
      </c>
      <c r="Z238" s="144">
        <v>345</v>
      </c>
      <c r="AA238" s="113">
        <v>270</v>
      </c>
      <c r="AB238" s="113">
        <v>60</v>
      </c>
      <c r="AC238" s="135">
        <f t="shared" si="117"/>
        <v>330</v>
      </c>
      <c r="AD238" s="99">
        <f t="shared" si="118"/>
        <v>0.95652173913043481</v>
      </c>
      <c r="AE238" s="100">
        <f t="shared" si="119"/>
        <v>1.1582970926742975</v>
      </c>
      <c r="AF238" s="146">
        <v>10</v>
      </c>
      <c r="AG238" s="99">
        <f t="shared" si="120"/>
        <v>2.8985507246376812E-2</v>
      </c>
      <c r="AH238" s="101">
        <f t="shared" si="121"/>
        <v>0.25719172357033554</v>
      </c>
      <c r="AI238" s="113">
        <v>10</v>
      </c>
      <c r="AJ238" s="113">
        <v>0</v>
      </c>
      <c r="AK238" s="135">
        <f t="shared" si="122"/>
        <v>10</v>
      </c>
      <c r="AL238" s="99">
        <f t="shared" si="123"/>
        <v>2.8985507246376812E-2</v>
      </c>
      <c r="AM238" s="102">
        <f t="shared" si="124"/>
        <v>0.61934844543540202</v>
      </c>
      <c r="AN238" s="150">
        <v>0</v>
      </c>
      <c r="AO238" s="87" t="s">
        <v>2</v>
      </c>
      <c r="AP238" s="4" t="s">
        <v>2</v>
      </c>
      <c r="AQ238" s="119" t="s">
        <v>25</v>
      </c>
      <c r="AR238" s="115"/>
      <c r="AS238" s="103"/>
    </row>
    <row r="239" spans="1:45" ht="15" x14ac:dyDescent="0.25">
      <c r="B239" s="92">
        <v>8350141.0199999996</v>
      </c>
      <c r="C239" s="104">
        <v>8350141</v>
      </c>
      <c r="D239" s="4">
        <v>0.83608280099999999</v>
      </c>
      <c r="E239" s="113">
        <v>6296</v>
      </c>
      <c r="F239" s="134">
        <v>2076</v>
      </c>
      <c r="G239" s="134">
        <v>2005</v>
      </c>
      <c r="H239" s="132"/>
      <c r="I239" s="87">
        <v>792.09</v>
      </c>
      <c r="J239" s="135">
        <f t="shared" si="98"/>
        <v>79209</v>
      </c>
      <c r="K239" s="137">
        <v>6048</v>
      </c>
      <c r="L239" s="113">
        <v>5736</v>
      </c>
      <c r="M239" s="95">
        <f>D239*E239</f>
        <v>5263.977315096</v>
      </c>
      <c r="N239" s="96">
        <f t="shared" si="99"/>
        <v>784.02268490400002</v>
      </c>
      <c r="O239" s="93">
        <f t="shared" si="114"/>
        <v>0.14894112150817687</v>
      </c>
      <c r="P239" s="153">
        <v>7.6</v>
      </c>
      <c r="Q239" s="109">
        <v>2209</v>
      </c>
      <c r="R239" s="95">
        <f>D239*F239</f>
        <v>1735.707894876</v>
      </c>
      <c r="S239" s="96">
        <f t="shared" si="100"/>
        <v>473.29210512400005</v>
      </c>
      <c r="T239" s="97">
        <f t="shared" si="115"/>
        <v>0.27267958308031565</v>
      </c>
      <c r="U239" s="138">
        <v>2070</v>
      </c>
      <c r="V239" s="95">
        <f>D239*G239</f>
        <v>1676.3460160049999</v>
      </c>
      <c r="W239" s="96">
        <f t="shared" si="101"/>
        <v>393.65398399500009</v>
      </c>
      <c r="X239" s="98">
        <f t="shared" si="116"/>
        <v>0.23482859757864333</v>
      </c>
      <c r="Y239" s="264">
        <f t="shared" si="102"/>
        <v>2.613339393250767E-2</v>
      </c>
      <c r="Z239" s="144">
        <v>2515</v>
      </c>
      <c r="AA239" s="113">
        <v>2315</v>
      </c>
      <c r="AB239" s="113">
        <v>60</v>
      </c>
      <c r="AC239" s="135">
        <f t="shared" si="117"/>
        <v>2375</v>
      </c>
      <c r="AD239" s="99">
        <f t="shared" si="118"/>
        <v>0.94433399602385681</v>
      </c>
      <c r="AE239" s="100">
        <f t="shared" si="119"/>
        <v>1.1435383822037501</v>
      </c>
      <c r="AF239" s="146">
        <v>35</v>
      </c>
      <c r="AG239" s="99">
        <f t="shared" si="120"/>
        <v>1.3916500994035786E-2</v>
      </c>
      <c r="AH239" s="101">
        <f t="shared" si="121"/>
        <v>0.12348270624699012</v>
      </c>
      <c r="AI239" s="113">
        <v>80</v>
      </c>
      <c r="AJ239" s="113">
        <v>0</v>
      </c>
      <c r="AK239" s="135">
        <f t="shared" si="122"/>
        <v>80</v>
      </c>
      <c r="AL239" s="99">
        <f t="shared" si="123"/>
        <v>3.1809145129224649E-2</v>
      </c>
      <c r="AM239" s="102">
        <f t="shared" si="124"/>
        <v>0.67968258823129601</v>
      </c>
      <c r="AN239" s="150">
        <v>30</v>
      </c>
      <c r="AO239" s="87" t="s">
        <v>2</v>
      </c>
      <c r="AP239" s="4" t="s">
        <v>2</v>
      </c>
      <c r="AQ239" s="119" t="s">
        <v>25</v>
      </c>
      <c r="AR239" s="115" t="s">
        <v>339</v>
      </c>
      <c r="AS239" s="103"/>
    </row>
    <row r="240" spans="1:45" ht="15" x14ac:dyDescent="0.25">
      <c r="B240" s="92">
        <v>8350142.0099999998</v>
      </c>
      <c r="D240" s="87"/>
      <c r="H240" s="132" t="s">
        <v>237</v>
      </c>
      <c r="I240" s="87">
        <v>582.29999999999995</v>
      </c>
      <c r="J240" s="135">
        <f t="shared" si="98"/>
        <v>58229.999999999993</v>
      </c>
      <c r="K240" s="137">
        <v>7304</v>
      </c>
      <c r="L240" s="113">
        <v>7020</v>
      </c>
      <c r="M240" s="95">
        <v>6728</v>
      </c>
      <c r="N240" s="96">
        <f t="shared" si="99"/>
        <v>576</v>
      </c>
      <c r="O240" s="93">
        <f t="shared" si="114"/>
        <v>8.5612366230677764E-2</v>
      </c>
      <c r="P240" s="153">
        <v>12.5</v>
      </c>
      <c r="Q240" s="109">
        <v>2698</v>
      </c>
      <c r="R240" s="95">
        <v>2403</v>
      </c>
      <c r="S240" s="96">
        <f t="shared" si="100"/>
        <v>295</v>
      </c>
      <c r="T240" s="97">
        <f t="shared" si="115"/>
        <v>0.1227632126508531</v>
      </c>
      <c r="U240" s="138">
        <v>2567</v>
      </c>
      <c r="V240" s="95">
        <v>2322</v>
      </c>
      <c r="W240" s="96">
        <f t="shared" si="101"/>
        <v>245</v>
      </c>
      <c r="X240" s="98">
        <f t="shared" si="116"/>
        <v>0.10551248923341947</v>
      </c>
      <c r="Y240" s="264">
        <f t="shared" si="102"/>
        <v>4.4083805598488755E-2</v>
      </c>
      <c r="Z240" s="144">
        <v>2990</v>
      </c>
      <c r="AA240" s="113">
        <v>130</v>
      </c>
      <c r="AB240" s="135">
        <f>Z240+AA240</f>
        <v>3120</v>
      </c>
      <c r="AC240" s="135">
        <f t="shared" si="117"/>
        <v>3250</v>
      </c>
      <c r="AD240" s="99">
        <f t="shared" si="118"/>
        <v>1.0869565217391304</v>
      </c>
      <c r="AE240" s="100">
        <f t="shared" si="119"/>
        <v>1.3162466962207924</v>
      </c>
      <c r="AF240" s="146">
        <v>70</v>
      </c>
      <c r="AG240" s="99">
        <f t="shared" si="120"/>
        <v>2.3411371237458192E-2</v>
      </c>
      <c r="AH240" s="101">
        <f t="shared" si="121"/>
        <v>0.20773177672988638</v>
      </c>
      <c r="AI240" s="113">
        <v>65</v>
      </c>
      <c r="AJ240" s="113">
        <v>15</v>
      </c>
      <c r="AK240" s="135">
        <f t="shared" si="122"/>
        <v>80</v>
      </c>
      <c r="AL240" s="99">
        <f t="shared" si="123"/>
        <v>2.6755852842809364E-2</v>
      </c>
      <c r="AM240" s="102">
        <f t="shared" si="124"/>
        <v>0.57170625732498648</v>
      </c>
      <c r="AN240" s="150">
        <v>65</v>
      </c>
      <c r="AO240" s="87" t="s">
        <v>2</v>
      </c>
      <c r="AP240" s="4" t="s">
        <v>2</v>
      </c>
      <c r="AR240" s="115"/>
      <c r="AS240" s="103"/>
    </row>
    <row r="241" spans="1:45" ht="15" x14ac:dyDescent="0.25">
      <c r="A241" s="115" t="s">
        <v>317</v>
      </c>
      <c r="B241" s="92">
        <v>8350142.0199999996</v>
      </c>
      <c r="D241" s="87"/>
      <c r="H241" s="132" t="s">
        <v>238</v>
      </c>
      <c r="I241" s="87">
        <v>406.13</v>
      </c>
      <c r="J241" s="135">
        <f t="shared" si="98"/>
        <v>40613</v>
      </c>
      <c r="K241" s="137">
        <v>3503</v>
      </c>
      <c r="L241" s="113">
        <v>3461</v>
      </c>
      <c r="M241" s="95">
        <v>3943</v>
      </c>
      <c r="N241" s="96">
        <f t="shared" si="99"/>
        <v>-440</v>
      </c>
      <c r="O241" s="93">
        <f t="shared" si="114"/>
        <v>-0.11159015977681969</v>
      </c>
      <c r="P241" s="153">
        <v>8.6</v>
      </c>
      <c r="Q241" s="109">
        <v>1518</v>
      </c>
      <c r="R241" s="95">
        <v>1581</v>
      </c>
      <c r="S241" s="96">
        <f t="shared" si="100"/>
        <v>-63</v>
      </c>
      <c r="T241" s="97">
        <f t="shared" si="115"/>
        <v>-3.9848197343453511E-2</v>
      </c>
      <c r="U241" s="138">
        <v>1399</v>
      </c>
      <c r="V241" s="95">
        <v>1495</v>
      </c>
      <c r="W241" s="96">
        <f t="shared" si="101"/>
        <v>-96</v>
      </c>
      <c r="X241" s="98">
        <f t="shared" si="116"/>
        <v>-6.4214046822742468E-2</v>
      </c>
      <c r="Y241" s="264">
        <f t="shared" si="102"/>
        <v>3.4447098219781841E-2</v>
      </c>
      <c r="Z241" s="144">
        <v>1315</v>
      </c>
      <c r="AA241" s="113">
        <v>60</v>
      </c>
      <c r="AB241" s="135">
        <f>Z241+AA241</f>
        <v>1375</v>
      </c>
      <c r="AC241" s="135">
        <f t="shared" si="117"/>
        <v>1435</v>
      </c>
      <c r="AD241" s="99">
        <f t="shared" si="118"/>
        <v>1.0912547528517109</v>
      </c>
      <c r="AE241" s="100">
        <f t="shared" si="119"/>
        <v>1.3214516261221978</v>
      </c>
      <c r="AF241" s="146">
        <v>50</v>
      </c>
      <c r="AG241" s="99">
        <f t="shared" si="120"/>
        <v>3.8022813688212927E-2</v>
      </c>
      <c r="AH241" s="101">
        <f t="shared" si="121"/>
        <v>0.3373807780675504</v>
      </c>
      <c r="AI241" s="113">
        <v>60</v>
      </c>
      <c r="AJ241" s="113">
        <v>10</v>
      </c>
      <c r="AK241" s="135">
        <f t="shared" si="122"/>
        <v>70</v>
      </c>
      <c r="AL241" s="99">
        <f t="shared" si="123"/>
        <v>5.3231939163498096E-2</v>
      </c>
      <c r="AM241" s="102">
        <f t="shared" si="124"/>
        <v>1.137434597510643</v>
      </c>
      <c r="AN241" s="150">
        <v>40</v>
      </c>
      <c r="AO241" s="87" t="s">
        <v>2</v>
      </c>
      <c r="AP241" s="4" t="s">
        <v>2</v>
      </c>
      <c r="AR241" s="115"/>
      <c r="AS241" s="103"/>
    </row>
    <row r="242" spans="1:45" ht="15" x14ac:dyDescent="0.25">
      <c r="A242" s="180" t="s">
        <v>296</v>
      </c>
      <c r="B242" s="181">
        <v>8350142.0300000003</v>
      </c>
      <c r="C242" s="182"/>
      <c r="D242" s="185"/>
      <c r="E242" s="183"/>
      <c r="F242" s="183"/>
      <c r="G242" s="183"/>
      <c r="H242" s="184" t="s">
        <v>239</v>
      </c>
      <c r="I242" s="185">
        <v>11.15</v>
      </c>
      <c r="J242" s="186">
        <f t="shared" si="98"/>
        <v>1115</v>
      </c>
      <c r="K242" s="187">
        <v>9848</v>
      </c>
      <c r="L242" s="188">
        <v>8569</v>
      </c>
      <c r="M242" s="189">
        <v>6775</v>
      </c>
      <c r="N242" s="190">
        <f t="shared" si="99"/>
        <v>3073</v>
      </c>
      <c r="O242" s="191">
        <f t="shared" si="114"/>
        <v>0.45357933579335791</v>
      </c>
      <c r="P242" s="192">
        <v>882.8</v>
      </c>
      <c r="Q242" s="188">
        <v>3611</v>
      </c>
      <c r="R242" s="189">
        <v>2401</v>
      </c>
      <c r="S242" s="190">
        <f t="shared" si="100"/>
        <v>1210</v>
      </c>
      <c r="T242" s="193">
        <f t="shared" si="115"/>
        <v>0.50395668471470223</v>
      </c>
      <c r="U242" s="187">
        <v>3491</v>
      </c>
      <c r="V242" s="189">
        <v>2288</v>
      </c>
      <c r="W242" s="190">
        <f t="shared" si="101"/>
        <v>1203</v>
      </c>
      <c r="X242" s="194">
        <f t="shared" si="116"/>
        <v>0.52578671328671334</v>
      </c>
      <c r="Y242" s="263">
        <f t="shared" si="102"/>
        <v>3.1309417040358745</v>
      </c>
      <c r="Z242" s="195">
        <v>4235</v>
      </c>
      <c r="AA242" s="183">
        <v>220</v>
      </c>
      <c r="AB242" s="186">
        <f>Z242+AA242</f>
        <v>4455</v>
      </c>
      <c r="AC242" s="186">
        <f t="shared" si="117"/>
        <v>4675</v>
      </c>
      <c r="AD242" s="196">
        <f t="shared" si="118"/>
        <v>1.1038961038961039</v>
      </c>
      <c r="AE242" s="197">
        <f t="shared" si="119"/>
        <v>1.3367596317463113</v>
      </c>
      <c r="AF242" s="198">
        <v>160</v>
      </c>
      <c r="AG242" s="196">
        <f t="shared" si="120"/>
        <v>3.7780401416765051E-2</v>
      </c>
      <c r="AH242" s="199">
        <f t="shared" si="121"/>
        <v>0.33522982623571473</v>
      </c>
      <c r="AI242" s="183">
        <v>265</v>
      </c>
      <c r="AJ242" s="183">
        <v>20</v>
      </c>
      <c r="AK242" s="186">
        <f t="shared" si="122"/>
        <v>285</v>
      </c>
      <c r="AL242" s="196">
        <f t="shared" si="123"/>
        <v>6.7296340023612747E-2</v>
      </c>
      <c r="AM242" s="200">
        <f t="shared" si="124"/>
        <v>1.4379559834105289</v>
      </c>
      <c r="AN242" s="201">
        <v>90</v>
      </c>
      <c r="AO242" s="185" t="s">
        <v>6</v>
      </c>
      <c r="AP242" s="257" t="s">
        <v>6</v>
      </c>
      <c r="AR242" s="115"/>
      <c r="AS242" s="103"/>
    </row>
    <row r="243" spans="1:45" ht="15" x14ac:dyDescent="0.25">
      <c r="B243" s="92">
        <v>8350142.04</v>
      </c>
      <c r="H243" s="132" t="s">
        <v>240</v>
      </c>
      <c r="I243" s="87">
        <v>251.21</v>
      </c>
      <c r="J243" s="135">
        <f t="shared" si="98"/>
        <v>25121</v>
      </c>
      <c r="K243" s="137">
        <v>5903</v>
      </c>
      <c r="L243" s="113">
        <v>5753</v>
      </c>
      <c r="M243" s="95">
        <v>5347</v>
      </c>
      <c r="N243" s="96">
        <f t="shared" si="99"/>
        <v>556</v>
      </c>
      <c r="O243" s="93">
        <f t="shared" si="114"/>
        <v>0.10398354217318122</v>
      </c>
      <c r="P243" s="153">
        <v>23.5</v>
      </c>
      <c r="Q243" s="109">
        <v>2255</v>
      </c>
      <c r="R243" s="95">
        <v>1970</v>
      </c>
      <c r="S243" s="96">
        <f t="shared" si="100"/>
        <v>285</v>
      </c>
      <c r="T243" s="97">
        <f t="shared" si="115"/>
        <v>0.14467005076142131</v>
      </c>
      <c r="U243" s="138">
        <v>2119</v>
      </c>
      <c r="V243" s="95">
        <v>1898</v>
      </c>
      <c r="W243" s="96">
        <f t="shared" si="101"/>
        <v>221</v>
      </c>
      <c r="X243" s="98">
        <f t="shared" si="116"/>
        <v>0.11643835616438356</v>
      </c>
      <c r="Y243" s="264">
        <f t="shared" si="102"/>
        <v>8.4351737590064091E-2</v>
      </c>
      <c r="Z243" s="144">
        <v>2380</v>
      </c>
      <c r="AA243" s="113">
        <v>100</v>
      </c>
      <c r="AB243" s="135">
        <f>Z243+AA243</f>
        <v>2480</v>
      </c>
      <c r="AC243" s="135">
        <f t="shared" si="117"/>
        <v>2580</v>
      </c>
      <c r="AD243" s="99">
        <f t="shared" si="118"/>
        <v>1.0840336134453781</v>
      </c>
      <c r="AE243" s="100">
        <f t="shared" si="119"/>
        <v>1.3127072093065852</v>
      </c>
      <c r="AF243" s="146">
        <v>70</v>
      </c>
      <c r="AG243" s="99">
        <f t="shared" si="120"/>
        <v>2.9411764705882353E-2</v>
      </c>
      <c r="AH243" s="101">
        <f t="shared" si="121"/>
        <v>0.26097395479931101</v>
      </c>
      <c r="AI243" s="113">
        <v>80</v>
      </c>
      <c r="AJ243" s="113">
        <v>0</v>
      </c>
      <c r="AK243" s="135">
        <f t="shared" si="122"/>
        <v>80</v>
      </c>
      <c r="AL243" s="99">
        <f t="shared" si="123"/>
        <v>3.3613445378151259E-2</v>
      </c>
      <c r="AM243" s="102">
        <f t="shared" si="124"/>
        <v>0.71823601235365941</v>
      </c>
      <c r="AN243" s="150">
        <v>30</v>
      </c>
      <c r="AO243" s="87" t="s">
        <v>2</v>
      </c>
      <c r="AP243" s="4" t="s">
        <v>2</v>
      </c>
      <c r="AR243" s="115"/>
      <c r="AS243" s="103"/>
    </row>
    <row r="244" spans="1:45" ht="15" x14ac:dyDescent="0.25">
      <c r="B244" s="92">
        <v>8350150</v>
      </c>
      <c r="H244" s="132" t="s">
        <v>241</v>
      </c>
      <c r="I244" s="87">
        <v>823.05</v>
      </c>
      <c r="J244" s="135">
        <f t="shared" si="98"/>
        <v>82305</v>
      </c>
      <c r="K244" s="137">
        <v>7855</v>
      </c>
      <c r="L244" s="113">
        <v>7978</v>
      </c>
      <c r="M244" s="95">
        <v>7326</v>
      </c>
      <c r="N244" s="96">
        <f t="shared" si="99"/>
        <v>529</v>
      </c>
      <c r="O244" s="93">
        <f t="shared" si="114"/>
        <v>7.2208572208572214E-2</v>
      </c>
      <c r="P244" s="153">
        <v>9.5</v>
      </c>
      <c r="Q244" s="109">
        <v>3149</v>
      </c>
      <c r="R244" s="95">
        <v>2659</v>
      </c>
      <c r="S244" s="96">
        <f t="shared" si="100"/>
        <v>490</v>
      </c>
      <c r="T244" s="97">
        <f t="shared" si="115"/>
        <v>0.18427980443775854</v>
      </c>
      <c r="U244" s="138">
        <v>2796</v>
      </c>
      <c r="V244" s="95">
        <v>2560</v>
      </c>
      <c r="W244" s="96">
        <f t="shared" si="101"/>
        <v>236</v>
      </c>
      <c r="X244" s="98">
        <f t="shared" si="116"/>
        <v>9.2187500000000006E-2</v>
      </c>
      <c r="Y244" s="264">
        <f t="shared" si="102"/>
        <v>3.3971204665573171E-2</v>
      </c>
      <c r="Z244" s="144">
        <v>3230</v>
      </c>
      <c r="AA244" s="113">
        <v>105</v>
      </c>
      <c r="AB244" s="135">
        <f>Z244+AA244</f>
        <v>3335</v>
      </c>
      <c r="AC244" s="135">
        <f t="shared" si="117"/>
        <v>3440</v>
      </c>
      <c r="AD244" s="99">
        <f t="shared" si="118"/>
        <v>1.0650154798761611</v>
      </c>
      <c r="AE244" s="100">
        <f t="shared" si="119"/>
        <v>1.2896772582661191</v>
      </c>
      <c r="AF244" s="146">
        <v>45</v>
      </c>
      <c r="AG244" s="99">
        <f t="shared" si="120"/>
        <v>1.393188854489164E-2</v>
      </c>
      <c r="AH244" s="101">
        <f t="shared" si="121"/>
        <v>0.12361924174704207</v>
      </c>
      <c r="AI244" s="113">
        <v>100</v>
      </c>
      <c r="AJ244" s="113">
        <v>10</v>
      </c>
      <c r="AK244" s="135">
        <f t="shared" si="122"/>
        <v>110</v>
      </c>
      <c r="AL244" s="99">
        <f t="shared" si="123"/>
        <v>3.4055727554179564E-2</v>
      </c>
      <c r="AM244" s="102">
        <f t="shared" si="124"/>
        <v>0.72768648620041809</v>
      </c>
      <c r="AN244" s="150">
        <v>30</v>
      </c>
      <c r="AO244" s="87" t="s">
        <v>2</v>
      </c>
      <c r="AP244" s="4" t="s">
        <v>2</v>
      </c>
      <c r="AR244" s="115"/>
      <c r="AS244" s="103"/>
    </row>
    <row r="245" spans="1:45" ht="15" x14ac:dyDescent="0.25">
      <c r="A245" s="180" t="s">
        <v>293</v>
      </c>
      <c r="B245" s="181">
        <v>8350151.0099999998</v>
      </c>
      <c r="C245" s="182">
        <v>8350151</v>
      </c>
      <c r="D245" s="185">
        <v>0.5746713</v>
      </c>
      <c r="E245" s="183">
        <v>8961</v>
      </c>
      <c r="F245" s="202">
        <v>2858</v>
      </c>
      <c r="G245" s="202">
        <v>2793</v>
      </c>
      <c r="H245" s="184"/>
      <c r="I245" s="185">
        <v>5.2</v>
      </c>
      <c r="J245" s="186">
        <f t="shared" si="98"/>
        <v>520</v>
      </c>
      <c r="K245" s="187">
        <v>10667</v>
      </c>
      <c r="L245" s="188">
        <v>7880</v>
      </c>
      <c r="M245" s="189">
        <f>D245*E245</f>
        <v>5149.6295192999996</v>
      </c>
      <c r="N245" s="190">
        <f t="shared" si="99"/>
        <v>5517.3704807000004</v>
      </c>
      <c r="O245" s="191">
        <f t="shared" si="114"/>
        <v>1.071411149097574</v>
      </c>
      <c r="P245" s="192">
        <v>2050.5</v>
      </c>
      <c r="Q245" s="188">
        <v>3696</v>
      </c>
      <c r="R245" s="189">
        <f>D245*F245</f>
        <v>1642.4105754</v>
      </c>
      <c r="S245" s="190">
        <f t="shared" si="100"/>
        <v>2053.5894245999998</v>
      </c>
      <c r="T245" s="193">
        <f t="shared" si="115"/>
        <v>1.2503508290549454</v>
      </c>
      <c r="U245" s="187">
        <v>3447</v>
      </c>
      <c r="V245" s="189">
        <f>D245*G245</f>
        <v>1605.0569409</v>
      </c>
      <c r="W245" s="190">
        <f t="shared" si="101"/>
        <v>1841.9430591</v>
      </c>
      <c r="X245" s="194">
        <f t="shared" si="116"/>
        <v>1.1475873610235729</v>
      </c>
      <c r="Y245" s="263">
        <f t="shared" si="102"/>
        <v>6.6288461538461538</v>
      </c>
      <c r="Z245" s="195">
        <v>5295</v>
      </c>
      <c r="AA245" s="183">
        <v>4720</v>
      </c>
      <c r="AB245" s="183">
        <v>185</v>
      </c>
      <c r="AC245" s="186">
        <f t="shared" si="117"/>
        <v>4905</v>
      </c>
      <c r="AD245" s="196">
        <f t="shared" si="118"/>
        <v>0.92634560906515584</v>
      </c>
      <c r="AE245" s="197">
        <f t="shared" si="119"/>
        <v>1.1217553996913974</v>
      </c>
      <c r="AF245" s="198">
        <v>95</v>
      </c>
      <c r="AG245" s="196">
        <f t="shared" si="120"/>
        <v>1.794145420207743E-2</v>
      </c>
      <c r="AH245" s="199">
        <f t="shared" si="121"/>
        <v>0.1591965767708734</v>
      </c>
      <c r="AI245" s="183">
        <v>165</v>
      </c>
      <c r="AJ245" s="183">
        <v>15</v>
      </c>
      <c r="AK245" s="186">
        <f t="shared" si="122"/>
        <v>180</v>
      </c>
      <c r="AL245" s="196">
        <f t="shared" si="123"/>
        <v>3.39943342776204E-2</v>
      </c>
      <c r="AM245" s="200">
        <f t="shared" si="124"/>
        <v>0.72637466405171802</v>
      </c>
      <c r="AN245" s="201">
        <v>125</v>
      </c>
      <c r="AO245" s="185" t="s">
        <v>6</v>
      </c>
      <c r="AP245" s="257" t="s">
        <v>6</v>
      </c>
      <c r="AQ245" s="119" t="s">
        <v>25</v>
      </c>
      <c r="AR245" s="115"/>
      <c r="AS245" s="103"/>
    </row>
    <row r="246" spans="1:45" ht="15" x14ac:dyDescent="0.25">
      <c r="A246" s="180" t="s">
        <v>293</v>
      </c>
      <c r="B246" s="181">
        <v>8350151.0199999996</v>
      </c>
      <c r="C246" s="182">
        <v>8350151</v>
      </c>
      <c r="D246" s="185">
        <v>0.4253287</v>
      </c>
      <c r="E246" s="183">
        <v>8961</v>
      </c>
      <c r="F246" s="202">
        <v>2858</v>
      </c>
      <c r="G246" s="202">
        <v>2793</v>
      </c>
      <c r="H246" s="184"/>
      <c r="I246" s="185">
        <v>5.27</v>
      </c>
      <c r="J246" s="186">
        <f t="shared" si="98"/>
        <v>527</v>
      </c>
      <c r="K246" s="187">
        <v>6729</v>
      </c>
      <c r="L246" s="188">
        <v>5404</v>
      </c>
      <c r="M246" s="189">
        <f>D246*E246</f>
        <v>3811.3704806999999</v>
      </c>
      <c r="N246" s="190">
        <f t="shared" si="99"/>
        <v>2917.6295193000001</v>
      </c>
      <c r="O246" s="191">
        <f t="shared" si="114"/>
        <v>0.76550666855250071</v>
      </c>
      <c r="P246" s="192">
        <v>1276.7</v>
      </c>
      <c r="Q246" s="188">
        <v>2284</v>
      </c>
      <c r="R246" s="189">
        <f>D246*F246</f>
        <v>1215.5894246</v>
      </c>
      <c r="S246" s="190">
        <f t="shared" si="100"/>
        <v>1068.4105754</v>
      </c>
      <c r="T246" s="193">
        <f t="shared" si="115"/>
        <v>0.87892388151663092</v>
      </c>
      <c r="U246" s="187">
        <v>2186</v>
      </c>
      <c r="V246" s="189">
        <f>D246*G246</f>
        <v>1187.9430591</v>
      </c>
      <c r="W246" s="190">
        <f t="shared" si="101"/>
        <v>998.05694089999997</v>
      </c>
      <c r="X246" s="194">
        <f t="shared" si="116"/>
        <v>0.84015553881525262</v>
      </c>
      <c r="Y246" s="263">
        <f t="shared" si="102"/>
        <v>4.1480075901328277</v>
      </c>
      <c r="Z246" s="195">
        <v>3345</v>
      </c>
      <c r="AA246" s="183">
        <v>3020</v>
      </c>
      <c r="AB246" s="183">
        <v>85</v>
      </c>
      <c r="AC246" s="186">
        <f t="shared" si="117"/>
        <v>3105</v>
      </c>
      <c r="AD246" s="196">
        <f t="shared" si="118"/>
        <v>0.9282511210762332</v>
      </c>
      <c r="AE246" s="197">
        <f t="shared" si="119"/>
        <v>1.1240628736694518</v>
      </c>
      <c r="AF246" s="198">
        <v>60</v>
      </c>
      <c r="AG246" s="196">
        <f t="shared" si="120"/>
        <v>1.7937219730941704E-2</v>
      </c>
      <c r="AH246" s="199">
        <f t="shared" si="121"/>
        <v>0.15915900382379508</v>
      </c>
      <c r="AI246" s="183">
        <v>90</v>
      </c>
      <c r="AJ246" s="183">
        <v>15</v>
      </c>
      <c r="AK246" s="186">
        <f t="shared" si="122"/>
        <v>105</v>
      </c>
      <c r="AL246" s="196">
        <f t="shared" si="123"/>
        <v>3.1390134529147982E-2</v>
      </c>
      <c r="AM246" s="200">
        <f t="shared" si="124"/>
        <v>0.67072937028093982</v>
      </c>
      <c r="AN246" s="201">
        <v>80</v>
      </c>
      <c r="AO246" s="185" t="s">
        <v>6</v>
      </c>
      <c r="AP246" s="257" t="s">
        <v>6</v>
      </c>
      <c r="AQ246" s="119" t="s">
        <v>25</v>
      </c>
      <c r="AR246" s="115"/>
      <c r="AS246" s="103"/>
    </row>
    <row r="247" spans="1:45" ht="15" x14ac:dyDescent="0.25">
      <c r="A247" s="180" t="s">
        <v>291</v>
      </c>
      <c r="B247" s="181">
        <v>8350152</v>
      </c>
      <c r="C247" s="182"/>
      <c r="D247" s="182"/>
      <c r="E247" s="183"/>
      <c r="F247" s="183"/>
      <c r="G247" s="183"/>
      <c r="H247" s="184" t="s">
        <v>243</v>
      </c>
      <c r="I247" s="185">
        <v>21.74</v>
      </c>
      <c r="J247" s="186">
        <f t="shared" si="98"/>
        <v>2174</v>
      </c>
      <c r="K247" s="187">
        <v>8371</v>
      </c>
      <c r="L247" s="188">
        <v>7324</v>
      </c>
      <c r="M247" s="189">
        <v>6772</v>
      </c>
      <c r="N247" s="190">
        <f t="shared" si="99"/>
        <v>1599</v>
      </c>
      <c r="O247" s="191">
        <f t="shared" si="114"/>
        <v>0.2361193148257531</v>
      </c>
      <c r="P247" s="192">
        <v>385</v>
      </c>
      <c r="Q247" s="188">
        <v>3100</v>
      </c>
      <c r="R247" s="189">
        <v>2383</v>
      </c>
      <c r="S247" s="190">
        <f t="shared" si="100"/>
        <v>717</v>
      </c>
      <c r="T247" s="193">
        <f t="shared" si="115"/>
        <v>0.3008812421317667</v>
      </c>
      <c r="U247" s="187">
        <v>2984</v>
      </c>
      <c r="V247" s="189">
        <v>2319</v>
      </c>
      <c r="W247" s="190">
        <f t="shared" si="101"/>
        <v>665</v>
      </c>
      <c r="X247" s="194">
        <f t="shared" si="116"/>
        <v>0.28676153514445885</v>
      </c>
      <c r="Y247" s="263">
        <f t="shared" si="102"/>
        <v>1.3725850965961361</v>
      </c>
      <c r="Z247" s="195">
        <v>3770</v>
      </c>
      <c r="AA247" s="183">
        <v>235</v>
      </c>
      <c r="AB247" s="186">
        <f>Z247+AA247</f>
        <v>4005</v>
      </c>
      <c r="AC247" s="186">
        <f t="shared" si="117"/>
        <v>4240</v>
      </c>
      <c r="AD247" s="196">
        <f t="shared" si="118"/>
        <v>1.1246684350132625</v>
      </c>
      <c r="AE247" s="197">
        <f t="shared" si="119"/>
        <v>1.3619138229756145</v>
      </c>
      <c r="AF247" s="198">
        <v>90</v>
      </c>
      <c r="AG247" s="196">
        <f t="shared" si="120"/>
        <v>2.3872679045092837E-2</v>
      </c>
      <c r="AH247" s="199">
        <f t="shared" si="121"/>
        <v>0.2118250137097856</v>
      </c>
      <c r="AI247" s="183">
        <v>70</v>
      </c>
      <c r="AJ247" s="183">
        <v>25</v>
      </c>
      <c r="AK247" s="186">
        <f t="shared" si="122"/>
        <v>95</v>
      </c>
      <c r="AL247" s="196">
        <f t="shared" si="123"/>
        <v>2.5198938992042442E-2</v>
      </c>
      <c r="AM247" s="200">
        <f t="shared" si="124"/>
        <v>0.53843886735133428</v>
      </c>
      <c r="AN247" s="201">
        <v>60</v>
      </c>
      <c r="AO247" s="185" t="s">
        <v>6</v>
      </c>
      <c r="AP247" s="257" t="s">
        <v>6</v>
      </c>
      <c r="AR247" s="115"/>
      <c r="AS247" s="103"/>
    </row>
    <row r="248" spans="1:45" ht="15" x14ac:dyDescent="0.25">
      <c r="A248" s="180" t="s">
        <v>291</v>
      </c>
      <c r="B248" s="181">
        <v>8350153.0099999998</v>
      </c>
      <c r="C248" s="182">
        <v>8350153</v>
      </c>
      <c r="D248" s="85">
        <v>2.415848E-3</v>
      </c>
      <c r="E248" s="259">
        <v>6941</v>
      </c>
      <c r="F248" s="259">
        <v>3157</v>
      </c>
      <c r="G248" s="259">
        <v>3048</v>
      </c>
      <c r="H248" s="184"/>
      <c r="I248" s="185">
        <v>3.33</v>
      </c>
      <c r="J248" s="186">
        <f t="shared" si="98"/>
        <v>333</v>
      </c>
      <c r="K248" s="187">
        <v>3550</v>
      </c>
      <c r="L248" s="188">
        <v>2044</v>
      </c>
      <c r="M248" s="189">
        <f>E248*D248</f>
        <v>16.768400967999998</v>
      </c>
      <c r="N248" s="190">
        <f t="shared" si="99"/>
        <v>3533.2315990319998</v>
      </c>
      <c r="O248" s="191">
        <f t="shared" si="114"/>
        <v>210.70772375819539</v>
      </c>
      <c r="P248" s="192">
        <v>1065.8</v>
      </c>
      <c r="Q248" s="188">
        <v>1542</v>
      </c>
      <c r="R248" s="189">
        <f>F248*D248</f>
        <v>7.626832136</v>
      </c>
      <c r="S248" s="190">
        <f t="shared" si="100"/>
        <v>1534.3731678639999</v>
      </c>
      <c r="T248" s="193">
        <f t="shared" si="115"/>
        <v>201.18092813679306</v>
      </c>
      <c r="U248" s="187">
        <v>1279</v>
      </c>
      <c r="V248" s="189">
        <f>G248*D248</f>
        <v>7.3635047039999995</v>
      </c>
      <c r="W248" s="190">
        <f t="shared" si="101"/>
        <v>1271.636495296</v>
      </c>
      <c r="X248" s="194">
        <f t="shared" si="116"/>
        <v>172.69446363023604</v>
      </c>
      <c r="Y248" s="263">
        <f t="shared" si="102"/>
        <v>3.840840840840841</v>
      </c>
      <c r="Z248" s="195">
        <v>1845</v>
      </c>
      <c r="AA248" s="183">
        <v>1590</v>
      </c>
      <c r="AB248" s="183">
        <v>105</v>
      </c>
      <c r="AC248" s="186">
        <f t="shared" si="117"/>
        <v>1695</v>
      </c>
      <c r="AD248" s="196">
        <f t="shared" si="118"/>
        <v>0.91869918699186992</v>
      </c>
      <c r="AE248" s="197">
        <f t="shared" si="119"/>
        <v>1.1124959881228746</v>
      </c>
      <c r="AF248" s="198">
        <v>40</v>
      </c>
      <c r="AG248" s="196">
        <f t="shared" si="120"/>
        <v>2.1680216802168022E-2</v>
      </c>
      <c r="AH248" s="199">
        <f t="shared" si="121"/>
        <v>0.19237104527212087</v>
      </c>
      <c r="AI248" s="183">
        <v>40</v>
      </c>
      <c r="AJ248" s="183">
        <v>10</v>
      </c>
      <c r="AK248" s="186">
        <f t="shared" si="122"/>
        <v>50</v>
      </c>
      <c r="AL248" s="196">
        <f t="shared" si="123"/>
        <v>2.7100271002710029E-2</v>
      </c>
      <c r="AM248" s="200">
        <f t="shared" si="124"/>
        <v>0.57906561971602633</v>
      </c>
      <c r="AN248" s="201">
        <v>65</v>
      </c>
      <c r="AO248" s="185" t="s">
        <v>6</v>
      </c>
      <c r="AP248" s="257" t="s">
        <v>6</v>
      </c>
      <c r="AQ248" s="119" t="s">
        <v>25</v>
      </c>
      <c r="AR248" s="115" t="s">
        <v>340</v>
      </c>
      <c r="AS248" s="103"/>
    </row>
    <row r="249" spans="1:45" ht="15" x14ac:dyDescent="0.25">
      <c r="A249" s="180" t="s">
        <v>291</v>
      </c>
      <c r="B249" s="181">
        <v>8350153.0199999996</v>
      </c>
      <c r="C249" s="182">
        <v>8350153</v>
      </c>
      <c r="D249" s="85">
        <v>0.99758415199999995</v>
      </c>
      <c r="E249" s="259">
        <v>6941</v>
      </c>
      <c r="F249" s="259">
        <v>3157</v>
      </c>
      <c r="G249" s="259">
        <v>3048</v>
      </c>
      <c r="H249" s="184"/>
      <c r="I249" s="185">
        <v>7.74</v>
      </c>
      <c r="J249" s="186">
        <f t="shared" si="98"/>
        <v>774</v>
      </c>
      <c r="K249" s="187">
        <v>8381</v>
      </c>
      <c r="L249" s="188">
        <v>8339</v>
      </c>
      <c r="M249" s="189">
        <f>E249*D249</f>
        <v>6924.2315990319994</v>
      </c>
      <c r="N249" s="190">
        <f t="shared" si="99"/>
        <v>1456.7684009680006</v>
      </c>
      <c r="O249" s="191">
        <f t="shared" si="114"/>
        <v>0.21038701264291265</v>
      </c>
      <c r="P249" s="192">
        <v>1083.4000000000001</v>
      </c>
      <c r="Q249" s="188">
        <v>3994</v>
      </c>
      <c r="R249" s="189">
        <f>F249*D249</f>
        <v>3149.3731678639997</v>
      </c>
      <c r="S249" s="190">
        <f t="shared" si="100"/>
        <v>844.6268321360003</v>
      </c>
      <c r="T249" s="193">
        <f t="shared" si="115"/>
        <v>0.26818887032966365</v>
      </c>
      <c r="U249" s="187">
        <v>3635</v>
      </c>
      <c r="V249" s="189">
        <f>G249*D249</f>
        <v>3040.6364952959998</v>
      </c>
      <c r="W249" s="190">
        <f t="shared" si="101"/>
        <v>594.36350470400021</v>
      </c>
      <c r="X249" s="194">
        <f t="shared" si="116"/>
        <v>0.19547338382062671</v>
      </c>
      <c r="Y249" s="263">
        <f t="shared" si="102"/>
        <v>4.6963824289405682</v>
      </c>
      <c r="Z249" s="195">
        <v>3855</v>
      </c>
      <c r="AA249" s="183">
        <v>3070</v>
      </c>
      <c r="AB249" s="183">
        <v>220</v>
      </c>
      <c r="AC249" s="186">
        <f t="shared" si="117"/>
        <v>3290</v>
      </c>
      <c r="AD249" s="196">
        <f t="shared" si="118"/>
        <v>0.85343709468223083</v>
      </c>
      <c r="AE249" s="197">
        <f t="shared" si="119"/>
        <v>1.0334670558031374</v>
      </c>
      <c r="AF249" s="198">
        <v>75</v>
      </c>
      <c r="AG249" s="196">
        <f t="shared" si="120"/>
        <v>1.9455252918287938E-2</v>
      </c>
      <c r="AH249" s="199">
        <f t="shared" si="121"/>
        <v>0.17262868605401896</v>
      </c>
      <c r="AI249" s="183">
        <v>295</v>
      </c>
      <c r="AJ249" s="183">
        <v>90</v>
      </c>
      <c r="AK249" s="186">
        <f t="shared" si="122"/>
        <v>385</v>
      </c>
      <c r="AL249" s="196">
        <f t="shared" si="123"/>
        <v>9.9870298313878086E-2</v>
      </c>
      <c r="AM249" s="200">
        <f t="shared" si="124"/>
        <v>2.1339807332025233</v>
      </c>
      <c r="AN249" s="201">
        <v>110</v>
      </c>
      <c r="AO249" s="185" t="s">
        <v>6</v>
      </c>
      <c r="AP249" s="257" t="s">
        <v>6</v>
      </c>
      <c r="AQ249" s="119" t="s">
        <v>25</v>
      </c>
      <c r="AR249" s="115"/>
      <c r="AS249" s="103"/>
    </row>
    <row r="250" spans="1:45" ht="15" x14ac:dyDescent="0.25">
      <c r="A250" s="180" t="s">
        <v>291</v>
      </c>
      <c r="B250" s="181">
        <v>8350154</v>
      </c>
      <c r="C250" s="182"/>
      <c r="D250" s="185"/>
      <c r="E250" s="183"/>
      <c r="F250" s="183"/>
      <c r="G250" s="183"/>
      <c r="H250" s="184" t="s">
        <v>245</v>
      </c>
      <c r="I250" s="185">
        <v>9.6300000000000008</v>
      </c>
      <c r="J250" s="186">
        <f t="shared" si="98"/>
        <v>963.00000000000011</v>
      </c>
      <c r="K250" s="187">
        <v>9691</v>
      </c>
      <c r="L250" s="188">
        <v>6597</v>
      </c>
      <c r="M250" s="189">
        <v>3254</v>
      </c>
      <c r="N250" s="190">
        <f t="shared" si="99"/>
        <v>6437</v>
      </c>
      <c r="O250" s="191">
        <f t="shared" si="114"/>
        <v>1.978180700676091</v>
      </c>
      <c r="P250" s="192">
        <v>1006.4</v>
      </c>
      <c r="Q250" s="188">
        <v>3628</v>
      </c>
      <c r="R250" s="189">
        <v>1178</v>
      </c>
      <c r="S250" s="190">
        <f t="shared" si="100"/>
        <v>2450</v>
      </c>
      <c r="T250" s="193">
        <f t="shared" si="115"/>
        <v>2.0797962648556876</v>
      </c>
      <c r="U250" s="187">
        <v>3421</v>
      </c>
      <c r="V250" s="189">
        <v>1164</v>
      </c>
      <c r="W250" s="190">
        <f t="shared" si="101"/>
        <v>2257</v>
      </c>
      <c r="X250" s="194">
        <f t="shared" si="116"/>
        <v>1.9390034364261168</v>
      </c>
      <c r="Y250" s="263">
        <f t="shared" si="102"/>
        <v>3.5524402907580472</v>
      </c>
      <c r="Z250" s="195">
        <v>4310</v>
      </c>
      <c r="AA250" s="183">
        <v>225</v>
      </c>
      <c r="AB250" s="186">
        <f>Z250+AA250</f>
        <v>4535</v>
      </c>
      <c r="AC250" s="186">
        <f t="shared" si="117"/>
        <v>4760</v>
      </c>
      <c r="AD250" s="196">
        <f t="shared" si="118"/>
        <v>1.1044083526682134</v>
      </c>
      <c r="AE250" s="197">
        <f t="shared" si="119"/>
        <v>1.3373799378399289</v>
      </c>
      <c r="AF250" s="198">
        <v>85</v>
      </c>
      <c r="AG250" s="196">
        <f t="shared" si="120"/>
        <v>1.9721577726218097E-2</v>
      </c>
      <c r="AH250" s="199">
        <f t="shared" si="121"/>
        <v>0.17499181655916679</v>
      </c>
      <c r="AI250" s="183">
        <v>105</v>
      </c>
      <c r="AJ250" s="183">
        <v>20</v>
      </c>
      <c r="AK250" s="186">
        <f t="shared" si="122"/>
        <v>125</v>
      </c>
      <c r="AL250" s="196">
        <f t="shared" si="123"/>
        <v>2.9002320185614848E-2</v>
      </c>
      <c r="AM250" s="200">
        <f t="shared" si="124"/>
        <v>0.61970769627382161</v>
      </c>
      <c r="AN250" s="201">
        <v>105</v>
      </c>
      <c r="AO250" s="185" t="s">
        <v>6</v>
      </c>
      <c r="AP250" s="257" t="s">
        <v>6</v>
      </c>
      <c r="AR250" s="115"/>
      <c r="AS250" s="103"/>
    </row>
    <row r="251" spans="1:45" ht="15" x14ac:dyDescent="0.25">
      <c r="A251" s="115" t="s">
        <v>292</v>
      </c>
      <c r="B251" s="92">
        <v>8350155</v>
      </c>
      <c r="D251" s="87"/>
      <c r="H251" s="132" t="s">
        <v>246</v>
      </c>
      <c r="I251" s="87">
        <v>778.73</v>
      </c>
      <c r="J251" s="135">
        <f t="shared" si="98"/>
        <v>77873</v>
      </c>
      <c r="K251" s="137">
        <v>5501</v>
      </c>
      <c r="L251" s="113">
        <v>5216</v>
      </c>
      <c r="M251" s="95">
        <v>5135</v>
      </c>
      <c r="N251" s="96">
        <f t="shared" si="99"/>
        <v>366</v>
      </c>
      <c r="O251" s="93">
        <f t="shared" si="114"/>
        <v>7.1275559883154815E-2</v>
      </c>
      <c r="P251" s="153">
        <v>7.1</v>
      </c>
      <c r="Q251" s="109">
        <v>2316</v>
      </c>
      <c r="R251" s="95">
        <v>2005</v>
      </c>
      <c r="S251" s="96">
        <f t="shared" si="100"/>
        <v>311</v>
      </c>
      <c r="T251" s="97">
        <f t="shared" si="115"/>
        <v>0.15511221945137157</v>
      </c>
      <c r="U251" s="138">
        <v>2110</v>
      </c>
      <c r="V251" s="95">
        <v>1915</v>
      </c>
      <c r="W251" s="96">
        <f t="shared" si="101"/>
        <v>195</v>
      </c>
      <c r="X251" s="98">
        <f t="shared" si="116"/>
        <v>0.10182767624020887</v>
      </c>
      <c r="Y251" s="264">
        <f t="shared" si="102"/>
        <v>2.7095398918752327E-2</v>
      </c>
      <c r="Z251" s="144">
        <v>2195</v>
      </c>
      <c r="AA251" s="113">
        <v>80</v>
      </c>
      <c r="AB251" s="135">
        <f>Z251+AA251</f>
        <v>2275</v>
      </c>
      <c r="AC251" s="135">
        <f t="shared" si="117"/>
        <v>2355</v>
      </c>
      <c r="AD251" s="99">
        <f t="shared" si="118"/>
        <v>1.0728929384965831</v>
      </c>
      <c r="AE251" s="100">
        <f t="shared" si="119"/>
        <v>1.2992164428391657</v>
      </c>
      <c r="AF251" s="146">
        <v>0</v>
      </c>
      <c r="AG251" s="99">
        <f t="shared" si="120"/>
        <v>0</v>
      </c>
      <c r="AH251" s="101">
        <f t="shared" si="121"/>
        <v>0</v>
      </c>
      <c r="AI251" s="113">
        <v>70</v>
      </c>
      <c r="AJ251" s="113">
        <v>10</v>
      </c>
      <c r="AK251" s="135">
        <f t="shared" si="122"/>
        <v>80</v>
      </c>
      <c r="AL251" s="99">
        <f t="shared" si="123"/>
        <v>3.644646924829157E-2</v>
      </c>
      <c r="AM251" s="102">
        <f t="shared" si="124"/>
        <v>0.77877071043358059</v>
      </c>
      <c r="AN251" s="150">
        <v>45</v>
      </c>
      <c r="AO251" s="87" t="s">
        <v>2</v>
      </c>
      <c r="AP251" s="4" t="s">
        <v>2</v>
      </c>
      <c r="AR251" s="115"/>
      <c r="AS251" s="103"/>
    </row>
    <row r="252" spans="1:45" ht="15" x14ac:dyDescent="0.25">
      <c r="A252" s="180"/>
      <c r="B252" s="181">
        <v>8350156</v>
      </c>
      <c r="C252" s="182"/>
      <c r="D252" s="185"/>
      <c r="E252" s="183"/>
      <c r="F252" s="183"/>
      <c r="G252" s="183"/>
      <c r="H252" s="184" t="s">
        <v>247</v>
      </c>
      <c r="I252" s="185">
        <v>11.15</v>
      </c>
      <c r="J252" s="186">
        <f t="shared" si="98"/>
        <v>1115</v>
      </c>
      <c r="K252" s="187">
        <v>6573</v>
      </c>
      <c r="L252" s="188">
        <v>6510</v>
      </c>
      <c r="M252" s="189">
        <v>6256</v>
      </c>
      <c r="N252" s="190">
        <f t="shared" si="99"/>
        <v>317</v>
      </c>
      <c r="O252" s="191">
        <f t="shared" si="114"/>
        <v>5.0671355498721225E-2</v>
      </c>
      <c r="P252" s="192">
        <v>589.29999999999995</v>
      </c>
      <c r="Q252" s="188">
        <v>2491</v>
      </c>
      <c r="R252" s="189">
        <v>2342</v>
      </c>
      <c r="S252" s="190">
        <f t="shared" si="100"/>
        <v>149</v>
      </c>
      <c r="T252" s="193">
        <f t="shared" si="115"/>
        <v>6.3620836891545685E-2</v>
      </c>
      <c r="U252" s="187">
        <v>2413</v>
      </c>
      <c r="V252" s="189">
        <v>2300</v>
      </c>
      <c r="W252" s="190">
        <f t="shared" si="101"/>
        <v>113</v>
      </c>
      <c r="X252" s="194">
        <f t="shared" si="116"/>
        <v>4.9130434782608694E-2</v>
      </c>
      <c r="Y252" s="263">
        <f t="shared" si="102"/>
        <v>2.1641255605381167</v>
      </c>
      <c r="Z252" s="195">
        <v>2675</v>
      </c>
      <c r="AA252" s="183">
        <v>200</v>
      </c>
      <c r="AB252" s="186">
        <f>Z252+AA252</f>
        <v>2875</v>
      </c>
      <c r="AC252" s="186">
        <f t="shared" si="117"/>
        <v>3075</v>
      </c>
      <c r="AD252" s="196">
        <f t="shared" si="118"/>
        <v>1.1495327102803738</v>
      </c>
      <c r="AE252" s="197">
        <f t="shared" si="119"/>
        <v>1.3920231415359337</v>
      </c>
      <c r="AF252" s="198">
        <v>45</v>
      </c>
      <c r="AG252" s="196">
        <f t="shared" si="120"/>
        <v>1.6822429906542057E-2</v>
      </c>
      <c r="AH252" s="199">
        <f t="shared" si="121"/>
        <v>0.14926734610951248</v>
      </c>
      <c r="AI252" s="183">
        <v>180</v>
      </c>
      <c r="AJ252" s="183">
        <v>35</v>
      </c>
      <c r="AK252" s="186">
        <f t="shared" si="122"/>
        <v>215</v>
      </c>
      <c r="AL252" s="196">
        <f t="shared" si="123"/>
        <v>8.0373831775700941E-2</v>
      </c>
      <c r="AM252" s="200">
        <f t="shared" si="124"/>
        <v>1.7173895678568578</v>
      </c>
      <c r="AN252" s="201">
        <v>50</v>
      </c>
      <c r="AO252" s="185" t="s">
        <v>6</v>
      </c>
      <c r="AP252" s="257" t="s">
        <v>6</v>
      </c>
      <c r="AR252" s="115"/>
      <c r="AS252" s="103"/>
    </row>
    <row r="253" spans="1:45" ht="15" x14ac:dyDescent="0.25">
      <c r="B253" s="92">
        <v>8350157</v>
      </c>
      <c r="H253" s="132" t="s">
        <v>248</v>
      </c>
      <c r="I253" s="87">
        <v>1017.07</v>
      </c>
      <c r="J253" s="135">
        <f t="shared" si="98"/>
        <v>101707</v>
      </c>
      <c r="K253" s="137">
        <v>4664</v>
      </c>
      <c r="L253" s="113">
        <v>4121</v>
      </c>
      <c r="M253" s="95">
        <v>4548</v>
      </c>
      <c r="N253" s="96">
        <f t="shared" si="99"/>
        <v>116</v>
      </c>
      <c r="O253" s="93">
        <f t="shared" si="114"/>
        <v>2.5505716798592787E-2</v>
      </c>
      <c r="P253" s="153">
        <v>4.5999999999999996</v>
      </c>
      <c r="Q253" s="109">
        <v>2640</v>
      </c>
      <c r="R253" s="95">
        <v>2289</v>
      </c>
      <c r="S253" s="96">
        <f t="shared" si="100"/>
        <v>351</v>
      </c>
      <c r="T253" s="97">
        <f t="shared" si="115"/>
        <v>0.15334207077326342</v>
      </c>
      <c r="U253" s="138">
        <v>1854</v>
      </c>
      <c r="V253" s="95">
        <v>1779</v>
      </c>
      <c r="W253" s="96">
        <f t="shared" si="101"/>
        <v>75</v>
      </c>
      <c r="X253" s="98">
        <f t="shared" si="116"/>
        <v>4.2158516020236091E-2</v>
      </c>
      <c r="Y253" s="264">
        <f t="shared" si="102"/>
        <v>1.8228833806915944E-2</v>
      </c>
      <c r="Z253" s="144">
        <v>1615</v>
      </c>
      <c r="AA253" s="113">
        <v>95</v>
      </c>
      <c r="AB253" s="135">
        <f>Z253+AA253</f>
        <v>1710</v>
      </c>
      <c r="AC253" s="135">
        <f t="shared" si="117"/>
        <v>1805</v>
      </c>
      <c r="AD253" s="99">
        <f t="shared" si="118"/>
        <v>1.1176470588235294</v>
      </c>
      <c r="AE253" s="100">
        <f t="shared" si="119"/>
        <v>1.353411308819968</v>
      </c>
      <c r="AF253" s="146">
        <v>10</v>
      </c>
      <c r="AG253" s="99">
        <f t="shared" si="120"/>
        <v>6.1919504643962852E-3</v>
      </c>
      <c r="AH253" s="101">
        <f t="shared" si="121"/>
        <v>5.4941885220907587E-2</v>
      </c>
      <c r="AI253" s="113">
        <v>70</v>
      </c>
      <c r="AJ253" s="113">
        <v>0</v>
      </c>
      <c r="AK253" s="135">
        <f t="shared" si="122"/>
        <v>70</v>
      </c>
      <c r="AL253" s="99">
        <f t="shared" si="123"/>
        <v>4.3343653250773995E-2</v>
      </c>
      <c r="AM253" s="102">
        <f t="shared" si="124"/>
        <v>0.92614643698235044</v>
      </c>
      <c r="AN253" s="150">
        <v>20</v>
      </c>
      <c r="AO253" s="87" t="s">
        <v>2</v>
      </c>
      <c r="AP253" s="4" t="s">
        <v>2</v>
      </c>
      <c r="AR253" s="115"/>
      <c r="AS253" s="103"/>
    </row>
    <row r="254" spans="1:45" ht="15" x14ac:dyDescent="0.25">
      <c r="B254" s="92">
        <v>8350160.0099999998</v>
      </c>
      <c r="H254" s="132" t="s">
        <v>249</v>
      </c>
      <c r="I254" s="87">
        <v>229.94</v>
      </c>
      <c r="J254" s="135">
        <f t="shared" si="98"/>
        <v>22994</v>
      </c>
      <c r="K254" s="137">
        <v>5745</v>
      </c>
      <c r="L254" s="113">
        <v>5793</v>
      </c>
      <c r="M254" s="95">
        <v>5594</v>
      </c>
      <c r="N254" s="96">
        <f t="shared" si="99"/>
        <v>151</v>
      </c>
      <c r="O254" s="93">
        <f t="shared" si="114"/>
        <v>2.6993207007508044E-2</v>
      </c>
      <c r="P254" s="153">
        <v>25</v>
      </c>
      <c r="Q254" s="109">
        <v>2102</v>
      </c>
      <c r="R254" s="95">
        <v>1920</v>
      </c>
      <c r="S254" s="96">
        <f t="shared" si="100"/>
        <v>182</v>
      </c>
      <c r="T254" s="97">
        <f t="shared" si="115"/>
        <v>9.4791666666666663E-2</v>
      </c>
      <c r="U254" s="138">
        <v>2023</v>
      </c>
      <c r="V254" s="95">
        <v>1884</v>
      </c>
      <c r="W254" s="96">
        <f t="shared" si="101"/>
        <v>139</v>
      </c>
      <c r="X254" s="98">
        <f t="shared" si="116"/>
        <v>7.3779193205944796E-2</v>
      </c>
      <c r="Y254" s="264">
        <f t="shared" si="102"/>
        <v>8.7979472905975478E-2</v>
      </c>
      <c r="Z254" s="144">
        <v>2470</v>
      </c>
      <c r="AA254" s="113">
        <v>125</v>
      </c>
      <c r="AB254" s="135">
        <f>Z254+AA254</f>
        <v>2595</v>
      </c>
      <c r="AC254" s="135">
        <f t="shared" si="117"/>
        <v>2720</v>
      </c>
      <c r="AD254" s="99">
        <f t="shared" si="118"/>
        <v>1.1012145748987854</v>
      </c>
      <c r="AE254" s="100">
        <f t="shared" si="119"/>
        <v>1.3335124423574538</v>
      </c>
      <c r="AF254" s="146">
        <v>25</v>
      </c>
      <c r="AG254" s="99">
        <f t="shared" si="120"/>
        <v>1.0121457489878543E-2</v>
      </c>
      <c r="AH254" s="101">
        <f t="shared" si="121"/>
        <v>8.9808850841868168E-2</v>
      </c>
      <c r="AI254" s="113">
        <v>20</v>
      </c>
      <c r="AJ254" s="113">
        <v>0</v>
      </c>
      <c r="AK254" s="135">
        <f t="shared" si="122"/>
        <v>20</v>
      </c>
      <c r="AL254" s="99">
        <f t="shared" si="123"/>
        <v>8.0971659919028341E-3</v>
      </c>
      <c r="AM254" s="102">
        <f t="shared" si="124"/>
        <v>0.17301636734835116</v>
      </c>
      <c r="AN254" s="150">
        <v>45</v>
      </c>
      <c r="AO254" s="87" t="s">
        <v>2</v>
      </c>
      <c r="AP254" s="4" t="s">
        <v>2</v>
      </c>
      <c r="AR254" s="115"/>
      <c r="AS254" s="103"/>
    </row>
    <row r="255" spans="1:45" ht="15" x14ac:dyDescent="0.25">
      <c r="B255" s="92">
        <v>8350160.0300000003</v>
      </c>
      <c r="C255" s="104">
        <v>8350160.0199999996</v>
      </c>
      <c r="D255" s="87">
        <v>0.33196526199999998</v>
      </c>
      <c r="E255" s="113">
        <v>4065</v>
      </c>
      <c r="F255" s="134">
        <v>1318</v>
      </c>
      <c r="G255" s="134">
        <v>1263</v>
      </c>
      <c r="H255" s="132"/>
      <c r="I255" s="87">
        <v>51.55</v>
      </c>
      <c r="J255" s="135">
        <f t="shared" si="98"/>
        <v>5155</v>
      </c>
      <c r="K255" s="137">
        <v>1690</v>
      </c>
      <c r="L255" s="113">
        <v>987</v>
      </c>
      <c r="M255" s="95">
        <f>D255*E255</f>
        <v>1349.4387900299998</v>
      </c>
      <c r="N255" s="96">
        <f t="shared" si="99"/>
        <v>340.56120997000016</v>
      </c>
      <c r="O255" s="93">
        <f t="shared" si="114"/>
        <v>0.25237247697795101</v>
      </c>
      <c r="P255" s="153">
        <v>32.799999999999997</v>
      </c>
      <c r="Q255" s="109">
        <v>576</v>
      </c>
      <c r="R255" s="95">
        <f>D255*F255</f>
        <v>437.53021531599995</v>
      </c>
      <c r="S255" s="96">
        <f t="shared" si="100"/>
        <v>138.46978468400005</v>
      </c>
      <c r="T255" s="97">
        <f t="shared" si="115"/>
        <v>0.31648050771531794</v>
      </c>
      <c r="U255" s="138">
        <v>465</v>
      </c>
      <c r="V255" s="95">
        <f>D255*G255</f>
        <v>419.27212590599999</v>
      </c>
      <c r="W255" s="96">
        <f t="shared" si="101"/>
        <v>45.727874094000015</v>
      </c>
      <c r="X255" s="98">
        <f t="shared" si="116"/>
        <v>0.1090649038382583</v>
      </c>
      <c r="Y255" s="264">
        <f t="shared" si="102"/>
        <v>9.0203685741998066E-2</v>
      </c>
      <c r="Z255" s="144">
        <v>590</v>
      </c>
      <c r="AA255" s="113">
        <v>450</v>
      </c>
      <c r="AB255" s="113">
        <v>90</v>
      </c>
      <c r="AC255" s="135">
        <f t="shared" si="117"/>
        <v>540</v>
      </c>
      <c r="AD255" s="99">
        <f t="shared" si="118"/>
        <v>0.9152542372881356</v>
      </c>
      <c r="AE255" s="100">
        <f t="shared" si="119"/>
        <v>1.1083243367499824</v>
      </c>
      <c r="AF255" s="146">
        <v>10</v>
      </c>
      <c r="AG255" s="99">
        <f t="shared" si="120"/>
        <v>1.6949152542372881E-2</v>
      </c>
      <c r="AH255" s="101">
        <f t="shared" si="121"/>
        <v>0.15039177056231481</v>
      </c>
      <c r="AI255" s="113">
        <v>30</v>
      </c>
      <c r="AJ255" s="113">
        <v>0</v>
      </c>
      <c r="AK255" s="135">
        <f t="shared" si="122"/>
        <v>30</v>
      </c>
      <c r="AL255" s="99">
        <f t="shared" si="123"/>
        <v>5.0847457627118647E-2</v>
      </c>
      <c r="AM255" s="102">
        <f t="shared" si="124"/>
        <v>1.0864841373315952</v>
      </c>
      <c r="AN255" s="150">
        <v>10</v>
      </c>
      <c r="AO255" s="87" t="s">
        <v>2</v>
      </c>
      <c r="AP255" s="4" t="s">
        <v>2</v>
      </c>
      <c r="AQ255" s="119" t="s">
        <v>25</v>
      </c>
      <c r="AR255" s="115"/>
      <c r="AS255" s="103"/>
    </row>
    <row r="256" spans="1:45" ht="15" x14ac:dyDescent="0.25">
      <c r="B256" s="92">
        <v>8350160.04</v>
      </c>
      <c r="C256" s="104">
        <v>8350160.0199999996</v>
      </c>
      <c r="D256" s="87">
        <v>0.65087913500000005</v>
      </c>
      <c r="E256" s="113">
        <v>4065</v>
      </c>
      <c r="F256" s="134">
        <v>1318</v>
      </c>
      <c r="G256" s="134">
        <v>1263</v>
      </c>
      <c r="H256" s="132"/>
      <c r="I256" s="87">
        <v>157.21</v>
      </c>
      <c r="J256" s="135">
        <f t="shared" si="98"/>
        <v>15721</v>
      </c>
      <c r="K256" s="137">
        <v>2722</v>
      </c>
      <c r="L256" s="113">
        <v>2498</v>
      </c>
      <c r="M256" s="95">
        <f>D256*E256</f>
        <v>2645.8236837750001</v>
      </c>
      <c r="N256" s="96">
        <f t="shared" si="99"/>
        <v>76.176316224999937</v>
      </c>
      <c r="O256" s="93">
        <f t="shared" si="114"/>
        <v>2.8791153655527542E-2</v>
      </c>
      <c r="P256" s="153">
        <v>17.3</v>
      </c>
      <c r="Q256" s="109">
        <v>970</v>
      </c>
      <c r="R256" s="95">
        <f>D256*F256</f>
        <v>857.85869993000006</v>
      </c>
      <c r="S256" s="96">
        <f t="shared" si="100"/>
        <v>112.14130006999994</v>
      </c>
      <c r="T256" s="97">
        <f t="shared" si="115"/>
        <v>0.13072234399342281</v>
      </c>
      <c r="U256" s="138">
        <v>942</v>
      </c>
      <c r="V256" s="95">
        <f>D256*G256</f>
        <v>822.0603475050001</v>
      </c>
      <c r="W256" s="96">
        <f t="shared" si="101"/>
        <v>119.9396524949999</v>
      </c>
      <c r="X256" s="98">
        <f t="shared" si="116"/>
        <v>0.14590127459501431</v>
      </c>
      <c r="Y256" s="264">
        <f t="shared" si="102"/>
        <v>5.9919852426690415E-2</v>
      </c>
      <c r="Z256" s="144">
        <v>1120</v>
      </c>
      <c r="AA256" s="113">
        <v>1055</v>
      </c>
      <c r="AB256" s="113">
        <v>25</v>
      </c>
      <c r="AC256" s="135">
        <f t="shared" si="117"/>
        <v>1080</v>
      </c>
      <c r="AD256" s="99">
        <f t="shared" si="118"/>
        <v>0.9642857142857143</v>
      </c>
      <c r="AE256" s="100">
        <f t="shared" si="119"/>
        <v>1.1676988547901601</v>
      </c>
      <c r="AF256" s="146">
        <v>10</v>
      </c>
      <c r="AG256" s="99">
        <f t="shared" si="120"/>
        <v>8.9285714285714281E-3</v>
      </c>
      <c r="AH256" s="101">
        <f t="shared" si="121"/>
        <v>7.9224236278362281E-2</v>
      </c>
      <c r="AI256" s="113">
        <v>10</v>
      </c>
      <c r="AJ256" s="113">
        <v>0</v>
      </c>
      <c r="AK256" s="135">
        <f t="shared" si="122"/>
        <v>10</v>
      </c>
      <c r="AL256" s="99">
        <f t="shared" si="123"/>
        <v>8.9285714285714281E-3</v>
      </c>
      <c r="AM256" s="102">
        <f t="shared" si="124"/>
        <v>0.19078144078144077</v>
      </c>
      <c r="AN256" s="150">
        <v>25</v>
      </c>
      <c r="AO256" s="87" t="s">
        <v>2</v>
      </c>
      <c r="AP256" s="4" t="s">
        <v>2</v>
      </c>
      <c r="AQ256" s="119" t="s">
        <v>25</v>
      </c>
      <c r="AR256" s="115"/>
      <c r="AS256" s="103"/>
    </row>
    <row r="257" spans="1:45" ht="15" x14ac:dyDescent="0.25">
      <c r="A257" s="180"/>
      <c r="B257" s="181">
        <v>8350161.0099999998</v>
      </c>
      <c r="C257" s="182">
        <v>8350161</v>
      </c>
      <c r="D257" s="185">
        <v>0.30845318399999999</v>
      </c>
      <c r="E257" s="183">
        <v>9585</v>
      </c>
      <c r="F257" s="202">
        <v>3478</v>
      </c>
      <c r="G257" s="202">
        <v>3393</v>
      </c>
      <c r="H257" s="184"/>
      <c r="I257" s="185">
        <v>3.02</v>
      </c>
      <c r="J257" s="186">
        <f t="shared" si="98"/>
        <v>302</v>
      </c>
      <c r="K257" s="187">
        <v>5584</v>
      </c>
      <c r="L257" s="188">
        <v>4494</v>
      </c>
      <c r="M257" s="189">
        <f>D257*E257</f>
        <v>2956.5237686400001</v>
      </c>
      <c r="N257" s="190">
        <f t="shared" si="99"/>
        <v>2627.4762313599999</v>
      </c>
      <c r="O257" s="191">
        <f t="shared" si="114"/>
        <v>0.88870458584834522</v>
      </c>
      <c r="P257" s="192">
        <v>1849</v>
      </c>
      <c r="Q257" s="188">
        <v>1964</v>
      </c>
      <c r="R257" s="189">
        <f>D257*F257</f>
        <v>1072.800173952</v>
      </c>
      <c r="S257" s="190">
        <f t="shared" si="100"/>
        <v>891.19982604799998</v>
      </c>
      <c r="T257" s="193">
        <f t="shared" si="115"/>
        <v>0.83072304394301366</v>
      </c>
      <c r="U257" s="187">
        <v>1931</v>
      </c>
      <c r="V257" s="189">
        <f>D257*G257</f>
        <v>1046.5816533120001</v>
      </c>
      <c r="W257" s="190">
        <f t="shared" si="101"/>
        <v>884.41834668799993</v>
      </c>
      <c r="X257" s="194">
        <f t="shared" si="116"/>
        <v>0.84505431935404174</v>
      </c>
      <c r="Y257" s="263">
        <f t="shared" si="102"/>
        <v>6.3940397350993381</v>
      </c>
      <c r="Z257" s="195">
        <v>2725</v>
      </c>
      <c r="AA257" s="183">
        <v>2430</v>
      </c>
      <c r="AB257" s="183">
        <v>105</v>
      </c>
      <c r="AC257" s="186">
        <f t="shared" si="117"/>
        <v>2535</v>
      </c>
      <c r="AD257" s="196">
        <f t="shared" si="118"/>
        <v>0.93027522935779816</v>
      </c>
      <c r="AE257" s="197">
        <f t="shared" si="119"/>
        <v>1.1265139614407826</v>
      </c>
      <c r="AF257" s="198">
        <v>90</v>
      </c>
      <c r="AG257" s="196">
        <f t="shared" si="120"/>
        <v>3.3027522935779818E-2</v>
      </c>
      <c r="AH257" s="199">
        <f t="shared" si="121"/>
        <v>0.29305699144436398</v>
      </c>
      <c r="AI257" s="183">
        <v>35</v>
      </c>
      <c r="AJ257" s="183">
        <v>15</v>
      </c>
      <c r="AK257" s="186">
        <f t="shared" si="122"/>
        <v>50</v>
      </c>
      <c r="AL257" s="196">
        <f t="shared" si="123"/>
        <v>1.834862385321101E-2</v>
      </c>
      <c r="AM257" s="200">
        <f t="shared" si="124"/>
        <v>0.39206461224809852</v>
      </c>
      <c r="AN257" s="201">
        <v>55</v>
      </c>
      <c r="AO257" s="185" t="s">
        <v>6</v>
      </c>
      <c r="AP257" s="257" t="s">
        <v>6</v>
      </c>
      <c r="AQ257" s="119" t="s">
        <v>25</v>
      </c>
      <c r="AR257" s="115"/>
      <c r="AS257" s="103"/>
    </row>
    <row r="258" spans="1:45" ht="15" x14ac:dyDescent="0.25">
      <c r="A258" s="180"/>
      <c r="B258" s="181">
        <v>8350161.0199999996</v>
      </c>
      <c r="C258" s="182">
        <v>8350161</v>
      </c>
      <c r="D258" s="257">
        <v>0.69154681600000001</v>
      </c>
      <c r="E258" s="183">
        <v>9585</v>
      </c>
      <c r="F258" s="202">
        <v>3478</v>
      </c>
      <c r="G258" s="202">
        <v>3393</v>
      </c>
      <c r="H258" s="184"/>
      <c r="I258" s="185">
        <v>7.14</v>
      </c>
      <c r="J258" s="186">
        <f t="shared" ref="J258:J321" si="125">I258*100</f>
        <v>714</v>
      </c>
      <c r="K258" s="187">
        <v>7886</v>
      </c>
      <c r="L258" s="188">
        <v>7518</v>
      </c>
      <c r="M258" s="189">
        <f>D258*E258</f>
        <v>6628.4762313600004</v>
      </c>
      <c r="N258" s="190">
        <f t="shared" ref="N258:N321" si="126">K258-M258</f>
        <v>1257.5237686399996</v>
      </c>
      <c r="O258" s="191">
        <f t="shared" si="114"/>
        <v>0.18971536213564827</v>
      </c>
      <c r="P258" s="192">
        <v>1105.2</v>
      </c>
      <c r="Q258" s="188">
        <v>3054</v>
      </c>
      <c r="R258" s="189">
        <f>D258*F258</f>
        <v>2405.199826048</v>
      </c>
      <c r="S258" s="190">
        <f t="shared" ref="S258:S321" si="127">Q258-R258</f>
        <v>648.80017395200002</v>
      </c>
      <c r="T258" s="193">
        <f t="shared" si="115"/>
        <v>0.26974896926466518</v>
      </c>
      <c r="U258" s="187">
        <v>2938</v>
      </c>
      <c r="V258" s="189">
        <f>D258*G258</f>
        <v>2346.4183466879999</v>
      </c>
      <c r="W258" s="190">
        <f t="shared" ref="W258:W321" si="128">U258-V258</f>
        <v>591.58165331200007</v>
      </c>
      <c r="X258" s="194">
        <f t="shared" si="116"/>
        <v>0.25212113353402016</v>
      </c>
      <c r="Y258" s="263">
        <f t="shared" ref="Y258:Y274" si="129">U258/J258</f>
        <v>4.1148459383753497</v>
      </c>
      <c r="Z258" s="195">
        <v>3910</v>
      </c>
      <c r="AA258" s="183">
        <v>3400</v>
      </c>
      <c r="AB258" s="183">
        <v>235</v>
      </c>
      <c r="AC258" s="186">
        <f t="shared" si="117"/>
        <v>3635</v>
      </c>
      <c r="AD258" s="196">
        <f t="shared" si="118"/>
        <v>0.92966751918158563</v>
      </c>
      <c r="AE258" s="197">
        <f t="shared" si="119"/>
        <v>1.1257780566500188</v>
      </c>
      <c r="AF258" s="198">
        <v>95</v>
      </c>
      <c r="AG258" s="196">
        <f t="shared" si="120"/>
        <v>2.4296675191815855E-2</v>
      </c>
      <c r="AH258" s="199">
        <f t="shared" si="121"/>
        <v>0.21558718005160477</v>
      </c>
      <c r="AI258" s="183">
        <v>75</v>
      </c>
      <c r="AJ258" s="183">
        <v>10</v>
      </c>
      <c r="AK258" s="186">
        <f t="shared" si="122"/>
        <v>85</v>
      </c>
      <c r="AL258" s="196">
        <f t="shared" si="123"/>
        <v>2.1739130434782608E-2</v>
      </c>
      <c r="AM258" s="200">
        <f t="shared" si="124"/>
        <v>0.46451133407655149</v>
      </c>
      <c r="AN258" s="201">
        <v>100</v>
      </c>
      <c r="AO258" s="185" t="s">
        <v>6</v>
      </c>
      <c r="AP258" s="257" t="s">
        <v>6</v>
      </c>
      <c r="AQ258" s="119" t="s">
        <v>25</v>
      </c>
      <c r="AR258" s="115" t="s">
        <v>341</v>
      </c>
      <c r="AS258" s="103"/>
    </row>
    <row r="259" spans="1:45" ht="15" x14ac:dyDescent="0.25">
      <c r="A259" s="180"/>
      <c r="B259" s="181">
        <v>8350162.0099999998</v>
      </c>
      <c r="C259" s="182"/>
      <c r="D259" s="185"/>
      <c r="E259" s="183"/>
      <c r="F259" s="183"/>
      <c r="G259" s="183"/>
      <c r="H259" s="184" t="s">
        <v>252</v>
      </c>
      <c r="I259" s="185">
        <v>1.1599999999999999</v>
      </c>
      <c r="J259" s="186">
        <f t="shared" si="125"/>
        <v>115.99999999999999</v>
      </c>
      <c r="K259" s="187">
        <v>2885</v>
      </c>
      <c r="L259" s="188">
        <v>2515</v>
      </c>
      <c r="M259" s="189">
        <v>2415</v>
      </c>
      <c r="N259" s="190">
        <f t="shared" si="126"/>
        <v>470</v>
      </c>
      <c r="O259" s="191">
        <f t="shared" si="114"/>
        <v>0.19461697722567287</v>
      </c>
      <c r="P259" s="192">
        <v>2490.1</v>
      </c>
      <c r="Q259" s="188">
        <v>1397</v>
      </c>
      <c r="R259" s="189">
        <v>998</v>
      </c>
      <c r="S259" s="190">
        <f t="shared" si="127"/>
        <v>399</v>
      </c>
      <c r="T259" s="193">
        <f t="shared" si="115"/>
        <v>0.3997995991983968</v>
      </c>
      <c r="U259" s="187">
        <v>1269</v>
      </c>
      <c r="V259" s="189">
        <v>964</v>
      </c>
      <c r="W259" s="190">
        <f t="shared" si="128"/>
        <v>305</v>
      </c>
      <c r="X259" s="194">
        <f t="shared" si="116"/>
        <v>0.31639004149377592</v>
      </c>
      <c r="Y259" s="263">
        <f t="shared" si="129"/>
        <v>10.939655172413794</v>
      </c>
      <c r="Z259" s="195">
        <v>1160</v>
      </c>
      <c r="AA259" s="183">
        <v>60</v>
      </c>
      <c r="AB259" s="186">
        <f>Z259+AA259</f>
        <v>1220</v>
      </c>
      <c r="AC259" s="186">
        <f t="shared" si="117"/>
        <v>1280</v>
      </c>
      <c r="AD259" s="196">
        <f t="shared" si="118"/>
        <v>1.103448275862069</v>
      </c>
      <c r="AE259" s="197">
        <f t="shared" si="119"/>
        <v>1.3362173357496596</v>
      </c>
      <c r="AF259" s="198">
        <v>20</v>
      </c>
      <c r="AG259" s="196">
        <f t="shared" si="120"/>
        <v>1.7241379310344827E-2</v>
      </c>
      <c r="AH259" s="199">
        <f t="shared" si="121"/>
        <v>0.15298473212373406</v>
      </c>
      <c r="AI259" s="183">
        <v>80</v>
      </c>
      <c r="AJ259" s="183">
        <v>0</v>
      </c>
      <c r="AK259" s="186">
        <f t="shared" si="122"/>
        <v>80</v>
      </c>
      <c r="AL259" s="196">
        <f t="shared" si="123"/>
        <v>6.8965517241379309E-2</v>
      </c>
      <c r="AM259" s="200">
        <f t="shared" si="124"/>
        <v>1.4736221632773356</v>
      </c>
      <c r="AN259" s="201">
        <v>25</v>
      </c>
      <c r="AO259" s="185" t="s">
        <v>6</v>
      </c>
      <c r="AP259" s="257" t="s">
        <v>6</v>
      </c>
      <c r="AR259" s="115"/>
      <c r="AS259" s="103"/>
    </row>
    <row r="260" spans="1:45" ht="15" x14ac:dyDescent="0.25">
      <c r="A260" s="180"/>
      <c r="B260" s="299">
        <v>8350162.0300000003</v>
      </c>
      <c r="C260" s="182">
        <v>8350162.0199999996</v>
      </c>
      <c r="D260" s="257">
        <v>0.21967181199999999</v>
      </c>
      <c r="E260" s="183">
        <v>7496</v>
      </c>
      <c r="F260" s="202">
        <v>2817</v>
      </c>
      <c r="G260" s="202">
        <v>2714</v>
      </c>
      <c r="H260" s="184"/>
      <c r="I260" s="185">
        <v>9.9700000000000006</v>
      </c>
      <c r="J260" s="186">
        <f t="shared" si="125"/>
        <v>997.00000000000011</v>
      </c>
      <c r="K260" s="187">
        <v>6653</v>
      </c>
      <c r="L260" s="188">
        <v>4549</v>
      </c>
      <c r="M260" s="189">
        <f t="shared" ref="M260:M261" si="130">D260*E260</f>
        <v>1646.6599027519999</v>
      </c>
      <c r="N260" s="190">
        <f t="shared" si="126"/>
        <v>5006.3400972480003</v>
      </c>
      <c r="O260" s="191">
        <f t="shared" si="114"/>
        <v>3.0402999969095594</v>
      </c>
      <c r="P260" s="192">
        <v>667.2</v>
      </c>
      <c r="Q260" s="188">
        <v>2735</v>
      </c>
      <c r="R260" s="189">
        <f t="shared" ref="R260:R261" si="131">D260*F260</f>
        <v>618.81549440399999</v>
      </c>
      <c r="S260" s="190">
        <f t="shared" si="127"/>
        <v>2116.1845055960002</v>
      </c>
      <c r="T260" s="193">
        <f t="shared" si="115"/>
        <v>3.4197341933626952</v>
      </c>
      <c r="U260" s="187">
        <v>2567</v>
      </c>
      <c r="V260" s="189">
        <f t="shared" ref="V260:V261" si="132">D260*G260</f>
        <v>596.18929776799996</v>
      </c>
      <c r="W260" s="190">
        <f t="shared" si="128"/>
        <v>1970.810702232</v>
      </c>
      <c r="X260" s="194">
        <f t="shared" si="116"/>
        <v>3.3056794370685227</v>
      </c>
      <c r="Y260" s="263">
        <f t="shared" si="129"/>
        <v>2.5747241725175525</v>
      </c>
      <c r="Z260" s="195">
        <v>2890</v>
      </c>
      <c r="AA260" s="183">
        <v>185</v>
      </c>
      <c r="AB260" s="186">
        <f>Z260+AA260</f>
        <v>3075</v>
      </c>
      <c r="AC260" s="186">
        <f t="shared" si="117"/>
        <v>3260</v>
      </c>
      <c r="AD260" s="196">
        <f t="shared" si="118"/>
        <v>1.1280276816608996</v>
      </c>
      <c r="AE260" s="197">
        <f t="shared" si="119"/>
        <v>1.3659816924932182</v>
      </c>
      <c r="AF260" s="198">
        <v>55</v>
      </c>
      <c r="AG260" s="196">
        <f t="shared" si="120"/>
        <v>1.9031141868512111E-2</v>
      </c>
      <c r="AH260" s="199">
        <f t="shared" si="121"/>
        <v>0.16886550016426008</v>
      </c>
      <c r="AI260" s="183">
        <v>110</v>
      </c>
      <c r="AJ260" s="183">
        <v>15</v>
      </c>
      <c r="AK260" s="186">
        <f t="shared" si="122"/>
        <v>125</v>
      </c>
      <c r="AL260" s="196">
        <f t="shared" si="123"/>
        <v>4.3252595155709339E-2</v>
      </c>
      <c r="AM260" s="200">
        <f t="shared" si="124"/>
        <v>0.92420075119037048</v>
      </c>
      <c r="AN260" s="201">
        <v>55</v>
      </c>
      <c r="AO260" s="185" t="s">
        <v>6</v>
      </c>
      <c r="AP260" s="257" t="s">
        <v>6</v>
      </c>
      <c r="AR260" s="115"/>
      <c r="AS260" s="103"/>
    </row>
    <row r="261" spans="1:45" ht="15" x14ac:dyDescent="0.25">
      <c r="A261" s="180" t="s">
        <v>308</v>
      </c>
      <c r="B261" s="299">
        <v>8350162.04</v>
      </c>
      <c r="C261" s="182">
        <v>8350162.0199999996</v>
      </c>
      <c r="D261" s="257">
        <v>0.24655398100000001</v>
      </c>
      <c r="E261" s="183">
        <v>7496</v>
      </c>
      <c r="F261" s="202">
        <v>2817</v>
      </c>
      <c r="G261" s="202">
        <v>2714</v>
      </c>
      <c r="H261" s="184"/>
      <c r="I261" s="185">
        <v>2.0699999999999998</v>
      </c>
      <c r="J261" s="186">
        <f t="shared" si="125"/>
        <v>206.99999999999997</v>
      </c>
      <c r="K261" s="187">
        <v>3135</v>
      </c>
      <c r="L261" s="188">
        <v>2331</v>
      </c>
      <c r="M261" s="189">
        <f t="shared" si="130"/>
        <v>1848.168641576</v>
      </c>
      <c r="N261" s="190">
        <f t="shared" si="126"/>
        <v>1286.831358424</v>
      </c>
      <c r="O261" s="191">
        <f t="shared" si="114"/>
        <v>0.69627377582095129</v>
      </c>
      <c r="P261" s="192">
        <v>1511.7</v>
      </c>
      <c r="Q261" s="188">
        <v>1033</v>
      </c>
      <c r="R261" s="189">
        <f t="shared" si="131"/>
        <v>694.54256447700004</v>
      </c>
      <c r="S261" s="190">
        <f t="shared" si="127"/>
        <v>338.45743552299996</v>
      </c>
      <c r="T261" s="193">
        <f t="shared" si="115"/>
        <v>0.48730985375656999</v>
      </c>
      <c r="U261" s="187">
        <v>1019</v>
      </c>
      <c r="V261" s="189">
        <f t="shared" si="132"/>
        <v>669.14750443399998</v>
      </c>
      <c r="W261" s="190">
        <f t="shared" si="128"/>
        <v>349.85249556600002</v>
      </c>
      <c r="X261" s="194">
        <f t="shared" si="116"/>
        <v>0.52283314702327643</v>
      </c>
      <c r="Y261" s="263">
        <f t="shared" si="129"/>
        <v>4.9227053140096624</v>
      </c>
      <c r="Z261" s="195">
        <v>1395</v>
      </c>
      <c r="AA261" s="183">
        <v>50</v>
      </c>
      <c r="AB261" s="186">
        <f>Z261+AA261</f>
        <v>1445</v>
      </c>
      <c r="AC261" s="186">
        <f t="shared" si="117"/>
        <v>1495</v>
      </c>
      <c r="AD261" s="196">
        <f t="shared" si="118"/>
        <v>1.0716845878136201</v>
      </c>
      <c r="AE261" s="197">
        <f t="shared" si="119"/>
        <v>1.2977531942523857</v>
      </c>
      <c r="AF261" s="198">
        <v>40</v>
      </c>
      <c r="AG261" s="196">
        <f t="shared" si="120"/>
        <v>2.8673835125448029E-2</v>
      </c>
      <c r="AH261" s="199">
        <f t="shared" si="121"/>
        <v>0.25442622116635344</v>
      </c>
      <c r="AI261" s="183">
        <v>30</v>
      </c>
      <c r="AJ261" s="183">
        <v>0</v>
      </c>
      <c r="AK261" s="186">
        <f t="shared" si="122"/>
        <v>30</v>
      </c>
      <c r="AL261" s="196">
        <f t="shared" si="123"/>
        <v>2.1505376344086023E-2</v>
      </c>
      <c r="AM261" s="200">
        <f t="shared" si="124"/>
        <v>0.45951658854884664</v>
      </c>
      <c r="AN261" s="201">
        <v>30</v>
      </c>
      <c r="AO261" s="185" t="s">
        <v>6</v>
      </c>
      <c r="AP261" s="257" t="s">
        <v>6</v>
      </c>
      <c r="AR261" s="115"/>
      <c r="AS261" s="103"/>
    </row>
    <row r="262" spans="1:45" ht="15" x14ac:dyDescent="0.25">
      <c r="A262" s="180"/>
      <c r="B262" s="181">
        <v>8350162.0499999998</v>
      </c>
      <c r="C262" s="182">
        <v>8350162.0199999996</v>
      </c>
      <c r="D262" s="185">
        <v>0.533774207</v>
      </c>
      <c r="E262" s="183">
        <v>7496</v>
      </c>
      <c r="F262" s="202">
        <v>2817</v>
      </c>
      <c r="G262" s="202">
        <v>2714</v>
      </c>
      <c r="H262" s="184"/>
      <c r="I262" s="185">
        <v>2.72</v>
      </c>
      <c r="J262" s="186">
        <f t="shared" si="125"/>
        <v>272</v>
      </c>
      <c r="K262" s="187">
        <v>6081</v>
      </c>
      <c r="L262" s="188">
        <v>4291</v>
      </c>
      <c r="M262" s="189">
        <f>D262*E262</f>
        <v>4001.1714556719999</v>
      </c>
      <c r="N262" s="190">
        <f t="shared" si="126"/>
        <v>2079.8285443280001</v>
      </c>
      <c r="O262" s="191">
        <f t="shared" si="114"/>
        <v>0.51980490398122448</v>
      </c>
      <c r="P262" s="192">
        <v>2236.9</v>
      </c>
      <c r="Q262" s="188">
        <v>2222</v>
      </c>
      <c r="R262" s="189">
        <f>D262*F262</f>
        <v>1503.641941119</v>
      </c>
      <c r="S262" s="190">
        <f t="shared" si="127"/>
        <v>718.35805888100003</v>
      </c>
      <c r="T262" s="193">
        <f t="shared" si="115"/>
        <v>0.4777454254477651</v>
      </c>
      <c r="U262" s="187">
        <v>2169</v>
      </c>
      <c r="V262" s="189">
        <f>D262*G262</f>
        <v>1448.6631977980001</v>
      </c>
      <c r="W262" s="190">
        <f t="shared" si="128"/>
        <v>720.33680220199994</v>
      </c>
      <c r="X262" s="194">
        <f t="shared" si="116"/>
        <v>0.49724242549747089</v>
      </c>
      <c r="Y262" s="263">
        <f t="shared" si="129"/>
        <v>7.9742647058823533</v>
      </c>
      <c r="Z262" s="195">
        <v>3055</v>
      </c>
      <c r="AA262" s="183">
        <v>2635</v>
      </c>
      <c r="AB262" s="183">
        <v>190</v>
      </c>
      <c r="AC262" s="186">
        <f t="shared" si="117"/>
        <v>2825</v>
      </c>
      <c r="AD262" s="196">
        <f t="shared" si="118"/>
        <v>0.92471358428805239</v>
      </c>
      <c r="AE262" s="197">
        <f t="shared" si="119"/>
        <v>1.1197791042480654</v>
      </c>
      <c r="AF262" s="198">
        <v>50</v>
      </c>
      <c r="AG262" s="196">
        <f t="shared" si="120"/>
        <v>1.6366612111292964E-2</v>
      </c>
      <c r="AH262" s="199">
        <f t="shared" si="121"/>
        <v>0.1452228226379145</v>
      </c>
      <c r="AI262" s="183">
        <v>115</v>
      </c>
      <c r="AJ262" s="183">
        <v>20</v>
      </c>
      <c r="AK262" s="186">
        <f t="shared" si="122"/>
        <v>135</v>
      </c>
      <c r="AL262" s="196">
        <f t="shared" si="123"/>
        <v>4.4189852700491E-2</v>
      </c>
      <c r="AM262" s="200">
        <f t="shared" si="124"/>
        <v>0.94422762180536335</v>
      </c>
      <c r="AN262" s="201">
        <v>45</v>
      </c>
      <c r="AO262" s="185" t="s">
        <v>6</v>
      </c>
      <c r="AP262" s="257" t="s">
        <v>6</v>
      </c>
      <c r="AQ262" s="119" t="s">
        <v>25</v>
      </c>
      <c r="AR262" s="115"/>
      <c r="AS262" s="103"/>
    </row>
    <row r="263" spans="1:45" ht="15" x14ac:dyDescent="0.25">
      <c r="A263" s="180" t="s">
        <v>304</v>
      </c>
      <c r="B263" s="181">
        <v>8350163.0300000003</v>
      </c>
      <c r="C263" s="182"/>
      <c r="D263" s="182"/>
      <c r="E263" s="183"/>
      <c r="F263" s="183"/>
      <c r="G263" s="183"/>
      <c r="H263" s="184" t="s">
        <v>254</v>
      </c>
      <c r="I263" s="185">
        <v>15.51</v>
      </c>
      <c r="J263" s="186">
        <f t="shared" si="125"/>
        <v>1551</v>
      </c>
      <c r="K263" s="187">
        <v>3386</v>
      </c>
      <c r="L263" s="188">
        <v>2935</v>
      </c>
      <c r="M263" s="257">
        <v>2894</v>
      </c>
      <c r="N263" s="190">
        <f t="shared" si="126"/>
        <v>492</v>
      </c>
      <c r="O263" s="191">
        <f t="shared" ref="O263:O294" si="133">N263/M263</f>
        <v>0.17000691085003455</v>
      </c>
      <c r="P263" s="192">
        <v>218.3</v>
      </c>
      <c r="Q263" s="188">
        <v>1435</v>
      </c>
      <c r="R263" s="257">
        <v>1131</v>
      </c>
      <c r="S263" s="190">
        <f t="shared" si="127"/>
        <v>304</v>
      </c>
      <c r="T263" s="193">
        <f t="shared" ref="T263:T294" si="134">S263/R263</f>
        <v>0.26878868258178601</v>
      </c>
      <c r="U263" s="187">
        <v>1394</v>
      </c>
      <c r="V263" s="257">
        <v>1095</v>
      </c>
      <c r="W263" s="190">
        <f t="shared" si="128"/>
        <v>299</v>
      </c>
      <c r="X263" s="194">
        <f t="shared" ref="X263:X294" si="135">W263/V263</f>
        <v>0.27305936073059361</v>
      </c>
      <c r="Y263" s="263">
        <f t="shared" si="129"/>
        <v>0.8987749838813669</v>
      </c>
      <c r="Z263" s="195">
        <v>1440</v>
      </c>
      <c r="AA263" s="183">
        <v>1235</v>
      </c>
      <c r="AB263" s="183">
        <v>65</v>
      </c>
      <c r="AC263" s="186">
        <f t="shared" ref="AC263:AC294" si="136">AA263+AB263</f>
        <v>1300</v>
      </c>
      <c r="AD263" s="196">
        <f t="shared" ref="AD263:AD294" si="137">AC263/Z263</f>
        <v>0.90277777777777779</v>
      </c>
      <c r="AE263" s="197">
        <f t="shared" ref="AE263:AE294" si="138">AD263/82.58*100</f>
        <v>1.0932160060278249</v>
      </c>
      <c r="AF263" s="198">
        <v>20</v>
      </c>
      <c r="AG263" s="196">
        <f t="shared" ref="AG263:AG294" si="139">AF263/Z263</f>
        <v>1.3888888888888888E-2</v>
      </c>
      <c r="AH263" s="199">
        <f t="shared" ref="AH263:AH294" si="140">AG263/11.27*100</f>
        <v>0.12323770087745242</v>
      </c>
      <c r="AI263" s="183">
        <v>70</v>
      </c>
      <c r="AJ263" s="183">
        <v>0</v>
      </c>
      <c r="AK263" s="186">
        <f t="shared" ref="AK263:AK294" si="141">AI263+AJ263</f>
        <v>70</v>
      </c>
      <c r="AL263" s="196">
        <f t="shared" ref="AL263:AL294" si="142">AK263/Z263</f>
        <v>4.8611111111111112E-2</v>
      </c>
      <c r="AM263" s="200">
        <f t="shared" ref="AM263:AM294" si="143">AL263/4.68*100</f>
        <v>1.0386989553656221</v>
      </c>
      <c r="AN263" s="201">
        <v>40</v>
      </c>
      <c r="AO263" s="185" t="s">
        <v>6</v>
      </c>
      <c r="AP263" s="257" t="s">
        <v>6</v>
      </c>
      <c r="AR263" s="115"/>
      <c r="AS263" s="103"/>
    </row>
    <row r="264" spans="1:45" ht="15" x14ac:dyDescent="0.25">
      <c r="A264" s="180"/>
      <c r="B264" s="181">
        <v>8350163.0499999998</v>
      </c>
      <c r="C264" s="182">
        <v>8350163.04</v>
      </c>
      <c r="D264" s="185">
        <v>0.44266034700000001</v>
      </c>
      <c r="E264" s="183">
        <v>9469</v>
      </c>
      <c r="F264" s="202">
        <v>3677</v>
      </c>
      <c r="G264" s="202">
        <v>3520</v>
      </c>
      <c r="H264" s="184"/>
      <c r="I264" s="185">
        <v>8.2899999999999991</v>
      </c>
      <c r="J264" s="186">
        <f t="shared" si="125"/>
        <v>828.99999999999989</v>
      </c>
      <c r="K264" s="187">
        <v>6126</v>
      </c>
      <c r="L264" s="188">
        <v>5519</v>
      </c>
      <c r="M264" s="189">
        <f>D264*E264</f>
        <v>4191.5508257430001</v>
      </c>
      <c r="N264" s="190">
        <f t="shared" si="126"/>
        <v>1934.4491742569999</v>
      </c>
      <c r="O264" s="191">
        <f t="shared" si="133"/>
        <v>0.46151156330404192</v>
      </c>
      <c r="P264" s="192">
        <v>739.1</v>
      </c>
      <c r="Q264" s="188">
        <v>2565</v>
      </c>
      <c r="R264" s="189">
        <f>D264*F264</f>
        <v>1627.662095919</v>
      </c>
      <c r="S264" s="190">
        <f t="shared" si="127"/>
        <v>937.33790408100003</v>
      </c>
      <c r="T264" s="193">
        <f t="shared" si="134"/>
        <v>0.57587991170352004</v>
      </c>
      <c r="U264" s="187">
        <v>2435</v>
      </c>
      <c r="V264" s="189">
        <f>D264*G264</f>
        <v>1558.1644214400001</v>
      </c>
      <c r="W264" s="190">
        <f t="shared" si="128"/>
        <v>876.83557855999993</v>
      </c>
      <c r="X264" s="194">
        <f t="shared" si="135"/>
        <v>0.5627362340552351</v>
      </c>
      <c r="Y264" s="263">
        <f t="shared" si="129"/>
        <v>2.9372738238841984</v>
      </c>
      <c r="Z264" s="195">
        <v>2865</v>
      </c>
      <c r="AA264" s="183">
        <v>2480</v>
      </c>
      <c r="AB264" s="183">
        <v>160</v>
      </c>
      <c r="AC264" s="186">
        <f t="shared" si="136"/>
        <v>2640</v>
      </c>
      <c r="AD264" s="196">
        <f t="shared" si="137"/>
        <v>0.92146596858638741</v>
      </c>
      <c r="AE264" s="197">
        <f t="shared" si="138"/>
        <v>1.1158464138851871</v>
      </c>
      <c r="AF264" s="198">
        <v>55</v>
      </c>
      <c r="AG264" s="196">
        <f t="shared" si="139"/>
        <v>1.9197207678883072E-2</v>
      </c>
      <c r="AH264" s="199">
        <f t="shared" si="140"/>
        <v>0.17033902110810181</v>
      </c>
      <c r="AI264" s="183">
        <v>125</v>
      </c>
      <c r="AJ264" s="183">
        <v>0</v>
      </c>
      <c r="AK264" s="186">
        <f t="shared" si="141"/>
        <v>125</v>
      </c>
      <c r="AL264" s="196">
        <f t="shared" si="142"/>
        <v>4.3630017452006981E-2</v>
      </c>
      <c r="AM264" s="200">
        <f t="shared" si="143"/>
        <v>0.93226533017108948</v>
      </c>
      <c r="AN264" s="201">
        <v>40</v>
      </c>
      <c r="AO264" s="185" t="s">
        <v>6</v>
      </c>
      <c r="AP264" s="257" t="s">
        <v>6</v>
      </c>
      <c r="AQ264" s="119" t="s">
        <v>25</v>
      </c>
      <c r="AR264" s="115"/>
      <c r="AS264" s="103"/>
    </row>
    <row r="265" spans="1:45" ht="15" x14ac:dyDescent="0.25">
      <c r="A265" s="180"/>
      <c r="B265" s="181">
        <v>8350163.0599999996</v>
      </c>
      <c r="C265" s="182">
        <v>8350163.04</v>
      </c>
      <c r="D265" s="185">
        <v>0.55535678700000002</v>
      </c>
      <c r="E265" s="183">
        <v>9469</v>
      </c>
      <c r="F265" s="202">
        <v>3677</v>
      </c>
      <c r="G265" s="202">
        <v>3520</v>
      </c>
      <c r="H265" s="184"/>
      <c r="I265" s="185">
        <v>11.93</v>
      </c>
      <c r="J265" s="186">
        <f t="shared" si="125"/>
        <v>1193</v>
      </c>
      <c r="K265" s="187">
        <v>7677</v>
      </c>
      <c r="L265" s="188">
        <v>6597</v>
      </c>
      <c r="M265" s="189">
        <f>D265*E265</f>
        <v>5258.6734161029999</v>
      </c>
      <c r="N265" s="190">
        <f t="shared" si="126"/>
        <v>2418.3265838970001</v>
      </c>
      <c r="O265" s="191">
        <f t="shared" si="133"/>
        <v>0.45987388691825792</v>
      </c>
      <c r="P265" s="192">
        <v>643.70000000000005</v>
      </c>
      <c r="Q265" s="188">
        <v>2954</v>
      </c>
      <c r="R265" s="189">
        <f>D265*F265</f>
        <v>2042.0469057990001</v>
      </c>
      <c r="S265" s="190">
        <f t="shared" si="127"/>
        <v>911.95309420099989</v>
      </c>
      <c r="T265" s="193">
        <f t="shared" si="134"/>
        <v>0.44658773097289667</v>
      </c>
      <c r="U265" s="187">
        <v>2812</v>
      </c>
      <c r="V265" s="189">
        <f>D265*G265</f>
        <v>1954.85589024</v>
      </c>
      <c r="W265" s="190">
        <f t="shared" si="128"/>
        <v>857.14410975999999</v>
      </c>
      <c r="X265" s="194">
        <f t="shared" si="135"/>
        <v>0.43846920585781257</v>
      </c>
      <c r="Y265" s="263">
        <f t="shared" si="129"/>
        <v>2.3570829840737635</v>
      </c>
      <c r="Z265" s="195">
        <v>3525</v>
      </c>
      <c r="AA265" s="183">
        <v>3120</v>
      </c>
      <c r="AB265" s="183">
        <v>170</v>
      </c>
      <c r="AC265" s="186">
        <f t="shared" si="136"/>
        <v>3290</v>
      </c>
      <c r="AD265" s="196">
        <f t="shared" si="137"/>
        <v>0.93333333333333335</v>
      </c>
      <c r="AE265" s="197">
        <f t="shared" si="138"/>
        <v>1.1302171631549205</v>
      </c>
      <c r="AF265" s="198">
        <v>30</v>
      </c>
      <c r="AG265" s="196">
        <f t="shared" si="139"/>
        <v>8.5106382978723406E-3</v>
      </c>
      <c r="AH265" s="199">
        <f t="shared" si="140"/>
        <v>7.5515867771715525E-2</v>
      </c>
      <c r="AI265" s="183">
        <v>85</v>
      </c>
      <c r="AJ265" s="183">
        <v>30</v>
      </c>
      <c r="AK265" s="186">
        <f t="shared" si="141"/>
        <v>115</v>
      </c>
      <c r="AL265" s="196">
        <f t="shared" si="142"/>
        <v>3.2624113475177303E-2</v>
      </c>
      <c r="AM265" s="200">
        <f t="shared" si="143"/>
        <v>0.69709644177729291</v>
      </c>
      <c r="AN265" s="201">
        <v>90</v>
      </c>
      <c r="AO265" s="185" t="s">
        <v>6</v>
      </c>
      <c r="AP265" s="257" t="s">
        <v>6</v>
      </c>
      <c r="AQ265" s="119" t="s">
        <v>25</v>
      </c>
      <c r="AR265" s="115"/>
      <c r="AS265" s="103"/>
    </row>
    <row r="266" spans="1:45" ht="15" x14ac:dyDescent="0.25">
      <c r="A266" s="180"/>
      <c r="B266" s="181">
        <v>8350164.0099999998</v>
      </c>
      <c r="C266" s="182">
        <v>8350164</v>
      </c>
      <c r="D266" s="185">
        <v>3.622672E-3</v>
      </c>
      <c r="E266" s="183">
        <v>9412</v>
      </c>
      <c r="F266" s="202">
        <v>3285</v>
      </c>
      <c r="G266" s="202">
        <v>3183</v>
      </c>
      <c r="H266" s="184"/>
      <c r="I266" s="185">
        <v>6.12</v>
      </c>
      <c r="J266" s="186">
        <f t="shared" si="125"/>
        <v>612</v>
      </c>
      <c r="K266" s="187">
        <v>1842</v>
      </c>
      <c r="L266" s="188">
        <v>473</v>
      </c>
      <c r="M266" s="189">
        <f>D266*E266</f>
        <v>34.096588863999997</v>
      </c>
      <c r="N266" s="190">
        <f t="shared" si="126"/>
        <v>1807.9034111359999</v>
      </c>
      <c r="O266" s="191">
        <f t="shared" si="133"/>
        <v>53.022999407569124</v>
      </c>
      <c r="P266" s="192">
        <v>300.8</v>
      </c>
      <c r="Q266" s="188">
        <v>704</v>
      </c>
      <c r="R266" s="189">
        <f>D266*F266</f>
        <v>11.900477519999999</v>
      </c>
      <c r="S266" s="190">
        <f t="shared" si="127"/>
        <v>692.09952248000002</v>
      </c>
      <c r="T266" s="193">
        <f t="shared" si="134"/>
        <v>58.157290017720236</v>
      </c>
      <c r="U266" s="187">
        <v>659</v>
      </c>
      <c r="V266" s="189">
        <f>D266*G266</f>
        <v>11.530964976</v>
      </c>
      <c r="W266" s="190">
        <f t="shared" si="128"/>
        <v>647.46903502400005</v>
      </c>
      <c r="X266" s="194">
        <f t="shared" si="135"/>
        <v>56.150464108737751</v>
      </c>
      <c r="Y266" s="263">
        <f t="shared" si="129"/>
        <v>1.076797385620915</v>
      </c>
      <c r="Z266" s="195">
        <v>945</v>
      </c>
      <c r="AA266" s="183">
        <v>875</v>
      </c>
      <c r="AB266" s="183">
        <v>35</v>
      </c>
      <c r="AC266" s="186">
        <f t="shared" si="136"/>
        <v>910</v>
      </c>
      <c r="AD266" s="196">
        <f t="shared" si="137"/>
        <v>0.96296296296296291</v>
      </c>
      <c r="AE266" s="197">
        <f t="shared" si="138"/>
        <v>1.1660970730963465</v>
      </c>
      <c r="AF266" s="198">
        <v>10</v>
      </c>
      <c r="AG266" s="196">
        <f t="shared" si="139"/>
        <v>1.0582010582010581E-2</v>
      </c>
      <c r="AH266" s="199">
        <f t="shared" si="140"/>
        <v>9.3895391144725657E-2</v>
      </c>
      <c r="AI266" s="183">
        <v>10</v>
      </c>
      <c r="AJ266" s="183">
        <v>0</v>
      </c>
      <c r="AK266" s="186">
        <f t="shared" si="141"/>
        <v>10</v>
      </c>
      <c r="AL266" s="196">
        <f t="shared" si="142"/>
        <v>1.0582010582010581E-2</v>
      </c>
      <c r="AM266" s="200">
        <f t="shared" si="143"/>
        <v>0.22611133722244833</v>
      </c>
      <c r="AN266" s="201">
        <v>15</v>
      </c>
      <c r="AO266" s="185" t="s">
        <v>6</v>
      </c>
      <c r="AP266" s="4" t="s">
        <v>2</v>
      </c>
      <c r="AQ266" s="119" t="s">
        <v>25</v>
      </c>
      <c r="AR266" s="115"/>
      <c r="AS266" s="103"/>
    </row>
    <row r="267" spans="1:45" ht="15" x14ac:dyDescent="0.25">
      <c r="B267" s="92">
        <v>8350164.0300000003</v>
      </c>
      <c r="C267" s="104">
        <v>8350164</v>
      </c>
      <c r="D267" s="260">
        <v>0.51754685899999997</v>
      </c>
      <c r="E267" s="113">
        <v>9412</v>
      </c>
      <c r="F267" s="134">
        <v>3285</v>
      </c>
      <c r="G267" s="134">
        <v>3183</v>
      </c>
      <c r="H267" s="132"/>
      <c r="I267" s="87">
        <v>126.62</v>
      </c>
      <c r="J267" s="135">
        <f t="shared" si="125"/>
        <v>12662</v>
      </c>
      <c r="K267" s="137">
        <v>5086</v>
      </c>
      <c r="L267" s="113">
        <v>5048</v>
      </c>
      <c r="M267" s="95">
        <f>D267*E267</f>
        <v>4871.1510369079997</v>
      </c>
      <c r="N267" s="96">
        <f t="shared" si="126"/>
        <v>214.8489630920003</v>
      </c>
      <c r="O267" s="93">
        <f t="shared" si="133"/>
        <v>4.4106405542369984E-2</v>
      </c>
      <c r="P267" s="153">
        <v>40.200000000000003</v>
      </c>
      <c r="Q267" s="109">
        <v>1810</v>
      </c>
      <c r="R267" s="95">
        <f>D267*F267</f>
        <v>1700.1414318149998</v>
      </c>
      <c r="S267" s="96">
        <f t="shared" si="127"/>
        <v>109.85856818500019</v>
      </c>
      <c r="T267" s="97">
        <f t="shared" si="134"/>
        <v>6.4617311318458839E-2</v>
      </c>
      <c r="U267" s="138">
        <v>1740</v>
      </c>
      <c r="V267" s="95">
        <f>D267*G267</f>
        <v>1647.3516521969998</v>
      </c>
      <c r="W267" s="96">
        <f t="shared" si="128"/>
        <v>92.648347803000206</v>
      </c>
      <c r="X267" s="98">
        <f t="shared" si="135"/>
        <v>5.6240783611343222E-2</v>
      </c>
      <c r="Y267" s="264">
        <f t="shared" si="129"/>
        <v>0.13741904912336123</v>
      </c>
      <c r="Z267" s="144">
        <v>2410</v>
      </c>
      <c r="AA267" s="113">
        <v>2260</v>
      </c>
      <c r="AB267" s="113">
        <v>80</v>
      </c>
      <c r="AC267" s="135">
        <f t="shared" si="136"/>
        <v>2340</v>
      </c>
      <c r="AD267" s="99">
        <f t="shared" si="137"/>
        <v>0.97095435684647302</v>
      </c>
      <c r="AE267" s="100">
        <f t="shared" si="138"/>
        <v>1.1757742272299261</v>
      </c>
      <c r="AF267" s="146">
        <v>25</v>
      </c>
      <c r="AG267" s="99">
        <f t="shared" si="139"/>
        <v>1.0373443983402489E-2</v>
      </c>
      <c r="AH267" s="101">
        <f t="shared" si="140"/>
        <v>9.2044755842080661E-2</v>
      </c>
      <c r="AI267" s="113">
        <v>15</v>
      </c>
      <c r="AJ267" s="113">
        <v>0</v>
      </c>
      <c r="AK267" s="135">
        <f t="shared" si="141"/>
        <v>15</v>
      </c>
      <c r="AL267" s="99">
        <f t="shared" si="142"/>
        <v>6.2240663900414933E-3</v>
      </c>
      <c r="AM267" s="102">
        <f t="shared" si="143"/>
        <v>0.1329928715820832</v>
      </c>
      <c r="AN267" s="150">
        <v>25</v>
      </c>
      <c r="AO267" s="87" t="s">
        <v>2</v>
      </c>
      <c r="AP267" s="4" t="s">
        <v>2</v>
      </c>
      <c r="AQ267" s="119" t="s">
        <v>25</v>
      </c>
      <c r="AR267" s="115" t="s">
        <v>342</v>
      </c>
      <c r="AS267" s="103"/>
    </row>
    <row r="268" spans="1:45" ht="15" x14ac:dyDescent="0.25">
      <c r="B268" s="92">
        <v>8350164.04</v>
      </c>
      <c r="C268" s="104">
        <v>8350164</v>
      </c>
      <c r="D268" s="260">
        <v>0.477546321</v>
      </c>
      <c r="E268" s="113">
        <v>9412</v>
      </c>
      <c r="F268" s="134">
        <v>3285</v>
      </c>
      <c r="G268" s="134">
        <v>3183</v>
      </c>
      <c r="H268" s="132"/>
      <c r="I268" s="87">
        <v>112.55</v>
      </c>
      <c r="J268" s="135">
        <f t="shared" si="125"/>
        <v>11255</v>
      </c>
      <c r="K268" s="137">
        <v>6208</v>
      </c>
      <c r="L268" s="113">
        <v>5386</v>
      </c>
      <c r="M268" s="95">
        <f>D268*E268</f>
        <v>4494.6659732520002</v>
      </c>
      <c r="N268" s="96">
        <f t="shared" si="126"/>
        <v>1713.3340267479998</v>
      </c>
      <c r="O268" s="93">
        <f t="shared" si="133"/>
        <v>0.38119273755694932</v>
      </c>
      <c r="P268" s="153">
        <v>55.2</v>
      </c>
      <c r="Q268" s="109">
        <v>2352</v>
      </c>
      <c r="R268" s="95">
        <f>D268*F268</f>
        <v>1568.739664485</v>
      </c>
      <c r="S268" s="96">
        <f t="shared" si="127"/>
        <v>783.26033551499995</v>
      </c>
      <c r="T268" s="97">
        <f t="shared" si="134"/>
        <v>0.49929274643038729</v>
      </c>
      <c r="U268" s="138">
        <v>2244</v>
      </c>
      <c r="V268" s="95">
        <f>D268*G268</f>
        <v>1520.0299397429999</v>
      </c>
      <c r="W268" s="96">
        <f t="shared" si="128"/>
        <v>723.97006025700011</v>
      </c>
      <c r="X268" s="98">
        <f t="shared" si="135"/>
        <v>0.47628671076005635</v>
      </c>
      <c r="Y268" s="264">
        <f t="shared" si="129"/>
        <v>0.19937805419813417</v>
      </c>
      <c r="Z268" s="144">
        <v>2900</v>
      </c>
      <c r="AA268" s="113">
        <v>2675</v>
      </c>
      <c r="AB268" s="113">
        <v>135</v>
      </c>
      <c r="AC268" s="135">
        <f t="shared" si="136"/>
        <v>2810</v>
      </c>
      <c r="AD268" s="99">
        <f t="shared" si="137"/>
        <v>0.96896551724137936</v>
      </c>
      <c r="AE268" s="100">
        <f t="shared" si="138"/>
        <v>1.1733658479551701</v>
      </c>
      <c r="AF268" s="146">
        <v>30</v>
      </c>
      <c r="AG268" s="99">
        <f t="shared" si="139"/>
        <v>1.0344827586206896E-2</v>
      </c>
      <c r="AH268" s="101">
        <f t="shared" si="140"/>
        <v>9.1790839274240435E-2</v>
      </c>
      <c r="AI268" s="113">
        <v>45</v>
      </c>
      <c r="AJ268" s="113">
        <v>0</v>
      </c>
      <c r="AK268" s="135">
        <f t="shared" si="141"/>
        <v>45</v>
      </c>
      <c r="AL268" s="99">
        <f t="shared" si="142"/>
        <v>1.5517241379310345E-2</v>
      </c>
      <c r="AM268" s="102">
        <f t="shared" si="143"/>
        <v>0.33156498673740054</v>
      </c>
      <c r="AN268" s="150">
        <v>20</v>
      </c>
      <c r="AO268" s="87" t="s">
        <v>2</v>
      </c>
      <c r="AP268" s="4" t="s">
        <v>2</v>
      </c>
      <c r="AQ268" s="119" t="s">
        <v>25</v>
      </c>
      <c r="AR268" s="115" t="s">
        <v>341</v>
      </c>
      <c r="AS268" s="103"/>
    </row>
    <row r="269" spans="1:45" ht="15" x14ac:dyDescent="0.25">
      <c r="B269" s="92">
        <v>8350165.0099999998</v>
      </c>
      <c r="D269" s="87"/>
      <c r="H269" s="132" t="s">
        <v>257</v>
      </c>
      <c r="I269" s="87">
        <v>169.97</v>
      </c>
      <c r="J269" s="135">
        <f t="shared" si="125"/>
        <v>16997</v>
      </c>
      <c r="K269" s="137">
        <v>3013</v>
      </c>
      <c r="L269" s="113">
        <v>2687</v>
      </c>
      <c r="M269" s="95">
        <v>2567</v>
      </c>
      <c r="N269" s="96">
        <f t="shared" si="126"/>
        <v>446</v>
      </c>
      <c r="O269" s="93">
        <f t="shared" si="133"/>
        <v>0.17374366965329177</v>
      </c>
      <c r="P269" s="153">
        <v>17.7</v>
      </c>
      <c r="Q269" s="109">
        <v>1130</v>
      </c>
      <c r="R269" s="95">
        <v>920</v>
      </c>
      <c r="S269" s="96">
        <f t="shared" si="127"/>
        <v>210</v>
      </c>
      <c r="T269" s="97">
        <f t="shared" si="134"/>
        <v>0.22826086956521738</v>
      </c>
      <c r="U269" s="138">
        <v>1060</v>
      </c>
      <c r="V269" s="95">
        <v>885</v>
      </c>
      <c r="W269" s="96">
        <f t="shared" si="128"/>
        <v>175</v>
      </c>
      <c r="X269" s="98">
        <f t="shared" si="135"/>
        <v>0.19774011299435029</v>
      </c>
      <c r="Y269" s="264">
        <f t="shared" si="129"/>
        <v>6.2363946578808026E-2</v>
      </c>
      <c r="Z269" s="144">
        <v>1245</v>
      </c>
      <c r="AA269" s="113">
        <v>75</v>
      </c>
      <c r="AB269" s="135">
        <f>Z269+AA269</f>
        <v>1320</v>
      </c>
      <c r="AC269" s="135">
        <f t="shared" si="136"/>
        <v>1395</v>
      </c>
      <c r="AD269" s="99">
        <f t="shared" si="137"/>
        <v>1.1204819277108433</v>
      </c>
      <c r="AE269" s="100"/>
      <c r="AF269" s="146">
        <v>35</v>
      </c>
      <c r="AG269" s="99">
        <f t="shared" si="139"/>
        <v>2.8112449799196786E-2</v>
      </c>
      <c r="AH269" s="101">
        <f t="shared" si="140"/>
        <v>0.24944498490857842</v>
      </c>
      <c r="AI269" s="113">
        <v>10</v>
      </c>
      <c r="AJ269" s="113">
        <v>0</v>
      </c>
      <c r="AK269" s="135">
        <f t="shared" si="141"/>
        <v>10</v>
      </c>
      <c r="AL269" s="99">
        <f t="shared" si="142"/>
        <v>8.0321285140562242E-3</v>
      </c>
      <c r="AM269" s="102">
        <f t="shared" si="143"/>
        <v>0.17162667765077405</v>
      </c>
      <c r="AN269" s="150">
        <v>40</v>
      </c>
      <c r="AO269" s="87" t="s">
        <v>2</v>
      </c>
      <c r="AP269" s="4" t="s">
        <v>2</v>
      </c>
      <c r="AR269" s="115"/>
      <c r="AS269" s="103"/>
    </row>
    <row r="270" spans="1:45" ht="15" x14ac:dyDescent="0.25">
      <c r="B270" s="92">
        <v>8350165.0300000003</v>
      </c>
      <c r="C270" s="104">
        <v>8350165.0199999996</v>
      </c>
      <c r="D270" s="87">
        <v>0.15471436999999999</v>
      </c>
      <c r="E270" s="113">
        <v>6695</v>
      </c>
      <c r="F270" s="134">
        <v>2317</v>
      </c>
      <c r="G270" s="134">
        <v>2164</v>
      </c>
      <c r="H270" s="132"/>
      <c r="I270" s="87">
        <v>62.19</v>
      </c>
      <c r="J270" s="135">
        <f t="shared" si="125"/>
        <v>6219</v>
      </c>
      <c r="K270" s="137">
        <v>1592</v>
      </c>
      <c r="L270" s="113">
        <v>1069</v>
      </c>
      <c r="M270" s="95">
        <f>D270*E270</f>
        <v>1035.8127071499998</v>
      </c>
      <c r="N270" s="96">
        <f t="shared" si="126"/>
        <v>556.18729285000018</v>
      </c>
      <c r="O270" s="93">
        <f t="shared" si="133"/>
        <v>0.53695739491392114</v>
      </c>
      <c r="P270" s="153">
        <v>25.6</v>
      </c>
      <c r="Q270" s="109">
        <v>369</v>
      </c>
      <c r="R270" s="95">
        <f>D270*F270</f>
        <v>358.47319528999998</v>
      </c>
      <c r="S270" s="96">
        <f t="shared" si="127"/>
        <v>10.526804710000022</v>
      </c>
      <c r="T270" s="97">
        <f t="shared" si="134"/>
        <v>2.936566763794983E-2</v>
      </c>
      <c r="U270" s="138">
        <v>345</v>
      </c>
      <c r="V270" s="95">
        <f>D270*G270</f>
        <v>334.80189667999997</v>
      </c>
      <c r="W270" s="96">
        <f t="shared" si="128"/>
        <v>10.19810332000003</v>
      </c>
      <c r="X270" s="98">
        <f t="shared" si="135"/>
        <v>3.0460112147295468E-2</v>
      </c>
      <c r="Y270" s="264">
        <f t="shared" si="129"/>
        <v>5.5475156777616982E-2</v>
      </c>
      <c r="Z270" s="144">
        <v>300</v>
      </c>
      <c r="AA270" s="113">
        <v>245</v>
      </c>
      <c r="AB270" s="113">
        <v>30</v>
      </c>
      <c r="AC270" s="135">
        <f t="shared" si="136"/>
        <v>275</v>
      </c>
      <c r="AD270" s="99">
        <f t="shared" si="137"/>
        <v>0.91666666666666663</v>
      </c>
      <c r="AE270" s="100">
        <f>AD270/82.58*100</f>
        <v>1.1100347138128683</v>
      </c>
      <c r="AF270" s="146">
        <v>15</v>
      </c>
      <c r="AG270" s="99">
        <f t="shared" si="139"/>
        <v>0.05</v>
      </c>
      <c r="AH270" s="101">
        <f t="shared" si="140"/>
        <v>0.44365572315882884</v>
      </c>
      <c r="AI270" s="113">
        <v>10</v>
      </c>
      <c r="AJ270" s="113">
        <v>0</v>
      </c>
      <c r="AK270" s="135">
        <f t="shared" si="141"/>
        <v>10</v>
      </c>
      <c r="AL270" s="99">
        <f t="shared" si="142"/>
        <v>3.3333333333333333E-2</v>
      </c>
      <c r="AM270" s="102">
        <f t="shared" si="143"/>
        <v>0.71225071225071224</v>
      </c>
      <c r="AN270" s="150">
        <v>0</v>
      </c>
      <c r="AO270" s="87" t="s">
        <v>2</v>
      </c>
      <c r="AP270" s="4" t="s">
        <v>2</v>
      </c>
      <c r="AQ270" s="119" t="s">
        <v>25</v>
      </c>
      <c r="AR270" s="115"/>
      <c r="AS270" s="103"/>
    </row>
    <row r="271" spans="1:45" ht="15" x14ac:dyDescent="0.25">
      <c r="B271" s="92">
        <v>8350165.04</v>
      </c>
      <c r="C271" s="104">
        <v>8350165.0199999996</v>
      </c>
      <c r="D271" s="4">
        <v>0.84528563000000001</v>
      </c>
      <c r="E271" s="113">
        <v>6695</v>
      </c>
      <c r="F271" s="134">
        <v>2317</v>
      </c>
      <c r="G271" s="134">
        <v>2164</v>
      </c>
      <c r="H271" s="132"/>
      <c r="I271" s="87">
        <v>354.38</v>
      </c>
      <c r="J271" s="135">
        <f t="shared" si="125"/>
        <v>35438</v>
      </c>
      <c r="K271" s="137">
        <v>6000</v>
      </c>
      <c r="L271" s="113">
        <v>5761</v>
      </c>
      <c r="M271" s="95">
        <f>D271*E271</f>
        <v>5659.1872928499997</v>
      </c>
      <c r="N271" s="96">
        <f t="shared" si="126"/>
        <v>340.81270715000028</v>
      </c>
      <c r="O271" s="93">
        <f t="shared" si="133"/>
        <v>6.0222906490582859E-2</v>
      </c>
      <c r="P271" s="153">
        <v>16.899999999999999</v>
      </c>
      <c r="Q271" s="109">
        <v>2443</v>
      </c>
      <c r="R271" s="95">
        <f>D271*F271</f>
        <v>1958.5268047100001</v>
      </c>
      <c r="S271" s="96">
        <f t="shared" si="127"/>
        <v>484.47319528999992</v>
      </c>
      <c r="T271" s="97">
        <f t="shared" si="134"/>
        <v>0.24736612954436235</v>
      </c>
      <c r="U271" s="138">
        <v>2191</v>
      </c>
      <c r="V271" s="95">
        <f>D271*G271</f>
        <v>1829.19810332</v>
      </c>
      <c r="W271" s="96">
        <f t="shared" si="128"/>
        <v>361.80189668000003</v>
      </c>
      <c r="X271" s="98">
        <f t="shared" si="135"/>
        <v>0.19779262619140514</v>
      </c>
      <c r="Y271" s="264">
        <f t="shared" si="129"/>
        <v>6.1826288165246344E-2</v>
      </c>
      <c r="Z271" s="144">
        <v>2755</v>
      </c>
      <c r="AA271" s="113">
        <v>2550</v>
      </c>
      <c r="AB271" s="113">
        <v>65</v>
      </c>
      <c r="AC271" s="135">
        <f t="shared" si="136"/>
        <v>2615</v>
      </c>
      <c r="AD271" s="99">
        <f t="shared" si="137"/>
        <v>0.94918330308529941</v>
      </c>
      <c r="AE271" s="100">
        <f>AD271/82.58*100</f>
        <v>1.1494106358504472</v>
      </c>
      <c r="AF271" s="146">
        <v>45</v>
      </c>
      <c r="AG271" s="99">
        <f t="shared" si="139"/>
        <v>1.6333938294010888E-2</v>
      </c>
      <c r="AH271" s="101">
        <f t="shared" si="140"/>
        <v>0.14493290411722171</v>
      </c>
      <c r="AI271" s="113">
        <v>25</v>
      </c>
      <c r="AJ271" s="113">
        <v>0</v>
      </c>
      <c r="AK271" s="135">
        <f t="shared" si="141"/>
        <v>25</v>
      </c>
      <c r="AL271" s="99">
        <f t="shared" si="142"/>
        <v>9.0744101633393835E-3</v>
      </c>
      <c r="AM271" s="102">
        <f t="shared" si="143"/>
        <v>0.19389765306280735</v>
      </c>
      <c r="AN271" s="150">
        <v>75</v>
      </c>
      <c r="AO271" s="87" t="s">
        <v>2</v>
      </c>
      <c r="AP271" s="4" t="s">
        <v>2</v>
      </c>
      <c r="AQ271" s="119" t="s">
        <v>25</v>
      </c>
      <c r="AR271" s="115" t="s">
        <v>343</v>
      </c>
      <c r="AS271" s="103"/>
    </row>
    <row r="272" spans="1:45" ht="15" x14ac:dyDescent="0.25">
      <c r="A272" s="227" t="s">
        <v>331</v>
      </c>
      <c r="B272" s="228">
        <v>8350166.0099999998</v>
      </c>
      <c r="C272" s="229">
        <v>8350166</v>
      </c>
      <c r="D272" s="232">
        <v>4.6219829999999996E-3</v>
      </c>
      <c r="E272" s="230">
        <v>4868</v>
      </c>
      <c r="F272" s="251">
        <v>2695</v>
      </c>
      <c r="G272" s="251">
        <v>1977</v>
      </c>
      <c r="H272" s="231"/>
      <c r="I272" s="232">
        <v>1.96</v>
      </c>
      <c r="J272" s="233">
        <f t="shared" si="125"/>
        <v>196</v>
      </c>
      <c r="K272" s="234">
        <v>30</v>
      </c>
      <c r="L272" s="230">
        <v>17</v>
      </c>
      <c r="M272" s="235">
        <f>D272*E272</f>
        <v>22.499813243999998</v>
      </c>
      <c r="N272" s="236">
        <f t="shared" si="126"/>
        <v>7.5001867560000015</v>
      </c>
      <c r="O272" s="237">
        <f t="shared" si="133"/>
        <v>0.33334440044741565</v>
      </c>
      <c r="P272" s="238">
        <v>15.3</v>
      </c>
      <c r="Q272" s="239">
        <v>5</v>
      </c>
      <c r="R272" s="235">
        <f>D272*F272</f>
        <v>12.456244184999999</v>
      </c>
      <c r="S272" s="236">
        <f t="shared" si="127"/>
        <v>-7.4562441849999992</v>
      </c>
      <c r="T272" s="240">
        <f t="shared" si="134"/>
        <v>-0.59859489540024613</v>
      </c>
      <c r="U272" s="241">
        <v>5</v>
      </c>
      <c r="V272" s="235">
        <f>D272*G272</f>
        <v>9.1376603909999989</v>
      </c>
      <c r="W272" s="236">
        <f t="shared" si="128"/>
        <v>-4.1376603909999989</v>
      </c>
      <c r="X272" s="242">
        <f t="shared" si="135"/>
        <v>-0.4528139823488434</v>
      </c>
      <c r="Y272" s="265">
        <f t="shared" si="129"/>
        <v>2.5510204081632654E-2</v>
      </c>
      <c r="Z272" s="250"/>
      <c r="AA272" s="230"/>
      <c r="AB272" s="230"/>
      <c r="AC272" s="233"/>
      <c r="AD272" s="244"/>
      <c r="AE272" s="245"/>
      <c r="AF272" s="246"/>
      <c r="AG272" s="244"/>
      <c r="AH272" s="247"/>
      <c r="AI272" s="230"/>
      <c r="AJ272" s="230"/>
      <c r="AK272" s="233"/>
      <c r="AL272" s="244"/>
      <c r="AM272" s="248"/>
      <c r="AN272" s="249"/>
      <c r="AO272" s="232" t="s">
        <v>28</v>
      </c>
      <c r="AP272" s="4" t="s">
        <v>2</v>
      </c>
      <c r="AQ272" s="119" t="s">
        <v>25</v>
      </c>
      <c r="AR272" s="115"/>
      <c r="AS272" s="103"/>
    </row>
    <row r="273" spans="1:45" ht="15" x14ac:dyDescent="0.25">
      <c r="B273" s="92">
        <v>8350166.0199999996</v>
      </c>
      <c r="C273" s="104">
        <v>8350166</v>
      </c>
      <c r="D273" s="87">
        <v>0.99537801699999995</v>
      </c>
      <c r="E273" s="113">
        <v>4868</v>
      </c>
      <c r="F273" s="134">
        <v>2695</v>
      </c>
      <c r="G273" s="134">
        <v>1977</v>
      </c>
      <c r="H273" s="132"/>
      <c r="I273" s="87">
        <v>1247.3900000000001</v>
      </c>
      <c r="J273" s="135">
        <f t="shared" si="125"/>
        <v>124739.00000000001</v>
      </c>
      <c r="K273" s="137">
        <v>4939</v>
      </c>
      <c r="L273" s="113">
        <v>4793</v>
      </c>
      <c r="M273" s="95">
        <f>D273*E273</f>
        <v>4845.5001867559995</v>
      </c>
      <c r="N273" s="96">
        <f t="shared" si="126"/>
        <v>93.499813244000507</v>
      </c>
      <c r="O273" s="93">
        <f t="shared" si="133"/>
        <v>1.9296214970656606E-2</v>
      </c>
      <c r="P273" s="153">
        <v>4</v>
      </c>
      <c r="Q273" s="109">
        <v>3154</v>
      </c>
      <c r="R273" s="95">
        <f>D273*F273</f>
        <v>2682.5437558149997</v>
      </c>
      <c r="S273" s="96">
        <f t="shared" si="127"/>
        <v>471.45624418500029</v>
      </c>
      <c r="T273" s="97">
        <f t="shared" si="134"/>
        <v>0.17574969398467999</v>
      </c>
      <c r="U273" s="138">
        <v>2059</v>
      </c>
      <c r="V273" s="95">
        <f>D273*G273</f>
        <v>1967.8623396089999</v>
      </c>
      <c r="W273" s="96">
        <f t="shared" si="128"/>
        <v>91.137660391000054</v>
      </c>
      <c r="X273" s="98">
        <f t="shared" si="135"/>
        <v>4.6313026351786607E-2</v>
      </c>
      <c r="Y273" s="264">
        <f t="shared" si="129"/>
        <v>1.6506465499963922E-2</v>
      </c>
      <c r="Z273" s="144">
        <v>1875</v>
      </c>
      <c r="AA273" s="113">
        <v>1650</v>
      </c>
      <c r="AB273" s="113">
        <v>95</v>
      </c>
      <c r="AC273" s="135">
        <f>AA273+AB273</f>
        <v>1745</v>
      </c>
      <c r="AD273" s="99">
        <f>AC273/Z273</f>
        <v>0.93066666666666664</v>
      </c>
      <c r="AE273" s="100">
        <f>AD273/82.58*100</f>
        <v>1.1269879712601922</v>
      </c>
      <c r="AF273" s="146">
        <v>20</v>
      </c>
      <c r="AG273" s="99">
        <f>AF273/Z273</f>
        <v>1.0666666666666666E-2</v>
      </c>
      <c r="AH273" s="101">
        <f>AG273/11.27*100</f>
        <v>9.4646554273883465E-2</v>
      </c>
      <c r="AI273" s="113">
        <v>75</v>
      </c>
      <c r="AJ273" s="113">
        <v>0</v>
      </c>
      <c r="AK273" s="135">
        <f>AI273+AJ273</f>
        <v>75</v>
      </c>
      <c r="AL273" s="99">
        <f>AK273/Z273</f>
        <v>0.04</v>
      </c>
      <c r="AM273" s="102">
        <f>AL273/4.68*100</f>
        <v>0.85470085470085477</v>
      </c>
      <c r="AN273" s="150">
        <v>30</v>
      </c>
      <c r="AO273" s="87" t="s">
        <v>2</v>
      </c>
      <c r="AP273" s="4" t="s">
        <v>2</v>
      </c>
      <c r="AQ273" s="119" t="s">
        <v>25</v>
      </c>
      <c r="AR273" s="115"/>
      <c r="AS273" s="103"/>
    </row>
    <row r="274" spans="1:45" ht="15" x14ac:dyDescent="0.25">
      <c r="A274" s="180" t="s">
        <v>297</v>
      </c>
      <c r="B274" s="181">
        <v>8350200</v>
      </c>
      <c r="C274" s="182"/>
      <c r="D274" s="182"/>
      <c r="E274" s="183"/>
      <c r="F274" s="183"/>
      <c r="G274" s="183"/>
      <c r="H274" s="184" t="s">
        <v>260</v>
      </c>
      <c r="I274" s="185">
        <v>7.12</v>
      </c>
      <c r="J274" s="186">
        <f t="shared" si="125"/>
        <v>712</v>
      </c>
      <c r="K274" s="187">
        <v>1308</v>
      </c>
      <c r="L274" s="188">
        <v>1155</v>
      </c>
      <c r="M274" s="189">
        <v>1215</v>
      </c>
      <c r="N274" s="190">
        <f t="shared" si="126"/>
        <v>93</v>
      </c>
      <c r="O274" s="191">
        <f t="shared" si="133"/>
        <v>7.6543209876543214E-2</v>
      </c>
      <c r="P274" s="192">
        <v>183.8</v>
      </c>
      <c r="Q274" s="188">
        <v>622</v>
      </c>
      <c r="R274" s="189">
        <v>483</v>
      </c>
      <c r="S274" s="190">
        <f t="shared" si="127"/>
        <v>139</v>
      </c>
      <c r="T274" s="193">
        <f t="shared" si="134"/>
        <v>0.28778467908902694</v>
      </c>
      <c r="U274" s="187">
        <v>502</v>
      </c>
      <c r="V274" s="189">
        <v>452</v>
      </c>
      <c r="W274" s="190">
        <f t="shared" si="128"/>
        <v>50</v>
      </c>
      <c r="X274" s="194">
        <f t="shared" si="135"/>
        <v>0.11061946902654868</v>
      </c>
      <c r="Y274" s="263">
        <f t="shared" si="129"/>
        <v>0.7050561797752809</v>
      </c>
      <c r="Z274" s="195">
        <v>585</v>
      </c>
      <c r="AA274" s="183">
        <v>35</v>
      </c>
      <c r="AB274" s="186">
        <f>Z274+AA274</f>
        <v>620</v>
      </c>
      <c r="AC274" s="186">
        <f>AA274+AB274</f>
        <v>655</v>
      </c>
      <c r="AD274" s="196">
        <f>AC274/Z274</f>
        <v>1.1196581196581197</v>
      </c>
      <c r="AE274" s="197"/>
      <c r="AF274" s="198">
        <v>25</v>
      </c>
      <c r="AG274" s="196">
        <f>AF274/Z274</f>
        <v>4.2735042735042736E-2</v>
      </c>
      <c r="AH274" s="199">
        <f>AG274/11.27*100</f>
        <v>0.37919292577677677</v>
      </c>
      <c r="AI274" s="183">
        <v>10</v>
      </c>
      <c r="AJ274" s="183">
        <v>0</v>
      </c>
      <c r="AK274" s="186">
        <f>AI274+AJ274</f>
        <v>10</v>
      </c>
      <c r="AL274" s="196">
        <f>AK274/Z274</f>
        <v>1.7094017094017096E-2</v>
      </c>
      <c r="AM274" s="200">
        <f>AL274/4.68*100</f>
        <v>0.36525677551318581</v>
      </c>
      <c r="AN274" s="201">
        <v>0</v>
      </c>
      <c r="AO274" s="185" t="s">
        <v>6</v>
      </c>
      <c r="AP274" s="257" t="s">
        <v>6</v>
      </c>
      <c r="AR274" s="115"/>
      <c r="AS274" s="103"/>
    </row>
    <row r="275" spans="1:45" x14ac:dyDescent="0.2">
      <c r="M275" s="109"/>
      <c r="N275" s="109"/>
      <c r="O275" s="99"/>
      <c r="P275" s="153"/>
      <c r="Q275" s="109"/>
      <c r="R275" s="109"/>
      <c r="S275" s="109"/>
      <c r="T275" s="108"/>
      <c r="U275" s="138"/>
      <c r="V275" s="135"/>
      <c r="W275" s="140"/>
      <c r="X275" s="94"/>
      <c r="Y275" s="110"/>
      <c r="Z275" s="143"/>
      <c r="AA275" s="109"/>
      <c r="AB275" s="109"/>
      <c r="AF275" s="147"/>
      <c r="AP275" s="90"/>
    </row>
    <row r="276" spans="1:45" x14ac:dyDescent="0.2">
      <c r="D276" s="87"/>
      <c r="M276" s="109"/>
      <c r="N276" s="109"/>
      <c r="O276" s="99"/>
      <c r="P276" s="153"/>
      <c r="Q276" s="109"/>
      <c r="R276" s="109"/>
      <c r="S276" s="109"/>
      <c r="T276" s="108"/>
      <c r="U276" s="138"/>
      <c r="V276" s="135"/>
      <c r="W276" s="140"/>
      <c r="X276" s="94"/>
      <c r="Y276" s="110"/>
      <c r="Z276" s="143"/>
      <c r="AA276" s="109"/>
      <c r="AB276" s="109"/>
      <c r="AP276" s="90"/>
    </row>
    <row r="277" spans="1:45" x14ac:dyDescent="0.2">
      <c r="D277" s="87"/>
      <c r="M277" s="109"/>
      <c r="N277" s="109"/>
      <c r="O277" s="99"/>
      <c r="P277" s="153"/>
      <c r="Q277" s="109"/>
      <c r="R277" s="109"/>
      <c r="S277" s="109"/>
      <c r="T277" s="108"/>
      <c r="U277" s="138"/>
      <c r="V277" s="135"/>
      <c r="W277" s="140"/>
      <c r="X277" s="94"/>
      <c r="Y277" s="110"/>
      <c r="Z277" s="143"/>
      <c r="AA277" s="109"/>
      <c r="AB277" s="109"/>
      <c r="AP277" s="90"/>
    </row>
    <row r="278" spans="1:45" x14ac:dyDescent="0.2">
      <c r="M278" s="109"/>
      <c r="N278" s="109"/>
      <c r="O278" s="99"/>
      <c r="P278" s="153"/>
      <c r="Q278" s="109"/>
      <c r="R278" s="109"/>
      <c r="S278" s="109"/>
      <c r="T278" s="108"/>
      <c r="U278" s="138"/>
      <c r="V278" s="135"/>
      <c r="W278" s="140"/>
      <c r="X278" s="94"/>
      <c r="Y278" s="110"/>
      <c r="Z278" s="143"/>
      <c r="AA278" s="109"/>
      <c r="AB278" s="109"/>
      <c r="AP278" s="90"/>
    </row>
    <row r="279" spans="1:45" x14ac:dyDescent="0.2">
      <c r="M279" s="109"/>
      <c r="N279" s="109"/>
      <c r="O279" s="99"/>
      <c r="P279" s="153"/>
      <c r="Q279" s="109"/>
      <c r="R279" s="109"/>
      <c r="S279" s="109"/>
      <c r="T279" s="108"/>
      <c r="U279" s="138"/>
      <c r="V279" s="135"/>
      <c r="W279" s="140"/>
      <c r="X279" s="94"/>
      <c r="Y279" s="110"/>
      <c r="Z279" s="143"/>
      <c r="AA279" s="109"/>
      <c r="AB279" s="109"/>
      <c r="AP279" s="90"/>
    </row>
    <row r="280" spans="1:45" x14ac:dyDescent="0.2">
      <c r="M280" s="109"/>
      <c r="N280" s="109"/>
      <c r="O280" s="99"/>
      <c r="P280" s="153"/>
      <c r="Q280" s="109"/>
      <c r="R280" s="109"/>
      <c r="S280" s="109"/>
      <c r="T280" s="108"/>
      <c r="U280" s="138"/>
      <c r="V280" s="135"/>
      <c r="W280" s="140"/>
      <c r="X280" s="94"/>
      <c r="Y280" s="110"/>
      <c r="Z280" s="143"/>
      <c r="AA280" s="109"/>
      <c r="AB280" s="109"/>
      <c r="AP280" s="90"/>
    </row>
    <row r="281" spans="1:45" x14ac:dyDescent="0.2">
      <c r="M281" s="109"/>
      <c r="N281" s="109"/>
      <c r="O281" s="99"/>
      <c r="P281" s="153"/>
      <c r="Q281" s="109"/>
      <c r="R281" s="109"/>
      <c r="S281" s="109"/>
      <c r="T281" s="108"/>
      <c r="U281" s="138"/>
      <c r="V281" s="135"/>
      <c r="W281" s="140"/>
      <c r="X281" s="94"/>
      <c r="Y281" s="110"/>
      <c r="Z281" s="143"/>
      <c r="AA281" s="109"/>
      <c r="AB281" s="109"/>
      <c r="AP281" s="90"/>
    </row>
    <row r="282" spans="1:45" x14ac:dyDescent="0.2">
      <c r="M282" s="109"/>
      <c r="N282" s="109"/>
      <c r="O282" s="99"/>
      <c r="P282" s="153"/>
      <c r="Q282" s="109"/>
      <c r="R282" s="109"/>
      <c r="S282" s="109"/>
      <c r="T282" s="108"/>
      <c r="U282" s="138"/>
      <c r="V282" s="135"/>
      <c r="W282" s="140"/>
      <c r="X282" s="94"/>
      <c r="Y282" s="110"/>
      <c r="Z282" s="143"/>
      <c r="AA282" s="109"/>
      <c r="AB282" s="109"/>
      <c r="AP282" s="90"/>
    </row>
    <row r="283" spans="1:45" x14ac:dyDescent="0.2">
      <c r="M283" s="109"/>
      <c r="N283" s="109"/>
      <c r="O283" s="99"/>
      <c r="P283" s="153"/>
      <c r="Q283" s="109"/>
      <c r="R283" s="109"/>
      <c r="S283" s="109"/>
      <c r="T283" s="108"/>
      <c r="U283" s="138"/>
      <c r="V283" s="135"/>
      <c r="W283" s="140"/>
      <c r="X283" s="94"/>
      <c r="Y283" s="110"/>
      <c r="Z283" s="143"/>
      <c r="AA283" s="109"/>
      <c r="AB283" s="109"/>
      <c r="AP283" s="90"/>
    </row>
    <row r="284" spans="1:45" x14ac:dyDescent="0.2">
      <c r="M284" s="109"/>
      <c r="N284" s="109"/>
      <c r="O284" s="99"/>
      <c r="P284" s="153"/>
      <c r="Q284" s="109"/>
      <c r="R284" s="109"/>
      <c r="S284" s="109"/>
      <c r="T284" s="108"/>
      <c r="U284" s="138"/>
      <c r="V284" s="135"/>
      <c r="W284" s="140"/>
      <c r="X284" s="94"/>
      <c r="Y284" s="110"/>
      <c r="Z284" s="143"/>
      <c r="AA284" s="109"/>
      <c r="AB284" s="109"/>
      <c r="AP284" s="90"/>
    </row>
    <row r="285" spans="1:45" x14ac:dyDescent="0.2">
      <c r="V285" s="135"/>
      <c r="AP285" s="90"/>
    </row>
    <row r="286" spans="1:45" x14ac:dyDescent="0.2">
      <c r="V286" s="135"/>
      <c r="AP286" s="90"/>
    </row>
    <row r="287" spans="1:45" x14ac:dyDescent="0.2">
      <c r="V287" s="135"/>
      <c r="AP287" s="90"/>
    </row>
    <row r="288" spans="1:45" x14ac:dyDescent="0.2">
      <c r="V288" s="135"/>
      <c r="AP288" s="90"/>
    </row>
    <row r="289" spans="22:42" x14ac:dyDescent="0.2">
      <c r="V289" s="135"/>
      <c r="AP289" s="90"/>
    </row>
    <row r="290" spans="22:42" x14ac:dyDescent="0.2">
      <c r="V290" s="135"/>
      <c r="AP290" s="90"/>
    </row>
    <row r="291" spans="22:42" x14ac:dyDescent="0.2">
      <c r="V291" s="135"/>
      <c r="AP291" s="90"/>
    </row>
    <row r="292" spans="22:42" x14ac:dyDescent="0.2">
      <c r="V292" s="135"/>
      <c r="AP292" s="90"/>
    </row>
    <row r="293" spans="22:42" x14ac:dyDescent="0.2">
      <c r="V293" s="135"/>
      <c r="AP293" s="90"/>
    </row>
    <row r="294" spans="22:42" x14ac:dyDescent="0.2">
      <c r="V294" s="135"/>
      <c r="AP294" s="90"/>
    </row>
    <row r="295" spans="22:42" x14ac:dyDescent="0.2">
      <c r="V295" s="135"/>
      <c r="AP295" s="90"/>
    </row>
    <row r="296" spans="22:42" x14ac:dyDescent="0.2">
      <c r="V296" s="135"/>
      <c r="AP296" s="90"/>
    </row>
    <row r="297" spans="22:42" x14ac:dyDescent="0.2">
      <c r="V297" s="135"/>
      <c r="AP297" s="90"/>
    </row>
    <row r="298" spans="22:42" x14ac:dyDescent="0.2">
      <c r="V298" s="135"/>
      <c r="AP298" s="90"/>
    </row>
    <row r="299" spans="22:42" x14ac:dyDescent="0.2">
      <c r="V299" s="135"/>
      <c r="AP299" s="90"/>
    </row>
    <row r="300" spans="22:42" x14ac:dyDescent="0.2">
      <c r="V300" s="135"/>
      <c r="AP300" s="90"/>
    </row>
    <row r="301" spans="22:42" x14ac:dyDescent="0.2">
      <c r="V301" s="135"/>
      <c r="AP301" s="90"/>
    </row>
    <row r="302" spans="22:42" x14ac:dyDescent="0.2">
      <c r="V302" s="135"/>
      <c r="AP302" s="90"/>
    </row>
    <row r="303" spans="22:42" x14ac:dyDescent="0.2">
      <c r="V303" s="135"/>
      <c r="AP303" s="90"/>
    </row>
    <row r="304" spans="22:42" x14ac:dyDescent="0.2">
      <c r="V304" s="135"/>
      <c r="AP304" s="90"/>
    </row>
    <row r="305" spans="22:42" x14ac:dyDescent="0.2">
      <c r="V305" s="135"/>
      <c r="AP305" s="90"/>
    </row>
    <row r="306" spans="22:42" x14ac:dyDescent="0.2">
      <c r="V306" s="135"/>
      <c r="AP306" s="298"/>
    </row>
    <row r="307" spans="22:42" x14ac:dyDescent="0.2">
      <c r="V307" s="135"/>
      <c r="AP307" s="90"/>
    </row>
    <row r="308" spans="22:42" x14ac:dyDescent="0.2">
      <c r="V308" s="135"/>
      <c r="AP308" s="90"/>
    </row>
    <row r="309" spans="22:42" x14ac:dyDescent="0.2">
      <c r="V309" s="135"/>
      <c r="AP309" s="90"/>
    </row>
    <row r="310" spans="22:42" x14ac:dyDescent="0.2">
      <c r="V310" s="135"/>
      <c r="AP310" s="90"/>
    </row>
    <row r="311" spans="22:42" x14ac:dyDescent="0.2">
      <c r="V311" s="135"/>
      <c r="AP311" s="90"/>
    </row>
    <row r="312" spans="22:42" x14ac:dyDescent="0.2">
      <c r="V312" s="135"/>
      <c r="AP312" s="90"/>
    </row>
    <row r="313" spans="22:42" x14ac:dyDescent="0.2">
      <c r="V313" s="135"/>
      <c r="AP313" s="90"/>
    </row>
    <row r="314" spans="22:42" x14ac:dyDescent="0.2">
      <c r="V314" s="135"/>
      <c r="AP314" s="90"/>
    </row>
    <row r="315" spans="22:42" x14ac:dyDescent="0.2">
      <c r="V315" s="135"/>
      <c r="AP315" s="90"/>
    </row>
    <row r="316" spans="22:42" x14ac:dyDescent="0.2">
      <c r="V316" s="135"/>
      <c r="AP316" s="90"/>
    </row>
    <row r="317" spans="22:42" x14ac:dyDescent="0.2">
      <c r="V317" s="135"/>
      <c r="AP317" s="90"/>
    </row>
  </sheetData>
  <sortState ref="A2:BA360">
    <sortCondition ref="B2:B360"/>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workbookViewId="0">
      <selection activeCell="B11" sqref="B11"/>
    </sheetView>
  </sheetViews>
  <sheetFormatPr defaultRowHeight="15" x14ac:dyDescent="0.25"/>
  <cols>
    <col min="1" max="1" width="37" customWidth="1"/>
    <col min="2" max="2" width="20.28515625" bestFit="1" customWidth="1"/>
    <col min="3" max="3" width="16.42578125" bestFit="1" customWidth="1"/>
    <col min="4" max="4" width="12.85546875" bestFit="1" customWidth="1"/>
    <col min="5" max="5" width="16.42578125" bestFit="1" customWidth="1"/>
    <col min="7" max="7" width="16.42578125" bestFit="1" customWidth="1"/>
  </cols>
  <sheetData>
    <row r="1" spans="1:14" ht="15.75" x14ac:dyDescent="0.25">
      <c r="A1" s="7"/>
      <c r="B1" s="8" t="s">
        <v>2</v>
      </c>
      <c r="C1" s="300" t="s">
        <v>0</v>
      </c>
      <c r="D1" s="301"/>
      <c r="E1" s="302" t="s">
        <v>261</v>
      </c>
      <c r="F1" s="303"/>
      <c r="G1" s="9"/>
    </row>
    <row r="2" spans="1:14" ht="45.75" thickBot="1" x14ac:dyDescent="0.3">
      <c r="A2" s="10"/>
      <c r="B2" s="11" t="s">
        <v>1</v>
      </c>
      <c r="C2" s="12" t="s">
        <v>17</v>
      </c>
      <c r="D2" s="13" t="s">
        <v>262</v>
      </c>
      <c r="E2" s="12" t="s">
        <v>17</v>
      </c>
      <c r="F2" s="14" t="s">
        <v>262</v>
      </c>
      <c r="G2" s="15"/>
    </row>
    <row r="3" spans="1:14" x14ac:dyDescent="0.25">
      <c r="A3" s="16" t="s">
        <v>263</v>
      </c>
      <c r="B3" s="17"/>
      <c r="C3" s="18">
        <v>4.6800000000000001E-2</v>
      </c>
      <c r="D3" s="19">
        <v>6.8900000000000003E-2</v>
      </c>
      <c r="E3" s="20">
        <v>0.11269999999999999</v>
      </c>
      <c r="F3" s="21">
        <v>0.16250000000000001</v>
      </c>
      <c r="G3" s="22"/>
    </row>
    <row r="4" spans="1:14" ht="17.25" x14ac:dyDescent="0.25">
      <c r="A4" s="23" t="s">
        <v>264</v>
      </c>
      <c r="B4" s="24" t="s">
        <v>265</v>
      </c>
      <c r="C4" s="25"/>
      <c r="D4" s="26"/>
      <c r="E4" s="27"/>
      <c r="F4" s="28"/>
      <c r="G4" s="29"/>
    </row>
    <row r="5" spans="1:14" ht="15.75" x14ac:dyDescent="0.25">
      <c r="A5" s="23" t="s">
        <v>266</v>
      </c>
      <c r="B5" s="30"/>
      <c r="C5" s="31">
        <f>C3*1.5</f>
        <v>7.0199999999999999E-2</v>
      </c>
      <c r="D5" s="32">
        <f>D3*1.5</f>
        <v>0.10335</v>
      </c>
      <c r="E5" s="33"/>
      <c r="F5" s="34"/>
      <c r="G5" s="35"/>
    </row>
    <row r="6" spans="1:14" ht="16.5" thickBot="1" x14ac:dyDescent="0.3">
      <c r="A6" s="36" t="s">
        <v>267</v>
      </c>
      <c r="B6" s="37"/>
      <c r="C6" s="38"/>
      <c r="D6" s="39"/>
      <c r="E6" s="40">
        <f>E3*1.5</f>
        <v>0.16904999999999998</v>
      </c>
      <c r="F6" s="41">
        <f>F3*0.5</f>
        <v>8.1250000000000003E-2</v>
      </c>
      <c r="G6" s="22"/>
    </row>
    <row r="7" spans="1:14" x14ac:dyDescent="0.25">
      <c r="B7" s="9"/>
      <c r="C7" s="22"/>
      <c r="D7" s="22"/>
      <c r="E7" s="22"/>
      <c r="F7" s="22"/>
      <c r="G7" s="9"/>
    </row>
    <row r="8" spans="1:14" x14ac:dyDescent="0.25">
      <c r="A8" s="1" t="s">
        <v>16</v>
      </c>
      <c r="G8" s="9"/>
    </row>
    <row r="9" spans="1:14" x14ac:dyDescent="0.25">
      <c r="A9" s="42"/>
      <c r="B9" s="42"/>
      <c r="C9" s="42"/>
      <c r="D9" s="42"/>
      <c r="E9" s="42"/>
      <c r="F9" s="42"/>
      <c r="G9" s="9"/>
      <c r="H9" s="42"/>
      <c r="I9" s="42"/>
      <c r="J9" s="42"/>
      <c r="K9" s="42"/>
      <c r="L9" s="42"/>
      <c r="M9" s="42"/>
      <c r="N9" s="42"/>
    </row>
    <row r="10" spans="1:14" x14ac:dyDescent="0.25">
      <c r="A10" s="317" t="s">
        <v>428</v>
      </c>
      <c r="B10" s="42"/>
      <c r="C10" s="42"/>
      <c r="D10" s="42"/>
      <c r="E10" s="42"/>
      <c r="F10" s="42"/>
      <c r="G10" s="9"/>
      <c r="H10" s="42"/>
      <c r="I10" s="42"/>
      <c r="J10" s="42"/>
      <c r="K10" s="42"/>
      <c r="L10" s="42"/>
    </row>
    <row r="11" spans="1:14" x14ac:dyDescent="0.25">
      <c r="A11" s="333" t="s">
        <v>429</v>
      </c>
      <c r="B11" s="42"/>
      <c r="C11" s="42"/>
      <c r="D11" s="42"/>
      <c r="E11" s="42"/>
      <c r="F11" s="42"/>
      <c r="G11" s="9"/>
      <c r="H11" s="42"/>
      <c r="I11" s="42"/>
      <c r="J11" s="42"/>
      <c r="K11" s="42"/>
      <c r="L11" s="42"/>
    </row>
    <row r="12" spans="1:14" x14ac:dyDescent="0.25">
      <c r="A12" s="333" t="s">
        <v>430</v>
      </c>
      <c r="B12" s="42"/>
      <c r="C12" s="42"/>
      <c r="D12" s="42"/>
      <c r="E12" s="42"/>
      <c r="F12" s="42"/>
      <c r="G12" s="9"/>
      <c r="H12" s="42"/>
      <c r="I12" s="42"/>
      <c r="J12" s="42"/>
      <c r="K12" s="42"/>
      <c r="L12" s="42"/>
    </row>
    <row r="13" spans="1:14" x14ac:dyDescent="0.25">
      <c r="A13" s="334" t="s">
        <v>431</v>
      </c>
      <c r="B13" s="42"/>
      <c r="C13" s="42"/>
      <c r="D13" s="42"/>
      <c r="E13" s="42"/>
      <c r="F13" s="42"/>
      <c r="G13" s="9"/>
      <c r="H13" s="42"/>
      <c r="I13" s="42"/>
      <c r="J13" s="42"/>
      <c r="K13" s="42"/>
      <c r="L13" s="42"/>
    </row>
    <row r="14" spans="1:14" x14ac:dyDescent="0.25">
      <c r="A14" s="333" t="s">
        <v>432</v>
      </c>
      <c r="B14" s="42"/>
      <c r="C14" s="42"/>
      <c r="D14" s="42"/>
      <c r="E14" s="42"/>
      <c r="F14" s="42"/>
      <c r="G14" s="9"/>
      <c r="H14" s="42"/>
      <c r="I14" s="42"/>
      <c r="J14" s="42"/>
      <c r="K14" s="42"/>
      <c r="L14" s="42"/>
    </row>
    <row r="15" spans="1:14" x14ac:dyDescent="0.25">
      <c r="G15" s="9"/>
    </row>
    <row r="16" spans="1:14" x14ac:dyDescent="0.25">
      <c r="G16" s="9"/>
    </row>
    <row r="17" spans="7:7" x14ac:dyDescent="0.25">
      <c r="G17" s="9"/>
    </row>
    <row r="18" spans="7:7" x14ac:dyDescent="0.25">
      <c r="G18" s="9"/>
    </row>
    <row r="19" spans="7:7" x14ac:dyDescent="0.25">
      <c r="G19" s="9"/>
    </row>
    <row r="20" spans="7:7" x14ac:dyDescent="0.25">
      <c r="G20" s="9"/>
    </row>
    <row r="21" spans="7:7" x14ac:dyDescent="0.25">
      <c r="G21" s="9"/>
    </row>
    <row r="22" spans="7:7" x14ac:dyDescent="0.25">
      <c r="G22" s="9"/>
    </row>
    <row r="23" spans="7:7" x14ac:dyDescent="0.25">
      <c r="G23" s="9"/>
    </row>
  </sheetData>
  <mergeCells count="2">
    <mergeCell ref="C1:D1"/>
    <mergeCell ref="E1:F1"/>
  </mergeCells>
  <hyperlinks>
    <hyperlink ref="A13" r:id="rId1" display="“T9” updates this method to calculate floors using total raw count sums to arrive at CMA thresholds. This method matches that used by Statistics Canada. " xr:uid="{CD514372-10A1-42BC-B17D-F3D12EDACDF7}"/>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C79-1EE4-4002-A7E5-8E849C12C407}">
  <dimension ref="A1:Q25"/>
  <sheetViews>
    <sheetView tabSelected="1" zoomScaleNormal="100" workbookViewId="0">
      <selection activeCell="I1" sqref="I1"/>
    </sheetView>
  </sheetViews>
  <sheetFormatPr defaultRowHeight="15" x14ac:dyDescent="0.25"/>
  <cols>
    <col min="1" max="1" width="12.7109375" customWidth="1"/>
    <col min="2" max="8" width="10.7109375" customWidth="1"/>
    <col min="9" max="9" width="11" customWidth="1"/>
  </cols>
  <sheetData>
    <row r="1" spans="1:17" ht="67.5" customHeight="1" thickBot="1" x14ac:dyDescent="0.3">
      <c r="B1" s="306" t="s">
        <v>344</v>
      </c>
      <c r="C1" s="307"/>
      <c r="D1" s="304" t="s">
        <v>275</v>
      </c>
      <c r="E1" s="305"/>
      <c r="F1" s="4"/>
      <c r="G1" s="4"/>
      <c r="H1" s="4"/>
      <c r="J1" s="308" t="s">
        <v>433</v>
      </c>
      <c r="K1" s="309"/>
      <c r="L1" s="309"/>
      <c r="M1" s="309"/>
      <c r="N1" s="309"/>
      <c r="O1" s="309"/>
      <c r="P1" s="309"/>
      <c r="Q1" s="310"/>
    </row>
    <row r="2" spans="1:17" ht="51.75" thickBot="1" x14ac:dyDescent="0.3">
      <c r="A2" s="280" t="s">
        <v>290</v>
      </c>
      <c r="B2" s="43" t="s">
        <v>268</v>
      </c>
      <c r="C2" s="44" t="s">
        <v>269</v>
      </c>
      <c r="D2" s="43" t="s">
        <v>270</v>
      </c>
      <c r="E2" s="44" t="s">
        <v>271</v>
      </c>
      <c r="F2" s="43" t="s">
        <v>272</v>
      </c>
      <c r="G2" s="44" t="s">
        <v>273</v>
      </c>
      <c r="H2" s="45" t="s">
        <v>274</v>
      </c>
      <c r="J2" s="311"/>
      <c r="K2" s="312"/>
      <c r="L2" s="312"/>
      <c r="M2" s="312"/>
      <c r="N2" s="312"/>
      <c r="O2" s="312"/>
      <c r="P2" s="312"/>
      <c r="Q2" s="313"/>
    </row>
    <row r="3" spans="1:17" x14ac:dyDescent="0.25">
      <c r="A3" s="46" t="s">
        <v>4</v>
      </c>
      <c r="B3" s="47">
        <v>99577.283805352999</v>
      </c>
      <c r="C3" s="48">
        <f>B3/B8</f>
        <v>9.5857729369257266E-2</v>
      </c>
      <c r="D3" s="47">
        <v>105366</v>
      </c>
      <c r="E3" s="49">
        <f>D3/D8</f>
        <v>7.973658759552181E-2</v>
      </c>
      <c r="F3" s="50">
        <f t="shared" ref="F3:F8" si="0">D3-B3</f>
        <v>5788.7161946470005</v>
      </c>
      <c r="G3" s="49">
        <f t="shared" ref="G3:G8" si="1">F3/B3</f>
        <v>5.8132899125491258E-2</v>
      </c>
      <c r="H3" s="51">
        <f>F3/F8</f>
        <v>2.048210304571017E-2</v>
      </c>
      <c r="J3" s="314"/>
      <c r="K3" s="315"/>
      <c r="L3" s="315"/>
      <c r="M3" s="315"/>
      <c r="N3" s="315"/>
      <c r="O3" s="315"/>
      <c r="P3" s="315"/>
      <c r="Q3" s="316"/>
    </row>
    <row r="4" spans="1:17" x14ac:dyDescent="0.25">
      <c r="A4" s="52" t="s">
        <v>5</v>
      </c>
      <c r="B4" s="53">
        <v>165849.86916857201</v>
      </c>
      <c r="C4" s="54">
        <f>B4/B8</f>
        <v>0.15965480546511021</v>
      </c>
      <c r="D4" s="53">
        <v>187512</v>
      </c>
      <c r="E4" s="55">
        <f>D4/D8</f>
        <v>0.14190124910513338</v>
      </c>
      <c r="F4" s="56">
        <f>D4-B4</f>
        <v>21662.130831427989</v>
      </c>
      <c r="G4" s="55">
        <f>F4/B4</f>
        <v>0.13061289068253837</v>
      </c>
      <c r="H4" s="57">
        <f>F4/F8</f>
        <v>7.6646700401248394E-2</v>
      </c>
    </row>
    <row r="5" spans="1:17" x14ac:dyDescent="0.25">
      <c r="A5" s="58" t="s">
        <v>6</v>
      </c>
      <c r="B5" s="59">
        <v>661285.79143402295</v>
      </c>
      <c r="C5" s="60">
        <f>B5/B8</f>
        <v>0.63658449004219619</v>
      </c>
      <c r="D5" s="59">
        <v>893241</v>
      </c>
      <c r="E5" s="61">
        <f>D5/D8</f>
        <v>0.67596747755833475</v>
      </c>
      <c r="F5" s="62">
        <f t="shared" si="0"/>
        <v>231955.20856597705</v>
      </c>
      <c r="G5" s="61">
        <f t="shared" si="1"/>
        <v>0.35076393833137337</v>
      </c>
      <c r="H5" s="63">
        <f>F5/F8</f>
        <v>0.82072264800800976</v>
      </c>
      <c r="J5" s="266"/>
      <c r="K5" s="266"/>
    </row>
    <row r="6" spans="1:17" x14ac:dyDescent="0.25">
      <c r="A6" s="64" t="s">
        <v>2</v>
      </c>
      <c r="B6" s="65">
        <v>111526.41977913803</v>
      </c>
      <c r="C6" s="66">
        <f>B6/B8</f>
        <v>0.10736052396858101</v>
      </c>
      <c r="D6" s="65">
        <v>134948</v>
      </c>
      <c r="E6" s="67">
        <f>D6/D8</f>
        <v>0.10212300953666721</v>
      </c>
      <c r="F6" s="68">
        <f t="shared" si="0"/>
        <v>23421.580220861972</v>
      </c>
      <c r="G6" s="67">
        <f t="shared" si="1"/>
        <v>0.21000925401573034</v>
      </c>
      <c r="H6" s="69">
        <f>F6/F8</f>
        <v>8.2872126296444887E-2</v>
      </c>
      <c r="J6" s="266"/>
      <c r="K6" s="266"/>
    </row>
    <row r="7" spans="1:17" ht="15.75" thickBot="1" x14ac:dyDescent="0.3">
      <c r="A7" s="267" t="s">
        <v>28</v>
      </c>
      <c r="B7" s="268">
        <v>563.49981324400005</v>
      </c>
      <c r="C7" s="269">
        <f>B7/B8</f>
        <v>5.4245115485532691E-4</v>
      </c>
      <c r="D7" s="268">
        <v>359</v>
      </c>
      <c r="E7" s="270">
        <f>D7/D8</f>
        <v>2.7167620434288413E-4</v>
      </c>
      <c r="F7" s="271">
        <f>D7-B7</f>
        <v>-204.49981324400005</v>
      </c>
      <c r="G7" s="270">
        <f>F7/B7</f>
        <v>-0.36291017039867224</v>
      </c>
      <c r="H7" s="272">
        <f>F7/F8</f>
        <v>-7.2357775141324173E-4</v>
      </c>
    </row>
    <row r="8" spans="1:17" ht="15.75" thickBot="1" x14ac:dyDescent="0.3">
      <c r="A8" s="70" t="s">
        <v>7</v>
      </c>
      <c r="B8" s="71">
        <f>SUM(B3:B7)</f>
        <v>1038802.86400033</v>
      </c>
      <c r="C8" s="72"/>
      <c r="D8" s="71">
        <f>SUM(D3:D7)</f>
        <v>1321426</v>
      </c>
      <c r="E8" s="73"/>
      <c r="F8" s="74">
        <f t="shared" si="0"/>
        <v>282623.13599967002</v>
      </c>
      <c r="G8" s="75">
        <f t="shared" si="1"/>
        <v>0.27206618868118587</v>
      </c>
      <c r="H8" s="76"/>
      <c r="I8" s="77"/>
    </row>
    <row r="9" spans="1:17" ht="15.75" thickBot="1" x14ac:dyDescent="0.3">
      <c r="A9" s="273"/>
      <c r="B9" s="274"/>
      <c r="C9" s="275"/>
      <c r="D9" s="274"/>
      <c r="E9" s="276"/>
      <c r="F9" s="277"/>
      <c r="G9" s="278"/>
      <c r="H9" s="279"/>
    </row>
    <row r="10" spans="1:17" ht="51.75" thickBot="1" x14ac:dyDescent="0.3">
      <c r="A10" s="280" t="s">
        <v>290</v>
      </c>
      <c r="B10" s="43" t="s">
        <v>276</v>
      </c>
      <c r="C10" s="44" t="s">
        <v>277</v>
      </c>
      <c r="D10" s="43" t="s">
        <v>278</v>
      </c>
      <c r="E10" s="44" t="s">
        <v>279</v>
      </c>
      <c r="F10" s="43" t="s">
        <v>280</v>
      </c>
      <c r="G10" s="44" t="s">
        <v>281</v>
      </c>
      <c r="H10" s="45" t="s">
        <v>282</v>
      </c>
    </row>
    <row r="11" spans="1:17" x14ac:dyDescent="0.25">
      <c r="A11" s="46" t="s">
        <v>4</v>
      </c>
      <c r="B11" s="47">
        <v>59255.078452528003</v>
      </c>
      <c r="C11" s="48">
        <f>B11/B16</f>
        <v>0.13843055581673774</v>
      </c>
      <c r="D11" s="47">
        <v>62507</v>
      </c>
      <c r="E11" s="49">
        <f>D11/D16</f>
        <v>0.11626310835996236</v>
      </c>
      <c r="F11" s="50">
        <f t="shared" ref="F11:F16" si="2">D11-B11</f>
        <v>3251.9215474719967</v>
      </c>
      <c r="G11" s="49">
        <f t="shared" ref="G11:G16" si="3">F11/B11</f>
        <v>5.4880047962087543E-2</v>
      </c>
      <c r="H11" s="51">
        <f>F11/F16</f>
        <v>2.9674912547740458E-2</v>
      </c>
      <c r="J11" s="266"/>
      <c r="K11" s="266"/>
    </row>
    <row r="12" spans="1:17" x14ac:dyDescent="0.25">
      <c r="A12" s="52" t="s">
        <v>5</v>
      </c>
      <c r="B12" s="53">
        <v>75768.737184536003</v>
      </c>
      <c r="C12" s="54">
        <f>B12/B16</f>
        <v>0.17700944249682557</v>
      </c>
      <c r="D12" s="53">
        <v>82738</v>
      </c>
      <c r="E12" s="55">
        <f>D12/D16</f>
        <v>0.1538927969585257</v>
      </c>
      <c r="F12" s="56">
        <f>D12-B12</f>
        <v>6969.262815463997</v>
      </c>
      <c r="G12" s="55">
        <f>F12/B12</f>
        <v>9.198071756812104E-2</v>
      </c>
      <c r="H12" s="57">
        <f>F12/F16</f>
        <v>6.3596941547340483E-2</v>
      </c>
    </row>
    <row r="13" spans="1:17" x14ac:dyDescent="0.25">
      <c r="A13" s="58" t="s">
        <v>6</v>
      </c>
      <c r="B13" s="59">
        <v>251707.60844738397</v>
      </c>
      <c r="C13" s="60">
        <f>B13/B16</f>
        <v>0.58803439385517509</v>
      </c>
      <c r="D13" s="59">
        <v>339877</v>
      </c>
      <c r="E13" s="61">
        <f>D13/D16</f>
        <v>0.63217170045049231</v>
      </c>
      <c r="F13" s="62">
        <f t="shared" si="2"/>
        <v>88169.391552616027</v>
      </c>
      <c r="G13" s="61">
        <f t="shared" si="3"/>
        <v>0.3502849679295516</v>
      </c>
      <c r="H13" s="63">
        <f>F13/F16</f>
        <v>0.8045762929752529</v>
      </c>
      <c r="J13" s="266"/>
      <c r="K13" s="266"/>
    </row>
    <row r="14" spans="1:17" x14ac:dyDescent="0.25">
      <c r="A14" s="64" t="s">
        <v>2</v>
      </c>
      <c r="B14" s="65">
        <v>40915.245840977004</v>
      </c>
      <c r="C14" s="66">
        <f>B14/B16</f>
        <v>9.5585397421801457E-2</v>
      </c>
      <c r="D14" s="65">
        <v>52419</v>
      </c>
      <c r="E14" s="67">
        <f>D14/D16</f>
        <v>9.7499414099554718E-2</v>
      </c>
      <c r="F14" s="68">
        <f t="shared" si="2"/>
        <v>11503.754159022996</v>
      </c>
      <c r="G14" s="67">
        <f t="shared" si="3"/>
        <v>0.28116057773999437</v>
      </c>
      <c r="H14" s="69">
        <f>F14/F16</f>
        <v>0.10497574854014914</v>
      </c>
      <c r="J14" s="266"/>
      <c r="K14" s="266"/>
    </row>
    <row r="15" spans="1:17" ht="15.75" thickBot="1" x14ac:dyDescent="0.3">
      <c r="A15" s="267" t="s">
        <v>28</v>
      </c>
      <c r="B15" s="268">
        <v>402.456244185</v>
      </c>
      <c r="C15" s="269">
        <f>B15/B16</f>
        <v>9.4021040946017716E-4</v>
      </c>
      <c r="D15" s="268">
        <v>93</v>
      </c>
      <c r="E15" s="270">
        <f>D15/D16</f>
        <v>1.7298013146489991E-4</v>
      </c>
      <c r="F15" s="271">
        <f>D15-B15</f>
        <v>-309.456244185</v>
      </c>
      <c r="G15" s="270">
        <f>F15/B15</f>
        <v>-0.76891897853807434</v>
      </c>
      <c r="H15" s="272">
        <f>F15/F16</f>
        <v>-2.8238956104832571E-3</v>
      </c>
      <c r="I15" s="77"/>
    </row>
    <row r="16" spans="1:17" ht="15.75" thickBot="1" x14ac:dyDescent="0.3">
      <c r="A16" s="70" t="s">
        <v>7</v>
      </c>
      <c r="B16" s="71">
        <f>SUM(B11:B15)</f>
        <v>428049.12616960995</v>
      </c>
      <c r="C16" s="72"/>
      <c r="D16" s="71">
        <f>SUM(D11:D15)</f>
        <v>537634</v>
      </c>
      <c r="E16" s="73"/>
      <c r="F16" s="74">
        <f t="shared" si="2"/>
        <v>109584.87383039005</v>
      </c>
      <c r="G16" s="75">
        <f t="shared" si="3"/>
        <v>0.25601003980783316</v>
      </c>
      <c r="H16" s="76"/>
    </row>
    <row r="17" spans="1:11" ht="15.75" thickBot="1" x14ac:dyDescent="0.3">
      <c r="A17" s="273"/>
      <c r="B17" s="274"/>
      <c r="C17" s="275"/>
      <c r="D17" s="274"/>
      <c r="E17" s="276"/>
      <c r="F17" s="277"/>
      <c r="G17" s="278"/>
      <c r="H17" s="279"/>
    </row>
    <row r="18" spans="1:11" ht="64.5" thickBot="1" x14ac:dyDescent="0.3">
      <c r="A18" s="280" t="s">
        <v>290</v>
      </c>
      <c r="B18" s="43" t="s">
        <v>283</v>
      </c>
      <c r="C18" s="44" t="s">
        <v>284</v>
      </c>
      <c r="D18" s="43" t="s">
        <v>285</v>
      </c>
      <c r="E18" s="44" t="s">
        <v>286</v>
      </c>
      <c r="F18" s="43" t="s">
        <v>287</v>
      </c>
      <c r="G18" s="44" t="s">
        <v>288</v>
      </c>
      <c r="H18" s="45" t="s">
        <v>289</v>
      </c>
    </row>
    <row r="19" spans="1:11" x14ac:dyDescent="0.25">
      <c r="A19" s="46" t="s">
        <v>4</v>
      </c>
      <c r="B19" s="47">
        <v>54213.830468232998</v>
      </c>
      <c r="C19" s="48">
        <f>B19/B24</f>
        <v>0.13312583650158602</v>
      </c>
      <c r="D19" s="47">
        <v>54526</v>
      </c>
      <c r="E19" s="49">
        <f>D19/D24</f>
        <v>0.10858659784165069</v>
      </c>
      <c r="F19" s="50">
        <f t="shared" ref="F19:F24" si="4">D19-B19</f>
        <v>312.1695317670019</v>
      </c>
      <c r="G19" s="49">
        <f t="shared" ref="G19:G24" si="5">F19/B19</f>
        <v>5.7581161314532092E-3</v>
      </c>
      <c r="H19" s="51">
        <f>F19/F24</f>
        <v>3.2892664082515071E-3</v>
      </c>
      <c r="J19" s="266"/>
      <c r="K19" s="266"/>
    </row>
    <row r="20" spans="1:11" x14ac:dyDescent="0.25">
      <c r="A20" s="52" t="s">
        <v>5</v>
      </c>
      <c r="B20" s="53">
        <v>71267.491726819993</v>
      </c>
      <c r="C20" s="54">
        <f>B20/B24</f>
        <v>0.17500228944461083</v>
      </c>
      <c r="D20" s="53">
        <v>76042</v>
      </c>
      <c r="E20" s="55">
        <f>D20/D24</f>
        <v>0.15143494980513519</v>
      </c>
      <c r="F20" s="56">
        <f>D20-B20</f>
        <v>4774.5082731800067</v>
      </c>
      <c r="G20" s="55">
        <f>F20/B20</f>
        <v>6.6994195494931713E-2</v>
      </c>
      <c r="H20" s="57">
        <f>F20/F24</f>
        <v>5.030801561573145E-2</v>
      </c>
    </row>
    <row r="21" spans="1:11" x14ac:dyDescent="0.25">
      <c r="A21" s="58" t="s">
        <v>6</v>
      </c>
      <c r="B21" s="59">
        <v>243289.26804735401</v>
      </c>
      <c r="C21" s="60">
        <f>B21/B24</f>
        <v>0.59741374186132501</v>
      </c>
      <c r="D21" s="59">
        <v>323900</v>
      </c>
      <c r="E21" s="61">
        <f>D21/D24</f>
        <v>0.64503537836831337</v>
      </c>
      <c r="F21" s="62">
        <f t="shared" si="4"/>
        <v>80610.731952645991</v>
      </c>
      <c r="G21" s="61">
        <f t="shared" si="5"/>
        <v>0.33133698251316146</v>
      </c>
      <c r="H21" s="63">
        <f>F21/F24</f>
        <v>0.84937876946398638</v>
      </c>
      <c r="J21" s="266"/>
      <c r="K21" s="266"/>
    </row>
    <row r="22" spans="1:11" x14ac:dyDescent="0.25">
      <c r="A22" s="64" t="s">
        <v>2</v>
      </c>
      <c r="B22" s="65">
        <v>38255.754263837</v>
      </c>
      <c r="C22" s="66">
        <f>B22/B24</f>
        <v>9.3939668962454106E-2</v>
      </c>
      <c r="D22" s="65">
        <v>47594</v>
      </c>
      <c r="E22" s="67">
        <f>D22/D24</f>
        <v>9.4781765353694064E-2</v>
      </c>
      <c r="F22" s="68">
        <f t="shared" si="4"/>
        <v>9338.2457361630004</v>
      </c>
      <c r="G22" s="67">
        <f t="shared" si="5"/>
        <v>0.24410042138393814</v>
      </c>
      <c r="H22" s="69">
        <f>F22/F24</f>
        <v>9.8395182380850404E-2</v>
      </c>
      <c r="J22" s="266"/>
      <c r="K22" s="266"/>
    </row>
    <row r="23" spans="1:11" ht="15.75" thickBot="1" x14ac:dyDescent="0.3">
      <c r="A23" s="267" t="s">
        <v>28</v>
      </c>
      <c r="B23" s="268">
        <v>211.137660391</v>
      </c>
      <c r="C23" s="269">
        <f>B23/B24</f>
        <v>5.1846323002411134E-4</v>
      </c>
      <c r="D23" s="268">
        <v>81</v>
      </c>
      <c r="E23" s="270">
        <f>D23/D24</f>
        <v>1.6130863120664832E-4</v>
      </c>
      <c r="F23" s="271">
        <f>D23-B23</f>
        <v>-130.137660391</v>
      </c>
      <c r="G23" s="270">
        <f>F23/B23</f>
        <v>-0.61636403543546736</v>
      </c>
      <c r="H23" s="272">
        <f>F23/F24</f>
        <v>-1.3712338688198881E-3</v>
      </c>
    </row>
    <row r="24" spans="1:11" ht="15.75" thickBot="1" x14ac:dyDescent="0.3">
      <c r="A24" s="70" t="s">
        <v>7</v>
      </c>
      <c r="B24" s="71">
        <f>SUM(B19:B23)</f>
        <v>407237.48216663499</v>
      </c>
      <c r="C24" s="72"/>
      <c r="D24" s="71">
        <f>SUM(D19:D23)</f>
        <v>502143</v>
      </c>
      <c r="E24" s="73"/>
      <c r="F24" s="74">
        <f t="shared" si="4"/>
        <v>94905.517833365011</v>
      </c>
      <c r="G24" s="75">
        <f t="shared" si="5"/>
        <v>0.23304710884773422</v>
      </c>
      <c r="H24" s="76"/>
    </row>
    <row r="25" spans="1:11" x14ac:dyDescent="0.25">
      <c r="B25" s="77"/>
      <c r="C25" s="42"/>
      <c r="D25" s="42"/>
      <c r="E25" s="42"/>
      <c r="F25" s="42"/>
      <c r="G25" s="42"/>
    </row>
  </sheetData>
  <mergeCells count="3">
    <mergeCell ref="J1:Q3"/>
    <mergeCell ref="D1:E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2006 Original</vt:lpstr>
      <vt:lpstr>2016 Original</vt:lpstr>
      <vt:lpstr>2016 CTDataMaker</vt:lpstr>
      <vt:lpstr>Thresholds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 by Lyra Hindrichs;Edited by Chris Willms</dc:creator>
  <cp:lastModifiedBy>User</cp:lastModifiedBy>
  <cp:lastPrinted>2018-07-09T19:52:44Z</cp:lastPrinted>
  <dcterms:created xsi:type="dcterms:W3CDTF">2018-05-09T18:33:31Z</dcterms:created>
  <dcterms:modified xsi:type="dcterms:W3CDTF">2018-08-03T01:36:22Z</dcterms:modified>
</cp:coreProperties>
</file>