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80280BC0-9D33-43A1-BCFB-18F5A8FCECC5}" xr6:coauthVersionLast="34" xr6:coauthVersionMax="34" xr10:uidLastSave="{00000000-0000-0000-0000-000000000000}"/>
  <bookViews>
    <workbookView xWindow="0" yWindow="0" windowWidth="24000" windowHeight="9525" activeTab="5" xr2:uid="{00000000-000D-0000-FFFF-FFFF00000000}"/>
  </bookViews>
  <sheets>
    <sheet name="INFO" sheetId="9" r:id="rId1"/>
    <sheet name="2006 Original" sheetId="5" r:id="rId2"/>
    <sheet name="2016 Original" sheetId="6" r:id="rId3"/>
    <sheet name="2016 CTDataMaker" sheetId="1" r:id="rId4"/>
    <sheet name="Thresholds" sheetId="2" r:id="rId5"/>
    <sheet name="Summary" sheetId="3" r:id="rId6"/>
    <sheet name="City of Vancouver" sheetId="7" r:id="rId7"/>
    <sheet name="NOT City" sheetId="8" r:id="rId8"/>
  </sheets>
  <definedNames>
    <definedName name="_xlnm.Print_Area" localSheetId="3">'2016 CTDataMaker'!$A$1:$AR$3</definedName>
    <definedName name="_xlnm.Print_Area" localSheetId="5">Summary!#REF!</definedName>
  </definedNames>
  <calcPr calcId="179021"/>
</workbook>
</file>

<file path=xl/calcChain.xml><?xml version="1.0" encoding="utf-8"?>
<calcChain xmlns="http://schemas.openxmlformats.org/spreadsheetml/2006/main">
  <c r="D24" i="3" l="1"/>
  <c r="E22" i="3" s="1"/>
  <c r="B24" i="3"/>
  <c r="C23" i="3" s="1"/>
  <c r="F23" i="3"/>
  <c r="E23" i="3"/>
  <c r="F22" i="3"/>
  <c r="F21" i="3"/>
  <c r="G21" i="3" s="1"/>
  <c r="E21" i="3"/>
  <c r="F20" i="3"/>
  <c r="F19" i="3"/>
  <c r="G19" i="3" s="1"/>
  <c r="E19" i="3"/>
  <c r="D16" i="3"/>
  <c r="E15" i="3" s="1"/>
  <c r="B16" i="3"/>
  <c r="C15" i="3" s="1"/>
  <c r="F15" i="3"/>
  <c r="F14" i="3"/>
  <c r="G14" i="3" s="1"/>
  <c r="F13" i="3"/>
  <c r="F12" i="3"/>
  <c r="G12" i="3" s="1"/>
  <c r="F11" i="3"/>
  <c r="G11" i="3" s="1"/>
  <c r="D8" i="3"/>
  <c r="E7" i="3" s="1"/>
  <c r="B8" i="3"/>
  <c r="C4" i="3" s="1"/>
  <c r="F7" i="3"/>
  <c r="G7" i="3" s="1"/>
  <c r="F6" i="3"/>
  <c r="G6" i="3" s="1"/>
  <c r="F5" i="3"/>
  <c r="F4" i="3"/>
  <c r="G4" i="3" s="1"/>
  <c r="F3" i="3"/>
  <c r="E20" i="3" l="1"/>
  <c r="E3" i="3"/>
  <c r="C5" i="3"/>
  <c r="C6" i="3"/>
  <c r="C3" i="3"/>
  <c r="E5" i="3"/>
  <c r="E6" i="3"/>
  <c r="C19" i="3"/>
  <c r="E13" i="3"/>
  <c r="E11" i="3"/>
  <c r="C21" i="3"/>
  <c r="F24" i="3"/>
  <c r="H20" i="3" s="1"/>
  <c r="C11" i="3"/>
  <c r="C12" i="3"/>
  <c r="C14" i="3"/>
  <c r="C13" i="3"/>
  <c r="E4" i="3"/>
  <c r="F8" i="3"/>
  <c r="G8" i="3" s="1"/>
  <c r="C7" i="3"/>
  <c r="G3" i="3"/>
  <c r="G5" i="3"/>
  <c r="G15" i="3"/>
  <c r="F16" i="3"/>
  <c r="H15" i="3" s="1"/>
  <c r="G20" i="3"/>
  <c r="G22" i="3"/>
  <c r="E12" i="3"/>
  <c r="G13" i="3"/>
  <c r="E14" i="3"/>
  <c r="C20" i="3"/>
  <c r="C22" i="3"/>
  <c r="G23" i="3"/>
  <c r="H4" i="3" l="1"/>
  <c r="H21" i="3"/>
  <c r="H7" i="3"/>
  <c r="H6" i="3"/>
  <c r="H5" i="3"/>
  <c r="H19" i="3"/>
  <c r="G24" i="3"/>
  <c r="H23" i="3"/>
  <c r="H22" i="3"/>
  <c r="H3" i="3"/>
  <c r="H11" i="3"/>
  <c r="G16" i="3"/>
  <c r="H14" i="3"/>
  <c r="H13" i="3"/>
  <c r="H12" i="3"/>
  <c r="X393" i="1" l="1"/>
  <c r="Y393" i="1" s="1"/>
  <c r="W392" i="1"/>
  <c r="X392" i="1" s="1"/>
  <c r="Y392" i="1" s="1"/>
  <c r="T393" i="1"/>
  <c r="U393" i="1" s="1"/>
  <c r="S392" i="1"/>
  <c r="T392" i="1" s="1"/>
  <c r="U392" i="1" s="1"/>
  <c r="N392" i="1"/>
  <c r="O392" i="1" s="1"/>
  <c r="P392" i="1" s="1"/>
  <c r="O393" i="1"/>
  <c r="P393" i="1" s="1"/>
  <c r="W391" i="1" l="1"/>
  <c r="X391" i="1" s="1"/>
  <c r="Y391" i="1" s="1"/>
  <c r="S391" i="1"/>
  <c r="T391" i="1" s="1"/>
  <c r="U391" i="1" s="1"/>
  <c r="N391" i="1"/>
  <c r="O391" i="1" s="1"/>
  <c r="P391" i="1" s="1"/>
  <c r="W108" i="1"/>
  <c r="S108" i="1"/>
  <c r="N108" i="1"/>
  <c r="W471" i="1"/>
  <c r="S471" i="1"/>
  <c r="N471" i="1"/>
  <c r="W435" i="1"/>
  <c r="S435" i="1"/>
  <c r="N435" i="1"/>
  <c r="W235" i="1"/>
  <c r="S235" i="1"/>
  <c r="N235" i="1"/>
  <c r="W87" i="1"/>
  <c r="S87" i="1"/>
  <c r="N87" i="1"/>
  <c r="K2" i="1" l="1"/>
  <c r="Z2" i="1" s="1"/>
  <c r="O2" i="1"/>
  <c r="P2" i="1" s="1"/>
  <c r="T2" i="1"/>
  <c r="U2" i="1" s="1"/>
  <c r="X2" i="1"/>
  <c r="Y2" i="1" s="1"/>
  <c r="AD2" i="1"/>
  <c r="AE2" i="1" s="1"/>
  <c r="AF2" i="1" s="1"/>
  <c r="AH2" i="1"/>
  <c r="AI2" i="1" s="1"/>
  <c r="AL2" i="1"/>
  <c r="AM2" i="1" s="1"/>
  <c r="AN2" i="1" s="1"/>
  <c r="AL3" i="1" l="1"/>
  <c r="AM3" i="1" s="1"/>
  <c r="AN3" i="1" s="1"/>
  <c r="AL4" i="1"/>
  <c r="AM4" i="1" s="1"/>
  <c r="AN4" i="1" s="1"/>
  <c r="AL5" i="1"/>
  <c r="AM5" i="1" s="1"/>
  <c r="AN5" i="1" s="1"/>
  <c r="AL6" i="1"/>
  <c r="AM6" i="1" s="1"/>
  <c r="AN6" i="1" s="1"/>
  <c r="AL7" i="1"/>
  <c r="AM7" i="1" s="1"/>
  <c r="AN7" i="1" s="1"/>
  <c r="AL8" i="1"/>
  <c r="AM8" i="1" s="1"/>
  <c r="AN8" i="1" s="1"/>
  <c r="AL9" i="1"/>
  <c r="AM9" i="1" s="1"/>
  <c r="AN9" i="1" s="1"/>
  <c r="AL10" i="1"/>
  <c r="AM10" i="1" s="1"/>
  <c r="AN10" i="1" s="1"/>
  <c r="AL11" i="1"/>
  <c r="AM11" i="1" s="1"/>
  <c r="AN11" i="1" s="1"/>
  <c r="AL12" i="1"/>
  <c r="AM12" i="1" s="1"/>
  <c r="AN12" i="1" s="1"/>
  <c r="AL13" i="1"/>
  <c r="AM13" i="1" s="1"/>
  <c r="AN13" i="1" s="1"/>
  <c r="AL14" i="1"/>
  <c r="AM14" i="1" s="1"/>
  <c r="AN14" i="1" s="1"/>
  <c r="AL15" i="1"/>
  <c r="AM15" i="1" s="1"/>
  <c r="AN15" i="1" s="1"/>
  <c r="AL16" i="1"/>
  <c r="AM16" i="1" s="1"/>
  <c r="AN16" i="1" s="1"/>
  <c r="AL17" i="1"/>
  <c r="AM17" i="1" s="1"/>
  <c r="AN17" i="1" s="1"/>
  <c r="AL18" i="1"/>
  <c r="AM18" i="1" s="1"/>
  <c r="AN18" i="1" s="1"/>
  <c r="AL19" i="1"/>
  <c r="AM19" i="1" s="1"/>
  <c r="AN19" i="1" s="1"/>
  <c r="AL20" i="1"/>
  <c r="AM20" i="1" s="1"/>
  <c r="AN20" i="1" s="1"/>
  <c r="AL21" i="1"/>
  <c r="AM21" i="1" s="1"/>
  <c r="AN21" i="1" s="1"/>
  <c r="AL22" i="1"/>
  <c r="AM22" i="1" s="1"/>
  <c r="AN22" i="1" s="1"/>
  <c r="AL23" i="1"/>
  <c r="AM23" i="1" s="1"/>
  <c r="AN23" i="1" s="1"/>
  <c r="AL24" i="1"/>
  <c r="AM24" i="1" s="1"/>
  <c r="AN24" i="1" s="1"/>
  <c r="AL25" i="1"/>
  <c r="AM25" i="1" s="1"/>
  <c r="AN25" i="1" s="1"/>
  <c r="AL26" i="1"/>
  <c r="AM26" i="1" s="1"/>
  <c r="AN26" i="1" s="1"/>
  <c r="AL27" i="1"/>
  <c r="AM27" i="1" s="1"/>
  <c r="AN27" i="1" s="1"/>
  <c r="AL28" i="1"/>
  <c r="AM28" i="1" s="1"/>
  <c r="AN28" i="1" s="1"/>
  <c r="AL29" i="1"/>
  <c r="AM29" i="1" s="1"/>
  <c r="AN29" i="1" s="1"/>
  <c r="AL30" i="1"/>
  <c r="AM30" i="1" s="1"/>
  <c r="AN30" i="1" s="1"/>
  <c r="AL31" i="1"/>
  <c r="AM31" i="1" s="1"/>
  <c r="AN31" i="1" s="1"/>
  <c r="AL32" i="1"/>
  <c r="AM32" i="1" s="1"/>
  <c r="AN32" i="1" s="1"/>
  <c r="AL33" i="1"/>
  <c r="AM33" i="1" s="1"/>
  <c r="AN33" i="1" s="1"/>
  <c r="AL34" i="1"/>
  <c r="AM34" i="1" s="1"/>
  <c r="AN34" i="1" s="1"/>
  <c r="AL35" i="1"/>
  <c r="AM35" i="1" s="1"/>
  <c r="AN35" i="1" s="1"/>
  <c r="AL36" i="1"/>
  <c r="AM36" i="1" s="1"/>
  <c r="AN36" i="1" s="1"/>
  <c r="AL37" i="1"/>
  <c r="AM37" i="1" s="1"/>
  <c r="AN37" i="1" s="1"/>
  <c r="AL38" i="1"/>
  <c r="AM38" i="1" s="1"/>
  <c r="AN38" i="1" s="1"/>
  <c r="AL39" i="1"/>
  <c r="AM39" i="1" s="1"/>
  <c r="AN39" i="1" s="1"/>
  <c r="AL40" i="1"/>
  <c r="AM40" i="1" s="1"/>
  <c r="AN40" i="1" s="1"/>
  <c r="AL41" i="1"/>
  <c r="AM41" i="1" s="1"/>
  <c r="AN41" i="1" s="1"/>
  <c r="AL42" i="1"/>
  <c r="AM42" i="1" s="1"/>
  <c r="AN42" i="1" s="1"/>
  <c r="AL43" i="1"/>
  <c r="AM43" i="1" s="1"/>
  <c r="AN43" i="1" s="1"/>
  <c r="AL44" i="1"/>
  <c r="AM44" i="1" s="1"/>
  <c r="AN44" i="1" s="1"/>
  <c r="AL45" i="1"/>
  <c r="AM45" i="1" s="1"/>
  <c r="AN45" i="1" s="1"/>
  <c r="AL46" i="1"/>
  <c r="AM46" i="1" s="1"/>
  <c r="AN46" i="1" s="1"/>
  <c r="AL47" i="1"/>
  <c r="AM47" i="1" s="1"/>
  <c r="AN47" i="1" s="1"/>
  <c r="AL48" i="1"/>
  <c r="AM48" i="1" s="1"/>
  <c r="AN48" i="1" s="1"/>
  <c r="AL49" i="1"/>
  <c r="AM49" i="1" s="1"/>
  <c r="AN49" i="1" s="1"/>
  <c r="AL50" i="1"/>
  <c r="AM50" i="1" s="1"/>
  <c r="AN50" i="1" s="1"/>
  <c r="AL51" i="1"/>
  <c r="AM51" i="1" s="1"/>
  <c r="AN51" i="1" s="1"/>
  <c r="AL52" i="1"/>
  <c r="AM52" i="1" s="1"/>
  <c r="AN52" i="1" s="1"/>
  <c r="AL53" i="1"/>
  <c r="AM53" i="1" s="1"/>
  <c r="AN53" i="1" s="1"/>
  <c r="AL54" i="1"/>
  <c r="AM54" i="1" s="1"/>
  <c r="AN54" i="1" s="1"/>
  <c r="AL55" i="1"/>
  <c r="AM55" i="1" s="1"/>
  <c r="AN55" i="1" s="1"/>
  <c r="AL56" i="1"/>
  <c r="AM56" i="1" s="1"/>
  <c r="AN56" i="1" s="1"/>
  <c r="AL57" i="1"/>
  <c r="AM57" i="1" s="1"/>
  <c r="AN57" i="1" s="1"/>
  <c r="AL58" i="1"/>
  <c r="AM58" i="1" s="1"/>
  <c r="AN58" i="1" s="1"/>
  <c r="AL59" i="1"/>
  <c r="AM59" i="1" s="1"/>
  <c r="AN59" i="1" s="1"/>
  <c r="AL60" i="1"/>
  <c r="AM60" i="1" s="1"/>
  <c r="AN60" i="1" s="1"/>
  <c r="AL61" i="1"/>
  <c r="AM61" i="1" s="1"/>
  <c r="AN61" i="1" s="1"/>
  <c r="AL62" i="1"/>
  <c r="AM62" i="1" s="1"/>
  <c r="AN62" i="1" s="1"/>
  <c r="AL63" i="1"/>
  <c r="AM63" i="1" s="1"/>
  <c r="AN63" i="1" s="1"/>
  <c r="AL64" i="1"/>
  <c r="AM64" i="1" s="1"/>
  <c r="AN64" i="1" s="1"/>
  <c r="AL65" i="1"/>
  <c r="AM65" i="1" s="1"/>
  <c r="AN65" i="1" s="1"/>
  <c r="AL66" i="1"/>
  <c r="AM66" i="1" s="1"/>
  <c r="AN66" i="1" s="1"/>
  <c r="AL67" i="1"/>
  <c r="AM67" i="1" s="1"/>
  <c r="AN67" i="1" s="1"/>
  <c r="AL68" i="1"/>
  <c r="AM68" i="1" s="1"/>
  <c r="AN68" i="1" s="1"/>
  <c r="AL69" i="1"/>
  <c r="AM69" i="1" s="1"/>
  <c r="AN69" i="1" s="1"/>
  <c r="AL70" i="1"/>
  <c r="AM70" i="1" s="1"/>
  <c r="AN70" i="1" s="1"/>
  <c r="AL71" i="1"/>
  <c r="AM71" i="1" s="1"/>
  <c r="AN71" i="1" s="1"/>
  <c r="AL72" i="1"/>
  <c r="AM72" i="1" s="1"/>
  <c r="AN72" i="1" s="1"/>
  <c r="AL73" i="1"/>
  <c r="AM73" i="1" s="1"/>
  <c r="AN73" i="1" s="1"/>
  <c r="AL74" i="1"/>
  <c r="AM74" i="1" s="1"/>
  <c r="AN74" i="1" s="1"/>
  <c r="AL75" i="1"/>
  <c r="AM75" i="1" s="1"/>
  <c r="AN75" i="1" s="1"/>
  <c r="AL76" i="1"/>
  <c r="AM76" i="1" s="1"/>
  <c r="AN76" i="1" s="1"/>
  <c r="AL77" i="1"/>
  <c r="AM77" i="1" s="1"/>
  <c r="AN77" i="1" s="1"/>
  <c r="AL78" i="1"/>
  <c r="AM78" i="1" s="1"/>
  <c r="AN78" i="1" s="1"/>
  <c r="AL79" i="1"/>
  <c r="AM79" i="1" s="1"/>
  <c r="AN79" i="1" s="1"/>
  <c r="AL80" i="1"/>
  <c r="AM80" i="1" s="1"/>
  <c r="AN80" i="1" s="1"/>
  <c r="AL81" i="1"/>
  <c r="AM81" i="1" s="1"/>
  <c r="AN81" i="1" s="1"/>
  <c r="AL82" i="1"/>
  <c r="AM82" i="1" s="1"/>
  <c r="AN82" i="1" s="1"/>
  <c r="AL83" i="1"/>
  <c r="AM83" i="1" s="1"/>
  <c r="AN83" i="1" s="1"/>
  <c r="AL84" i="1"/>
  <c r="AM84" i="1" s="1"/>
  <c r="AN84" i="1" s="1"/>
  <c r="AL85" i="1"/>
  <c r="AM85" i="1" s="1"/>
  <c r="AN85" i="1" s="1"/>
  <c r="AL86" i="1"/>
  <c r="AM86" i="1" s="1"/>
  <c r="AN86" i="1" s="1"/>
  <c r="AL87" i="1"/>
  <c r="AM87" i="1" s="1"/>
  <c r="AN87" i="1" s="1"/>
  <c r="AL88" i="1"/>
  <c r="AM88" i="1" s="1"/>
  <c r="AN88" i="1" s="1"/>
  <c r="AL89" i="1"/>
  <c r="AM89" i="1" s="1"/>
  <c r="AN89" i="1" s="1"/>
  <c r="AL90" i="1"/>
  <c r="AM90" i="1" s="1"/>
  <c r="AN90" i="1" s="1"/>
  <c r="AL91" i="1"/>
  <c r="AM91" i="1" s="1"/>
  <c r="AN91" i="1" s="1"/>
  <c r="AL92" i="1"/>
  <c r="AM92" i="1" s="1"/>
  <c r="AN92" i="1" s="1"/>
  <c r="AL93" i="1"/>
  <c r="AM93" i="1" s="1"/>
  <c r="AN93" i="1" s="1"/>
  <c r="AL94" i="1"/>
  <c r="AM94" i="1" s="1"/>
  <c r="AN94" i="1" s="1"/>
  <c r="AL95" i="1"/>
  <c r="AM95" i="1" s="1"/>
  <c r="AN95" i="1" s="1"/>
  <c r="AL96" i="1"/>
  <c r="AM96" i="1" s="1"/>
  <c r="AN96" i="1" s="1"/>
  <c r="AL97" i="1"/>
  <c r="AM97" i="1" s="1"/>
  <c r="AN97" i="1" s="1"/>
  <c r="AL98" i="1"/>
  <c r="AM98" i="1" s="1"/>
  <c r="AN98" i="1" s="1"/>
  <c r="AL99" i="1"/>
  <c r="AM99" i="1" s="1"/>
  <c r="AN99" i="1" s="1"/>
  <c r="AL100" i="1"/>
  <c r="AM100" i="1" s="1"/>
  <c r="AN100" i="1" s="1"/>
  <c r="AL101" i="1"/>
  <c r="AM101" i="1" s="1"/>
  <c r="AN101" i="1" s="1"/>
  <c r="AL102" i="1"/>
  <c r="AM102" i="1" s="1"/>
  <c r="AN102" i="1" s="1"/>
  <c r="AL103" i="1"/>
  <c r="AM103" i="1" s="1"/>
  <c r="AN103" i="1" s="1"/>
  <c r="AL104" i="1"/>
  <c r="AM104" i="1" s="1"/>
  <c r="AN104" i="1" s="1"/>
  <c r="AL105" i="1"/>
  <c r="AM105" i="1" s="1"/>
  <c r="AN105" i="1" s="1"/>
  <c r="AL106" i="1"/>
  <c r="AM106" i="1" s="1"/>
  <c r="AN106" i="1" s="1"/>
  <c r="AL107" i="1"/>
  <c r="AM107" i="1" s="1"/>
  <c r="AN107" i="1" s="1"/>
  <c r="AL108" i="1"/>
  <c r="AM108" i="1" s="1"/>
  <c r="AN108" i="1" s="1"/>
  <c r="AL109" i="1"/>
  <c r="AM109" i="1" s="1"/>
  <c r="AN109" i="1" s="1"/>
  <c r="AL110" i="1"/>
  <c r="AM110" i="1" s="1"/>
  <c r="AN110" i="1" s="1"/>
  <c r="AL111" i="1"/>
  <c r="AM111" i="1" s="1"/>
  <c r="AN111" i="1" s="1"/>
  <c r="AL112" i="1"/>
  <c r="AM112" i="1" s="1"/>
  <c r="AN112" i="1" s="1"/>
  <c r="AL113" i="1"/>
  <c r="AM113" i="1" s="1"/>
  <c r="AN113" i="1" s="1"/>
  <c r="AL114" i="1"/>
  <c r="AM114" i="1" s="1"/>
  <c r="AN114" i="1" s="1"/>
  <c r="AL115" i="1"/>
  <c r="AM115" i="1" s="1"/>
  <c r="AN115" i="1" s="1"/>
  <c r="AL116" i="1"/>
  <c r="AM116" i="1" s="1"/>
  <c r="AN116" i="1" s="1"/>
  <c r="AL117" i="1"/>
  <c r="AM117" i="1" s="1"/>
  <c r="AN117" i="1" s="1"/>
  <c r="AL118" i="1"/>
  <c r="AM118" i="1" s="1"/>
  <c r="AN118" i="1" s="1"/>
  <c r="AL119" i="1"/>
  <c r="AM119" i="1" s="1"/>
  <c r="AN119" i="1" s="1"/>
  <c r="AL120" i="1"/>
  <c r="AM120" i="1" s="1"/>
  <c r="AN120" i="1" s="1"/>
  <c r="AL121" i="1"/>
  <c r="AM121" i="1" s="1"/>
  <c r="AN121" i="1" s="1"/>
  <c r="AL122" i="1"/>
  <c r="AM122" i="1" s="1"/>
  <c r="AN122" i="1" s="1"/>
  <c r="AL123" i="1"/>
  <c r="AM123" i="1" s="1"/>
  <c r="AN123" i="1" s="1"/>
  <c r="AL124" i="1"/>
  <c r="AM124" i="1" s="1"/>
  <c r="AN124" i="1" s="1"/>
  <c r="AL125" i="1"/>
  <c r="AM125" i="1" s="1"/>
  <c r="AN125" i="1" s="1"/>
  <c r="AL126" i="1"/>
  <c r="AM126" i="1" s="1"/>
  <c r="AN126" i="1" s="1"/>
  <c r="AL127" i="1"/>
  <c r="AM127" i="1" s="1"/>
  <c r="AN127" i="1" s="1"/>
  <c r="AL128" i="1"/>
  <c r="AM128" i="1" s="1"/>
  <c r="AN128" i="1" s="1"/>
  <c r="AL129" i="1"/>
  <c r="AM129" i="1" s="1"/>
  <c r="AN129" i="1" s="1"/>
  <c r="AL130" i="1"/>
  <c r="AM130" i="1" s="1"/>
  <c r="AN130" i="1" s="1"/>
  <c r="AL131" i="1"/>
  <c r="AM131" i="1" s="1"/>
  <c r="AN131" i="1" s="1"/>
  <c r="AL132" i="1"/>
  <c r="AM132" i="1" s="1"/>
  <c r="AN132" i="1" s="1"/>
  <c r="AL133" i="1"/>
  <c r="AM133" i="1" s="1"/>
  <c r="AN133" i="1" s="1"/>
  <c r="AL134" i="1"/>
  <c r="AM134" i="1" s="1"/>
  <c r="AN134" i="1" s="1"/>
  <c r="AL135" i="1"/>
  <c r="AM135" i="1" s="1"/>
  <c r="AN135" i="1" s="1"/>
  <c r="AL136" i="1"/>
  <c r="AM136" i="1" s="1"/>
  <c r="AN136" i="1" s="1"/>
  <c r="AL137" i="1"/>
  <c r="AM137" i="1" s="1"/>
  <c r="AN137" i="1" s="1"/>
  <c r="AL138" i="1"/>
  <c r="AM138" i="1" s="1"/>
  <c r="AN138" i="1" s="1"/>
  <c r="AL139" i="1"/>
  <c r="AM139" i="1" s="1"/>
  <c r="AN139" i="1" s="1"/>
  <c r="AL140" i="1"/>
  <c r="AM140" i="1" s="1"/>
  <c r="AN140" i="1" s="1"/>
  <c r="AL141" i="1"/>
  <c r="AM141" i="1" s="1"/>
  <c r="AN141" i="1" s="1"/>
  <c r="AL142" i="1"/>
  <c r="AM142" i="1" s="1"/>
  <c r="AN142" i="1" s="1"/>
  <c r="AL143" i="1"/>
  <c r="AM143" i="1" s="1"/>
  <c r="AN143" i="1" s="1"/>
  <c r="AL144" i="1"/>
  <c r="AM144" i="1" s="1"/>
  <c r="AN144" i="1" s="1"/>
  <c r="AL145" i="1"/>
  <c r="AM145" i="1" s="1"/>
  <c r="AN145" i="1" s="1"/>
  <c r="AL146" i="1"/>
  <c r="AM146" i="1" s="1"/>
  <c r="AN146" i="1" s="1"/>
  <c r="AL147" i="1"/>
  <c r="AM147" i="1" s="1"/>
  <c r="AN147" i="1" s="1"/>
  <c r="AL148" i="1"/>
  <c r="AM148" i="1" s="1"/>
  <c r="AN148" i="1" s="1"/>
  <c r="AL149" i="1"/>
  <c r="AM149" i="1" s="1"/>
  <c r="AN149" i="1" s="1"/>
  <c r="AL150" i="1"/>
  <c r="AM150" i="1" s="1"/>
  <c r="AN150" i="1" s="1"/>
  <c r="AL151" i="1"/>
  <c r="AM151" i="1" s="1"/>
  <c r="AN151" i="1" s="1"/>
  <c r="AL152" i="1"/>
  <c r="AM152" i="1" s="1"/>
  <c r="AN152" i="1" s="1"/>
  <c r="AL153" i="1"/>
  <c r="AM153" i="1" s="1"/>
  <c r="AN153" i="1" s="1"/>
  <c r="AL154" i="1"/>
  <c r="AM154" i="1" s="1"/>
  <c r="AN154" i="1" s="1"/>
  <c r="AL155" i="1"/>
  <c r="AM155" i="1" s="1"/>
  <c r="AN155" i="1" s="1"/>
  <c r="AL156" i="1"/>
  <c r="AM156" i="1" s="1"/>
  <c r="AN156" i="1" s="1"/>
  <c r="AL157" i="1"/>
  <c r="AM157" i="1" s="1"/>
  <c r="AN157" i="1" s="1"/>
  <c r="AL158" i="1"/>
  <c r="AM158" i="1" s="1"/>
  <c r="AN158" i="1" s="1"/>
  <c r="AL159" i="1"/>
  <c r="AM159" i="1" s="1"/>
  <c r="AN159" i="1" s="1"/>
  <c r="AL160" i="1"/>
  <c r="AM160" i="1" s="1"/>
  <c r="AN160" i="1" s="1"/>
  <c r="AL161" i="1"/>
  <c r="AM161" i="1" s="1"/>
  <c r="AN161" i="1" s="1"/>
  <c r="AL162" i="1"/>
  <c r="AM162" i="1" s="1"/>
  <c r="AN162" i="1" s="1"/>
  <c r="AL163" i="1"/>
  <c r="AM163" i="1" s="1"/>
  <c r="AN163" i="1" s="1"/>
  <c r="AL164" i="1"/>
  <c r="AM164" i="1" s="1"/>
  <c r="AN164" i="1" s="1"/>
  <c r="AL165" i="1"/>
  <c r="AM165" i="1" s="1"/>
  <c r="AN165" i="1" s="1"/>
  <c r="AL166" i="1"/>
  <c r="AM166" i="1" s="1"/>
  <c r="AN166" i="1" s="1"/>
  <c r="AL167" i="1"/>
  <c r="AM167" i="1" s="1"/>
  <c r="AN167" i="1" s="1"/>
  <c r="AL168" i="1"/>
  <c r="AM168" i="1" s="1"/>
  <c r="AN168" i="1" s="1"/>
  <c r="AL169" i="1"/>
  <c r="AM169" i="1" s="1"/>
  <c r="AN169" i="1" s="1"/>
  <c r="AL170" i="1"/>
  <c r="AM170" i="1" s="1"/>
  <c r="AN170" i="1" s="1"/>
  <c r="AL171" i="1"/>
  <c r="AM171" i="1" s="1"/>
  <c r="AN171" i="1" s="1"/>
  <c r="AL172" i="1"/>
  <c r="AM172" i="1" s="1"/>
  <c r="AN172" i="1" s="1"/>
  <c r="AL173" i="1"/>
  <c r="AM173" i="1" s="1"/>
  <c r="AN173" i="1" s="1"/>
  <c r="AL174" i="1"/>
  <c r="AM174" i="1" s="1"/>
  <c r="AN174" i="1" s="1"/>
  <c r="AL175" i="1"/>
  <c r="AM175" i="1" s="1"/>
  <c r="AN175" i="1" s="1"/>
  <c r="AL176" i="1"/>
  <c r="AM176" i="1" s="1"/>
  <c r="AN176" i="1" s="1"/>
  <c r="AL177" i="1"/>
  <c r="AM177" i="1" s="1"/>
  <c r="AN177" i="1" s="1"/>
  <c r="AL178" i="1"/>
  <c r="AM178" i="1" s="1"/>
  <c r="AN178" i="1" s="1"/>
  <c r="AL179" i="1"/>
  <c r="AM179" i="1" s="1"/>
  <c r="AN179" i="1" s="1"/>
  <c r="AL180" i="1"/>
  <c r="AM180" i="1" s="1"/>
  <c r="AN180" i="1" s="1"/>
  <c r="AL181" i="1"/>
  <c r="AM181" i="1" s="1"/>
  <c r="AN181" i="1" s="1"/>
  <c r="AL182" i="1"/>
  <c r="AM182" i="1" s="1"/>
  <c r="AN182" i="1" s="1"/>
  <c r="AL183" i="1"/>
  <c r="AM183" i="1" s="1"/>
  <c r="AN183" i="1" s="1"/>
  <c r="AL184" i="1"/>
  <c r="AM184" i="1" s="1"/>
  <c r="AN184" i="1" s="1"/>
  <c r="AL185" i="1"/>
  <c r="AM185" i="1" s="1"/>
  <c r="AN185" i="1" s="1"/>
  <c r="AL186" i="1"/>
  <c r="AM186" i="1" s="1"/>
  <c r="AN186" i="1" s="1"/>
  <c r="AL187" i="1"/>
  <c r="AM187" i="1" s="1"/>
  <c r="AN187" i="1" s="1"/>
  <c r="AL188" i="1"/>
  <c r="AM188" i="1" s="1"/>
  <c r="AN188" i="1" s="1"/>
  <c r="AL189" i="1"/>
  <c r="AM189" i="1" s="1"/>
  <c r="AN189" i="1" s="1"/>
  <c r="AL190" i="1"/>
  <c r="AM190" i="1" s="1"/>
  <c r="AN190" i="1" s="1"/>
  <c r="AL191" i="1"/>
  <c r="AM191" i="1" s="1"/>
  <c r="AN191" i="1" s="1"/>
  <c r="AL192" i="1"/>
  <c r="AM192" i="1" s="1"/>
  <c r="AN192" i="1" s="1"/>
  <c r="AL193" i="1"/>
  <c r="AM193" i="1" s="1"/>
  <c r="AN193" i="1" s="1"/>
  <c r="AL194" i="1"/>
  <c r="AM194" i="1" s="1"/>
  <c r="AN194" i="1" s="1"/>
  <c r="AL195" i="1"/>
  <c r="AM195" i="1" s="1"/>
  <c r="AN195" i="1" s="1"/>
  <c r="AL196" i="1"/>
  <c r="AM196" i="1" s="1"/>
  <c r="AN196" i="1" s="1"/>
  <c r="AL197" i="1"/>
  <c r="AM197" i="1" s="1"/>
  <c r="AN197" i="1" s="1"/>
  <c r="AL198" i="1"/>
  <c r="AM198" i="1" s="1"/>
  <c r="AN198" i="1" s="1"/>
  <c r="AL199" i="1"/>
  <c r="AM199" i="1" s="1"/>
  <c r="AN199" i="1" s="1"/>
  <c r="AL200" i="1"/>
  <c r="AM200" i="1" s="1"/>
  <c r="AN200" i="1" s="1"/>
  <c r="AL201" i="1"/>
  <c r="AM201" i="1" s="1"/>
  <c r="AN201" i="1" s="1"/>
  <c r="AL202" i="1"/>
  <c r="AM202" i="1" s="1"/>
  <c r="AN202" i="1" s="1"/>
  <c r="AL203" i="1"/>
  <c r="AM203" i="1" s="1"/>
  <c r="AN203" i="1" s="1"/>
  <c r="AL204" i="1"/>
  <c r="AM204" i="1" s="1"/>
  <c r="AN204" i="1" s="1"/>
  <c r="AL205" i="1"/>
  <c r="AM205" i="1" s="1"/>
  <c r="AN205" i="1" s="1"/>
  <c r="AL206" i="1"/>
  <c r="AM206" i="1" s="1"/>
  <c r="AN206" i="1" s="1"/>
  <c r="AL207" i="1"/>
  <c r="AM207" i="1" s="1"/>
  <c r="AN207" i="1" s="1"/>
  <c r="AL208" i="1"/>
  <c r="AM208" i="1" s="1"/>
  <c r="AN208" i="1" s="1"/>
  <c r="AL210" i="1"/>
  <c r="AM210" i="1" s="1"/>
  <c r="AN210" i="1" s="1"/>
  <c r="AL211" i="1"/>
  <c r="AM211" i="1" s="1"/>
  <c r="AN211" i="1" s="1"/>
  <c r="AL212" i="1"/>
  <c r="AM212" i="1" s="1"/>
  <c r="AN212" i="1" s="1"/>
  <c r="AL213" i="1"/>
  <c r="AM213" i="1" s="1"/>
  <c r="AN213" i="1" s="1"/>
  <c r="AL214" i="1"/>
  <c r="AM214" i="1" s="1"/>
  <c r="AN214" i="1" s="1"/>
  <c r="AL215" i="1"/>
  <c r="AM215" i="1" s="1"/>
  <c r="AN215" i="1" s="1"/>
  <c r="AL216" i="1"/>
  <c r="AM216" i="1" s="1"/>
  <c r="AN216" i="1" s="1"/>
  <c r="AL217" i="1"/>
  <c r="AM217" i="1" s="1"/>
  <c r="AN217" i="1" s="1"/>
  <c r="AL218" i="1"/>
  <c r="AM218" i="1" s="1"/>
  <c r="AN218" i="1" s="1"/>
  <c r="AL219" i="1"/>
  <c r="AM219" i="1" s="1"/>
  <c r="AN219" i="1" s="1"/>
  <c r="AL220" i="1"/>
  <c r="AM220" i="1" s="1"/>
  <c r="AN220" i="1" s="1"/>
  <c r="AL221" i="1"/>
  <c r="AM221" i="1" s="1"/>
  <c r="AN221" i="1" s="1"/>
  <c r="AL222" i="1"/>
  <c r="AM222" i="1" s="1"/>
  <c r="AN222" i="1" s="1"/>
  <c r="AL223" i="1"/>
  <c r="AM223" i="1" s="1"/>
  <c r="AN223" i="1" s="1"/>
  <c r="AL224" i="1"/>
  <c r="AM224" i="1" s="1"/>
  <c r="AN224" i="1" s="1"/>
  <c r="AL225" i="1"/>
  <c r="AM225" i="1" s="1"/>
  <c r="AN225" i="1" s="1"/>
  <c r="AL226" i="1"/>
  <c r="AM226" i="1" s="1"/>
  <c r="AN226" i="1" s="1"/>
  <c r="AL227" i="1"/>
  <c r="AM227" i="1" s="1"/>
  <c r="AN227" i="1" s="1"/>
  <c r="AL228" i="1"/>
  <c r="AM228" i="1" s="1"/>
  <c r="AN228" i="1" s="1"/>
  <c r="AL229" i="1"/>
  <c r="AM229" i="1" s="1"/>
  <c r="AN229" i="1" s="1"/>
  <c r="AL230" i="1"/>
  <c r="AM230" i="1" s="1"/>
  <c r="AN230" i="1" s="1"/>
  <c r="AL231" i="1"/>
  <c r="AM231" i="1" s="1"/>
  <c r="AN231" i="1" s="1"/>
  <c r="AL232" i="1"/>
  <c r="AM232" i="1" s="1"/>
  <c r="AN232" i="1" s="1"/>
  <c r="AL233" i="1"/>
  <c r="AM233" i="1" s="1"/>
  <c r="AN233" i="1" s="1"/>
  <c r="AL234" i="1"/>
  <c r="AM234" i="1" s="1"/>
  <c r="AN234" i="1" s="1"/>
  <c r="AL235" i="1"/>
  <c r="AM235" i="1" s="1"/>
  <c r="AN235" i="1" s="1"/>
  <c r="AL236" i="1"/>
  <c r="AM236" i="1" s="1"/>
  <c r="AN236" i="1" s="1"/>
  <c r="AL237" i="1"/>
  <c r="AM237" i="1" s="1"/>
  <c r="AN237" i="1" s="1"/>
  <c r="AL238" i="1"/>
  <c r="AM238" i="1" s="1"/>
  <c r="AN238" i="1" s="1"/>
  <c r="AL239" i="1"/>
  <c r="AM239" i="1" s="1"/>
  <c r="AN239" i="1" s="1"/>
  <c r="AL240" i="1"/>
  <c r="AM240" i="1" s="1"/>
  <c r="AN240" i="1" s="1"/>
  <c r="AL241" i="1"/>
  <c r="AM241" i="1" s="1"/>
  <c r="AN241" i="1" s="1"/>
  <c r="AL242" i="1"/>
  <c r="AM242" i="1" s="1"/>
  <c r="AN242" i="1" s="1"/>
  <c r="AL243" i="1"/>
  <c r="AM243" i="1" s="1"/>
  <c r="AN243" i="1" s="1"/>
  <c r="AL244" i="1"/>
  <c r="AM244" i="1" s="1"/>
  <c r="AN244" i="1" s="1"/>
  <c r="AL245" i="1"/>
  <c r="AM245" i="1" s="1"/>
  <c r="AN245" i="1" s="1"/>
  <c r="AL246" i="1"/>
  <c r="AM246" i="1" s="1"/>
  <c r="AN246" i="1" s="1"/>
  <c r="AL247" i="1"/>
  <c r="AM247" i="1" s="1"/>
  <c r="AN247" i="1" s="1"/>
  <c r="AL248" i="1"/>
  <c r="AM248" i="1" s="1"/>
  <c r="AN248" i="1" s="1"/>
  <c r="AL249" i="1"/>
  <c r="AM249" i="1" s="1"/>
  <c r="AN249" i="1" s="1"/>
  <c r="AL250" i="1"/>
  <c r="AM250" i="1" s="1"/>
  <c r="AN250" i="1" s="1"/>
  <c r="AL251" i="1"/>
  <c r="AM251" i="1" s="1"/>
  <c r="AN251" i="1" s="1"/>
  <c r="AL252" i="1"/>
  <c r="AM252" i="1" s="1"/>
  <c r="AN252" i="1" s="1"/>
  <c r="AL253" i="1"/>
  <c r="AM253" i="1" s="1"/>
  <c r="AN253" i="1" s="1"/>
  <c r="AL254" i="1"/>
  <c r="AM254" i="1" s="1"/>
  <c r="AN254" i="1" s="1"/>
  <c r="AL255" i="1"/>
  <c r="AM255" i="1" s="1"/>
  <c r="AN255" i="1" s="1"/>
  <c r="AL256" i="1"/>
  <c r="AM256" i="1" s="1"/>
  <c r="AN256" i="1" s="1"/>
  <c r="AL257" i="1"/>
  <c r="AM257" i="1" s="1"/>
  <c r="AN257" i="1" s="1"/>
  <c r="AL258" i="1"/>
  <c r="AM258" i="1" s="1"/>
  <c r="AN258" i="1" s="1"/>
  <c r="AL259" i="1"/>
  <c r="AM259" i="1" s="1"/>
  <c r="AN259" i="1" s="1"/>
  <c r="AL260" i="1"/>
  <c r="AM260" i="1" s="1"/>
  <c r="AN260" i="1" s="1"/>
  <c r="AL261" i="1"/>
  <c r="AM261" i="1" s="1"/>
  <c r="AN261" i="1" s="1"/>
  <c r="AL262" i="1"/>
  <c r="AM262" i="1" s="1"/>
  <c r="AN262" i="1" s="1"/>
  <c r="AL263" i="1"/>
  <c r="AM263" i="1" s="1"/>
  <c r="AN263" i="1" s="1"/>
  <c r="AL264" i="1"/>
  <c r="AM264" i="1" s="1"/>
  <c r="AN264" i="1" s="1"/>
  <c r="AL265" i="1"/>
  <c r="AM265" i="1" s="1"/>
  <c r="AN265" i="1" s="1"/>
  <c r="AL266" i="1"/>
  <c r="AM266" i="1" s="1"/>
  <c r="AN266" i="1" s="1"/>
  <c r="AL267" i="1"/>
  <c r="AM267" i="1" s="1"/>
  <c r="AN267" i="1" s="1"/>
  <c r="AL268" i="1"/>
  <c r="AM268" i="1" s="1"/>
  <c r="AN268" i="1" s="1"/>
  <c r="AL269" i="1"/>
  <c r="AM269" i="1" s="1"/>
  <c r="AN269" i="1" s="1"/>
  <c r="AL270" i="1"/>
  <c r="AM270" i="1" s="1"/>
  <c r="AN270" i="1" s="1"/>
  <c r="AL271" i="1"/>
  <c r="AM271" i="1" s="1"/>
  <c r="AN271" i="1" s="1"/>
  <c r="AL272" i="1"/>
  <c r="AM272" i="1" s="1"/>
  <c r="AN272" i="1" s="1"/>
  <c r="AL273" i="1"/>
  <c r="AM273" i="1" s="1"/>
  <c r="AN273" i="1" s="1"/>
  <c r="AL274" i="1"/>
  <c r="AM274" i="1" s="1"/>
  <c r="AN274" i="1" s="1"/>
  <c r="AL275" i="1"/>
  <c r="AM275" i="1" s="1"/>
  <c r="AN275" i="1" s="1"/>
  <c r="AL276" i="1"/>
  <c r="AM276" i="1" s="1"/>
  <c r="AN276" i="1" s="1"/>
  <c r="AL277" i="1"/>
  <c r="AM277" i="1" s="1"/>
  <c r="AN277" i="1" s="1"/>
  <c r="AL278" i="1"/>
  <c r="AM278" i="1" s="1"/>
  <c r="AN278" i="1" s="1"/>
  <c r="AL279" i="1"/>
  <c r="AM279" i="1" s="1"/>
  <c r="AN279" i="1" s="1"/>
  <c r="AL280" i="1"/>
  <c r="AM280" i="1" s="1"/>
  <c r="AN280" i="1" s="1"/>
  <c r="AL281" i="1"/>
  <c r="AM281" i="1" s="1"/>
  <c r="AN281" i="1" s="1"/>
  <c r="AL282" i="1"/>
  <c r="AM282" i="1" s="1"/>
  <c r="AN282" i="1" s="1"/>
  <c r="AL283" i="1"/>
  <c r="AM283" i="1" s="1"/>
  <c r="AN283" i="1" s="1"/>
  <c r="AL284" i="1"/>
  <c r="AM284" i="1" s="1"/>
  <c r="AN284" i="1" s="1"/>
  <c r="AL285" i="1"/>
  <c r="AM285" i="1" s="1"/>
  <c r="AN285" i="1" s="1"/>
  <c r="AL286" i="1"/>
  <c r="AM286" i="1" s="1"/>
  <c r="AN286" i="1" s="1"/>
  <c r="AL287" i="1"/>
  <c r="AM287" i="1" s="1"/>
  <c r="AN287" i="1" s="1"/>
  <c r="AL288" i="1"/>
  <c r="AM288" i="1" s="1"/>
  <c r="AN288" i="1" s="1"/>
  <c r="AL289" i="1"/>
  <c r="AM289" i="1" s="1"/>
  <c r="AN289" i="1" s="1"/>
  <c r="AL290" i="1"/>
  <c r="AM290" i="1" s="1"/>
  <c r="AN290" i="1" s="1"/>
  <c r="AL291" i="1"/>
  <c r="AM291" i="1" s="1"/>
  <c r="AN291" i="1" s="1"/>
  <c r="AL292" i="1"/>
  <c r="AM292" i="1" s="1"/>
  <c r="AN292" i="1" s="1"/>
  <c r="AL293" i="1"/>
  <c r="AM293" i="1" s="1"/>
  <c r="AN293" i="1" s="1"/>
  <c r="AL294" i="1"/>
  <c r="AM294" i="1" s="1"/>
  <c r="AN294" i="1" s="1"/>
  <c r="AL295" i="1"/>
  <c r="AM295" i="1" s="1"/>
  <c r="AN295" i="1" s="1"/>
  <c r="AL296" i="1"/>
  <c r="AM296" i="1" s="1"/>
  <c r="AN296" i="1" s="1"/>
  <c r="AL297" i="1"/>
  <c r="AM297" i="1" s="1"/>
  <c r="AN297" i="1" s="1"/>
  <c r="AL298" i="1"/>
  <c r="AM298" i="1" s="1"/>
  <c r="AN298" i="1" s="1"/>
  <c r="AL299" i="1"/>
  <c r="AM299" i="1" s="1"/>
  <c r="AN299" i="1" s="1"/>
  <c r="AL300" i="1"/>
  <c r="AM300" i="1" s="1"/>
  <c r="AN300" i="1" s="1"/>
  <c r="AL301" i="1"/>
  <c r="AM301" i="1" s="1"/>
  <c r="AN301" i="1" s="1"/>
  <c r="AL302" i="1"/>
  <c r="AM302" i="1" s="1"/>
  <c r="AN302" i="1" s="1"/>
  <c r="AL303" i="1"/>
  <c r="AM303" i="1" s="1"/>
  <c r="AN303" i="1" s="1"/>
  <c r="AL304" i="1"/>
  <c r="AM304" i="1" s="1"/>
  <c r="AN304" i="1" s="1"/>
  <c r="AL305" i="1"/>
  <c r="AM305" i="1" s="1"/>
  <c r="AN305" i="1" s="1"/>
  <c r="AL306" i="1"/>
  <c r="AM306" i="1" s="1"/>
  <c r="AN306" i="1" s="1"/>
  <c r="AL307" i="1"/>
  <c r="AM307" i="1" s="1"/>
  <c r="AN307" i="1" s="1"/>
  <c r="AL308" i="1"/>
  <c r="AM308" i="1" s="1"/>
  <c r="AN308" i="1" s="1"/>
  <c r="AL309" i="1"/>
  <c r="AM309" i="1" s="1"/>
  <c r="AN309" i="1" s="1"/>
  <c r="AL310" i="1"/>
  <c r="AM310" i="1" s="1"/>
  <c r="AN310" i="1" s="1"/>
  <c r="AL311" i="1"/>
  <c r="AM311" i="1" s="1"/>
  <c r="AN311" i="1" s="1"/>
  <c r="AL312" i="1"/>
  <c r="AM312" i="1" s="1"/>
  <c r="AN312" i="1" s="1"/>
  <c r="AL313" i="1"/>
  <c r="AM313" i="1" s="1"/>
  <c r="AN313" i="1" s="1"/>
  <c r="AL314" i="1"/>
  <c r="AM314" i="1" s="1"/>
  <c r="AN314" i="1" s="1"/>
  <c r="AL315" i="1"/>
  <c r="AM315" i="1" s="1"/>
  <c r="AN315" i="1" s="1"/>
  <c r="AL316" i="1"/>
  <c r="AM316" i="1" s="1"/>
  <c r="AN316" i="1" s="1"/>
  <c r="AL317" i="1"/>
  <c r="AM317" i="1" s="1"/>
  <c r="AN317" i="1" s="1"/>
  <c r="AL318" i="1"/>
  <c r="AM318" i="1" s="1"/>
  <c r="AN318" i="1" s="1"/>
  <c r="AL319" i="1"/>
  <c r="AM319" i="1" s="1"/>
  <c r="AN319" i="1" s="1"/>
  <c r="AL320" i="1"/>
  <c r="AM320" i="1" s="1"/>
  <c r="AN320" i="1" s="1"/>
  <c r="AL321" i="1"/>
  <c r="AM321" i="1" s="1"/>
  <c r="AN321" i="1" s="1"/>
  <c r="AL322" i="1"/>
  <c r="AM322" i="1" s="1"/>
  <c r="AN322" i="1" s="1"/>
  <c r="AL323" i="1"/>
  <c r="AM323" i="1" s="1"/>
  <c r="AN323" i="1" s="1"/>
  <c r="AL324" i="1"/>
  <c r="AM324" i="1" s="1"/>
  <c r="AN324" i="1" s="1"/>
  <c r="AL325" i="1"/>
  <c r="AM325" i="1" s="1"/>
  <c r="AN325" i="1" s="1"/>
  <c r="AL326" i="1"/>
  <c r="AM326" i="1" s="1"/>
  <c r="AN326" i="1" s="1"/>
  <c r="AL327" i="1"/>
  <c r="AM327" i="1" s="1"/>
  <c r="AN327" i="1" s="1"/>
  <c r="AL328" i="1"/>
  <c r="AM328" i="1" s="1"/>
  <c r="AN328" i="1" s="1"/>
  <c r="AL329" i="1"/>
  <c r="AM329" i="1" s="1"/>
  <c r="AN329" i="1" s="1"/>
  <c r="AL330" i="1"/>
  <c r="AM330" i="1" s="1"/>
  <c r="AN330" i="1" s="1"/>
  <c r="AL331" i="1"/>
  <c r="AM331" i="1" s="1"/>
  <c r="AN331" i="1" s="1"/>
  <c r="AL332" i="1"/>
  <c r="AM332" i="1" s="1"/>
  <c r="AN332" i="1" s="1"/>
  <c r="AL333" i="1"/>
  <c r="AM333" i="1" s="1"/>
  <c r="AN333" i="1" s="1"/>
  <c r="AL334" i="1"/>
  <c r="AM334" i="1" s="1"/>
  <c r="AN334" i="1" s="1"/>
  <c r="AL335" i="1"/>
  <c r="AM335" i="1" s="1"/>
  <c r="AN335" i="1" s="1"/>
  <c r="AL336" i="1"/>
  <c r="AM336" i="1" s="1"/>
  <c r="AN336" i="1" s="1"/>
  <c r="AL337" i="1"/>
  <c r="AM337" i="1" s="1"/>
  <c r="AN337" i="1" s="1"/>
  <c r="AL338" i="1"/>
  <c r="AM338" i="1" s="1"/>
  <c r="AN338" i="1" s="1"/>
  <c r="AL339" i="1"/>
  <c r="AM339" i="1" s="1"/>
  <c r="AN339" i="1" s="1"/>
  <c r="AL340" i="1"/>
  <c r="AM340" i="1" s="1"/>
  <c r="AN340" i="1" s="1"/>
  <c r="AL341" i="1"/>
  <c r="AM341" i="1" s="1"/>
  <c r="AN341" i="1" s="1"/>
  <c r="AL342" i="1"/>
  <c r="AM342" i="1" s="1"/>
  <c r="AN342" i="1" s="1"/>
  <c r="AL343" i="1"/>
  <c r="AM343" i="1" s="1"/>
  <c r="AN343" i="1" s="1"/>
  <c r="AL344" i="1"/>
  <c r="AM344" i="1" s="1"/>
  <c r="AN344" i="1" s="1"/>
  <c r="AL345" i="1"/>
  <c r="AM345" i="1" s="1"/>
  <c r="AN345" i="1" s="1"/>
  <c r="AL346" i="1"/>
  <c r="AM346" i="1" s="1"/>
  <c r="AN346" i="1" s="1"/>
  <c r="AL347" i="1"/>
  <c r="AM347" i="1" s="1"/>
  <c r="AN347" i="1" s="1"/>
  <c r="AL348" i="1"/>
  <c r="AM348" i="1" s="1"/>
  <c r="AN348" i="1" s="1"/>
  <c r="AL349" i="1"/>
  <c r="AM349" i="1" s="1"/>
  <c r="AN349" i="1" s="1"/>
  <c r="AL350" i="1"/>
  <c r="AM350" i="1" s="1"/>
  <c r="AN350" i="1" s="1"/>
  <c r="AL351" i="1"/>
  <c r="AM351" i="1" s="1"/>
  <c r="AN351" i="1" s="1"/>
  <c r="AL352" i="1"/>
  <c r="AM352" i="1" s="1"/>
  <c r="AN352" i="1" s="1"/>
  <c r="AL353" i="1"/>
  <c r="AM353" i="1" s="1"/>
  <c r="AN353" i="1" s="1"/>
  <c r="AL354" i="1"/>
  <c r="AM354" i="1" s="1"/>
  <c r="AN354" i="1" s="1"/>
  <c r="AL355" i="1"/>
  <c r="AM355" i="1" s="1"/>
  <c r="AN355" i="1" s="1"/>
  <c r="AL356" i="1"/>
  <c r="AM356" i="1" s="1"/>
  <c r="AN356" i="1" s="1"/>
  <c r="AL357" i="1"/>
  <c r="AM357" i="1" s="1"/>
  <c r="AN357" i="1" s="1"/>
  <c r="AL358" i="1"/>
  <c r="AM358" i="1" s="1"/>
  <c r="AN358" i="1" s="1"/>
  <c r="AL359" i="1"/>
  <c r="AM359" i="1" s="1"/>
  <c r="AN359" i="1" s="1"/>
  <c r="AL360" i="1"/>
  <c r="AM360" i="1" s="1"/>
  <c r="AN360" i="1" s="1"/>
  <c r="AL361" i="1"/>
  <c r="AM361" i="1" s="1"/>
  <c r="AN361" i="1" s="1"/>
  <c r="AL362" i="1"/>
  <c r="AM362" i="1" s="1"/>
  <c r="AN362" i="1" s="1"/>
  <c r="AL363" i="1"/>
  <c r="AM363" i="1" s="1"/>
  <c r="AN363" i="1" s="1"/>
  <c r="AL364" i="1"/>
  <c r="AM364" i="1" s="1"/>
  <c r="AN364" i="1" s="1"/>
  <c r="AL365" i="1"/>
  <c r="AM365" i="1" s="1"/>
  <c r="AN365" i="1" s="1"/>
  <c r="AL366" i="1"/>
  <c r="AM366" i="1" s="1"/>
  <c r="AN366" i="1" s="1"/>
  <c r="AL367" i="1"/>
  <c r="AM367" i="1" s="1"/>
  <c r="AN367" i="1" s="1"/>
  <c r="AL368" i="1"/>
  <c r="AM368" i="1" s="1"/>
  <c r="AN368" i="1" s="1"/>
  <c r="AL369" i="1"/>
  <c r="AM369" i="1" s="1"/>
  <c r="AN369" i="1" s="1"/>
  <c r="AL370" i="1"/>
  <c r="AM370" i="1" s="1"/>
  <c r="AN370" i="1" s="1"/>
  <c r="AL371" i="1"/>
  <c r="AM371" i="1" s="1"/>
  <c r="AN371" i="1" s="1"/>
  <c r="AL372" i="1"/>
  <c r="AM372" i="1" s="1"/>
  <c r="AN372" i="1" s="1"/>
  <c r="AL373" i="1"/>
  <c r="AM373" i="1" s="1"/>
  <c r="AN373" i="1" s="1"/>
  <c r="AL374" i="1"/>
  <c r="AM374" i="1" s="1"/>
  <c r="AN374" i="1" s="1"/>
  <c r="AL375" i="1"/>
  <c r="AM375" i="1" s="1"/>
  <c r="AN375" i="1" s="1"/>
  <c r="AL376" i="1"/>
  <c r="AM376" i="1" s="1"/>
  <c r="AN376" i="1" s="1"/>
  <c r="AL377" i="1"/>
  <c r="AM377" i="1" s="1"/>
  <c r="AN377" i="1" s="1"/>
  <c r="AL378" i="1"/>
  <c r="AM378" i="1" s="1"/>
  <c r="AN378" i="1" s="1"/>
  <c r="AL379" i="1"/>
  <c r="AM379" i="1" s="1"/>
  <c r="AN379" i="1" s="1"/>
  <c r="AL381" i="1"/>
  <c r="AM381" i="1" s="1"/>
  <c r="AN381" i="1" s="1"/>
  <c r="AL382" i="1"/>
  <c r="AM382" i="1" s="1"/>
  <c r="AN382" i="1" s="1"/>
  <c r="AL383" i="1"/>
  <c r="AM383" i="1" s="1"/>
  <c r="AN383" i="1" s="1"/>
  <c r="AL384" i="1"/>
  <c r="AM384" i="1" s="1"/>
  <c r="AN384" i="1" s="1"/>
  <c r="AL385" i="1"/>
  <c r="AM385" i="1" s="1"/>
  <c r="AN385" i="1" s="1"/>
  <c r="AL386" i="1"/>
  <c r="AM386" i="1" s="1"/>
  <c r="AN386" i="1" s="1"/>
  <c r="AL387" i="1"/>
  <c r="AM387" i="1" s="1"/>
  <c r="AN387" i="1" s="1"/>
  <c r="AL388" i="1"/>
  <c r="AM388" i="1" s="1"/>
  <c r="AN388" i="1" s="1"/>
  <c r="AL389" i="1"/>
  <c r="AM389" i="1" s="1"/>
  <c r="AN389" i="1" s="1"/>
  <c r="AL391" i="1"/>
  <c r="AM391" i="1" s="1"/>
  <c r="AN391" i="1" s="1"/>
  <c r="AL392" i="1"/>
  <c r="AM392" i="1" s="1"/>
  <c r="AN392" i="1" s="1"/>
  <c r="AL393" i="1"/>
  <c r="AM393" i="1" s="1"/>
  <c r="AN393" i="1" s="1"/>
  <c r="AL394" i="1"/>
  <c r="AM394" i="1" s="1"/>
  <c r="AN394" i="1" s="1"/>
  <c r="AL395" i="1"/>
  <c r="AM395" i="1" s="1"/>
  <c r="AN395" i="1" s="1"/>
  <c r="AL396" i="1"/>
  <c r="AM396" i="1" s="1"/>
  <c r="AN396" i="1" s="1"/>
  <c r="AL397" i="1"/>
  <c r="AM397" i="1" s="1"/>
  <c r="AN397" i="1" s="1"/>
  <c r="AL398" i="1"/>
  <c r="AM398" i="1" s="1"/>
  <c r="AN398" i="1" s="1"/>
  <c r="AL399" i="1"/>
  <c r="AM399" i="1" s="1"/>
  <c r="AN399" i="1" s="1"/>
  <c r="AL400" i="1"/>
  <c r="AM400" i="1" s="1"/>
  <c r="AN400" i="1" s="1"/>
  <c r="AL401" i="1"/>
  <c r="AM401" i="1" s="1"/>
  <c r="AN401" i="1" s="1"/>
  <c r="AL402" i="1"/>
  <c r="AM402" i="1" s="1"/>
  <c r="AN402" i="1" s="1"/>
  <c r="AL403" i="1"/>
  <c r="AM403" i="1" s="1"/>
  <c r="AN403" i="1" s="1"/>
  <c r="AL404" i="1"/>
  <c r="AM404" i="1" s="1"/>
  <c r="AN404" i="1" s="1"/>
  <c r="AL405" i="1"/>
  <c r="AM405" i="1" s="1"/>
  <c r="AN405" i="1" s="1"/>
  <c r="AL406" i="1"/>
  <c r="AM406" i="1" s="1"/>
  <c r="AN406" i="1" s="1"/>
  <c r="AL407" i="1"/>
  <c r="AM407" i="1" s="1"/>
  <c r="AN407" i="1" s="1"/>
  <c r="AL408" i="1"/>
  <c r="AM408" i="1" s="1"/>
  <c r="AN408" i="1" s="1"/>
  <c r="AL409" i="1"/>
  <c r="AM409" i="1" s="1"/>
  <c r="AN409" i="1" s="1"/>
  <c r="AL410" i="1"/>
  <c r="AM410" i="1" s="1"/>
  <c r="AN410" i="1" s="1"/>
  <c r="AL411" i="1"/>
  <c r="AM411" i="1" s="1"/>
  <c r="AN411" i="1" s="1"/>
  <c r="AL412" i="1"/>
  <c r="AM412" i="1" s="1"/>
  <c r="AN412" i="1" s="1"/>
  <c r="AL413" i="1"/>
  <c r="AM413" i="1" s="1"/>
  <c r="AN413" i="1" s="1"/>
  <c r="AL414" i="1"/>
  <c r="AM414" i="1" s="1"/>
  <c r="AN414" i="1" s="1"/>
  <c r="AL415" i="1"/>
  <c r="AM415" i="1" s="1"/>
  <c r="AN415" i="1" s="1"/>
  <c r="AL416" i="1"/>
  <c r="AM416" i="1" s="1"/>
  <c r="AN416" i="1" s="1"/>
  <c r="AL417" i="1"/>
  <c r="AM417" i="1" s="1"/>
  <c r="AN417" i="1" s="1"/>
  <c r="AL418" i="1"/>
  <c r="AM418" i="1" s="1"/>
  <c r="AN418" i="1" s="1"/>
  <c r="AL420" i="1"/>
  <c r="AM420" i="1" s="1"/>
  <c r="AN420" i="1" s="1"/>
  <c r="AL421" i="1"/>
  <c r="AM421" i="1" s="1"/>
  <c r="AN421" i="1" s="1"/>
  <c r="AL422" i="1"/>
  <c r="AM422" i="1" s="1"/>
  <c r="AN422" i="1" s="1"/>
  <c r="AL423" i="1"/>
  <c r="AM423" i="1" s="1"/>
  <c r="AN423" i="1" s="1"/>
  <c r="AL424" i="1"/>
  <c r="AM424" i="1" s="1"/>
  <c r="AN424" i="1" s="1"/>
  <c r="AL425" i="1"/>
  <c r="AM425" i="1" s="1"/>
  <c r="AN425" i="1" s="1"/>
  <c r="AL426" i="1"/>
  <c r="AM426" i="1" s="1"/>
  <c r="AN426" i="1" s="1"/>
  <c r="AL427" i="1"/>
  <c r="AM427" i="1" s="1"/>
  <c r="AN427" i="1" s="1"/>
  <c r="AL428" i="1"/>
  <c r="AM428" i="1" s="1"/>
  <c r="AN428" i="1" s="1"/>
  <c r="AL431" i="1"/>
  <c r="AM431" i="1" s="1"/>
  <c r="AN431" i="1" s="1"/>
  <c r="AL432" i="1"/>
  <c r="AM432" i="1" s="1"/>
  <c r="AN432" i="1" s="1"/>
  <c r="AL433" i="1"/>
  <c r="AM433" i="1" s="1"/>
  <c r="AN433" i="1" s="1"/>
  <c r="AL434" i="1"/>
  <c r="AM434" i="1" s="1"/>
  <c r="AN434" i="1" s="1"/>
  <c r="AL435" i="1"/>
  <c r="AM435" i="1" s="1"/>
  <c r="AN435" i="1" s="1"/>
  <c r="AL436" i="1"/>
  <c r="AM436" i="1" s="1"/>
  <c r="AN436" i="1" s="1"/>
  <c r="AL437" i="1"/>
  <c r="AM437" i="1" s="1"/>
  <c r="AN437" i="1" s="1"/>
  <c r="AL438" i="1"/>
  <c r="AM438" i="1" s="1"/>
  <c r="AN438" i="1" s="1"/>
  <c r="AL439" i="1"/>
  <c r="AM439" i="1" s="1"/>
  <c r="AN439" i="1" s="1"/>
  <c r="AL440" i="1"/>
  <c r="AM440" i="1" s="1"/>
  <c r="AN440" i="1" s="1"/>
  <c r="AL441" i="1"/>
  <c r="AM441" i="1" s="1"/>
  <c r="AN441" i="1" s="1"/>
  <c r="AL442" i="1"/>
  <c r="AM442" i="1" s="1"/>
  <c r="AN442" i="1" s="1"/>
  <c r="AL443" i="1"/>
  <c r="AM443" i="1" s="1"/>
  <c r="AN443" i="1" s="1"/>
  <c r="AL444" i="1"/>
  <c r="AM444" i="1" s="1"/>
  <c r="AN444" i="1" s="1"/>
  <c r="AL445" i="1"/>
  <c r="AM445" i="1" s="1"/>
  <c r="AN445" i="1" s="1"/>
  <c r="AL446" i="1"/>
  <c r="AM446" i="1" s="1"/>
  <c r="AN446" i="1" s="1"/>
  <c r="AL447" i="1"/>
  <c r="AM447" i="1" s="1"/>
  <c r="AN447" i="1" s="1"/>
  <c r="AL448" i="1"/>
  <c r="AM448" i="1" s="1"/>
  <c r="AN448" i="1" s="1"/>
  <c r="AL449" i="1"/>
  <c r="AM449" i="1" s="1"/>
  <c r="AN449" i="1" s="1"/>
  <c r="AL450" i="1"/>
  <c r="AM450" i="1" s="1"/>
  <c r="AN450" i="1" s="1"/>
  <c r="AL451" i="1"/>
  <c r="AM451" i="1" s="1"/>
  <c r="AN451" i="1" s="1"/>
  <c r="AL452" i="1"/>
  <c r="AM452" i="1" s="1"/>
  <c r="AN452" i="1" s="1"/>
  <c r="AL453" i="1"/>
  <c r="AM453" i="1" s="1"/>
  <c r="AN453" i="1" s="1"/>
  <c r="AL454" i="1"/>
  <c r="AM454" i="1" s="1"/>
  <c r="AN454" i="1" s="1"/>
  <c r="AL455" i="1"/>
  <c r="AM455" i="1" s="1"/>
  <c r="AN455" i="1" s="1"/>
  <c r="AL456" i="1"/>
  <c r="AM456" i="1" s="1"/>
  <c r="AN456" i="1" s="1"/>
  <c r="AL457" i="1"/>
  <c r="AM457" i="1" s="1"/>
  <c r="AN457" i="1" s="1"/>
  <c r="AL458" i="1"/>
  <c r="AM458" i="1" s="1"/>
  <c r="AN458" i="1" s="1"/>
  <c r="AL459" i="1"/>
  <c r="AM459" i="1" s="1"/>
  <c r="AN459" i="1" s="1"/>
  <c r="AL460" i="1"/>
  <c r="AM460" i="1" s="1"/>
  <c r="AN460" i="1" s="1"/>
  <c r="AL461" i="1"/>
  <c r="AM461" i="1" s="1"/>
  <c r="AN461" i="1" s="1"/>
  <c r="AL462" i="1"/>
  <c r="AM462" i="1" s="1"/>
  <c r="AN462" i="1" s="1"/>
  <c r="AL463" i="1"/>
  <c r="AM463" i="1" s="1"/>
  <c r="AN463" i="1" s="1"/>
  <c r="AL464" i="1"/>
  <c r="AM464" i="1" s="1"/>
  <c r="AN464" i="1" s="1"/>
  <c r="AL465" i="1"/>
  <c r="AM465" i="1" s="1"/>
  <c r="AN465" i="1" s="1"/>
  <c r="AL466" i="1"/>
  <c r="AM466" i="1" s="1"/>
  <c r="AN466" i="1" s="1"/>
  <c r="AL467" i="1"/>
  <c r="AM467" i="1" s="1"/>
  <c r="AN467" i="1" s="1"/>
  <c r="AL468" i="1"/>
  <c r="AM468" i="1" s="1"/>
  <c r="AN468" i="1" s="1"/>
  <c r="AL469" i="1"/>
  <c r="AM469" i="1" s="1"/>
  <c r="AN469" i="1" s="1"/>
  <c r="AL470" i="1"/>
  <c r="AM470" i="1" s="1"/>
  <c r="AN470" i="1" s="1"/>
  <c r="AL471" i="1"/>
  <c r="AM471" i="1" s="1"/>
  <c r="AN471" i="1" s="1"/>
  <c r="AL472" i="1"/>
  <c r="AM472" i="1" s="1"/>
  <c r="AN472" i="1" s="1"/>
  <c r="AL473" i="1"/>
  <c r="AM473" i="1" s="1"/>
  <c r="AN473" i="1" s="1"/>
  <c r="AL474" i="1"/>
  <c r="AM474" i="1" s="1"/>
  <c r="AN474" i="1" s="1"/>
  <c r="AL475" i="1"/>
  <c r="AM475" i="1" s="1"/>
  <c r="AN475" i="1" s="1"/>
  <c r="AL476" i="1"/>
  <c r="AM476" i="1" s="1"/>
  <c r="AN476" i="1" s="1"/>
  <c r="AL477" i="1"/>
  <c r="AM477" i="1" s="1"/>
  <c r="AN477" i="1" s="1"/>
  <c r="AL478" i="1"/>
  <c r="AM478" i="1" s="1"/>
  <c r="AN478" i="1" s="1"/>
  <c r="AL479" i="1"/>
  <c r="AM479" i="1" s="1"/>
  <c r="AN479" i="1" s="1"/>
  <c r="AL480" i="1"/>
  <c r="AM480" i="1" s="1"/>
  <c r="AN480" i="1" s="1"/>
  <c r="AH3" i="1"/>
  <c r="AI3" i="1" s="1"/>
  <c r="AH4" i="1"/>
  <c r="AI4" i="1" s="1"/>
  <c r="AH5" i="1"/>
  <c r="AI5" i="1" s="1"/>
  <c r="AH6" i="1"/>
  <c r="AI6" i="1" s="1"/>
  <c r="AH7" i="1"/>
  <c r="AI7" i="1" s="1"/>
  <c r="AH8" i="1"/>
  <c r="AI8" i="1" s="1"/>
  <c r="AH9" i="1"/>
  <c r="AI9" i="1" s="1"/>
  <c r="AH10" i="1"/>
  <c r="AI10" i="1" s="1"/>
  <c r="AH11" i="1"/>
  <c r="AI11" i="1" s="1"/>
  <c r="AH12" i="1"/>
  <c r="AI12" i="1" s="1"/>
  <c r="AH13" i="1"/>
  <c r="AI13" i="1" s="1"/>
  <c r="AH14" i="1"/>
  <c r="AI14" i="1" s="1"/>
  <c r="AH15" i="1"/>
  <c r="AI15" i="1" s="1"/>
  <c r="AH16" i="1"/>
  <c r="AI16" i="1" s="1"/>
  <c r="AH17" i="1"/>
  <c r="AI17" i="1" s="1"/>
  <c r="AH18" i="1"/>
  <c r="AI18" i="1" s="1"/>
  <c r="AH19" i="1"/>
  <c r="AI19" i="1" s="1"/>
  <c r="AH20" i="1"/>
  <c r="AI20" i="1" s="1"/>
  <c r="AH21" i="1"/>
  <c r="AI21" i="1" s="1"/>
  <c r="AH22" i="1"/>
  <c r="AI22" i="1" s="1"/>
  <c r="AH23" i="1"/>
  <c r="AI23" i="1" s="1"/>
  <c r="AH24" i="1"/>
  <c r="AI24" i="1" s="1"/>
  <c r="AH25" i="1"/>
  <c r="AI25" i="1" s="1"/>
  <c r="AH26" i="1"/>
  <c r="AI26" i="1" s="1"/>
  <c r="AH27" i="1"/>
  <c r="AI27" i="1" s="1"/>
  <c r="AH28" i="1"/>
  <c r="AI28" i="1" s="1"/>
  <c r="AH29" i="1"/>
  <c r="AI29" i="1" s="1"/>
  <c r="AH30" i="1"/>
  <c r="AI30" i="1" s="1"/>
  <c r="AH31" i="1"/>
  <c r="AI31" i="1" s="1"/>
  <c r="AH32" i="1"/>
  <c r="AI32" i="1" s="1"/>
  <c r="AH33" i="1"/>
  <c r="AI33" i="1" s="1"/>
  <c r="AH34" i="1"/>
  <c r="AI34" i="1" s="1"/>
  <c r="AH35" i="1"/>
  <c r="AI35" i="1" s="1"/>
  <c r="AH36" i="1"/>
  <c r="AI36" i="1" s="1"/>
  <c r="AH37" i="1"/>
  <c r="AI37" i="1" s="1"/>
  <c r="AH38" i="1"/>
  <c r="AI38" i="1" s="1"/>
  <c r="AH39" i="1"/>
  <c r="AI39" i="1" s="1"/>
  <c r="AH40" i="1"/>
  <c r="AI40" i="1" s="1"/>
  <c r="AH41" i="1"/>
  <c r="AI41" i="1" s="1"/>
  <c r="AH42" i="1"/>
  <c r="AI42" i="1" s="1"/>
  <c r="AH43" i="1"/>
  <c r="AI43" i="1" s="1"/>
  <c r="AH44" i="1"/>
  <c r="AI44" i="1" s="1"/>
  <c r="AH45" i="1"/>
  <c r="AI45" i="1" s="1"/>
  <c r="AH46" i="1"/>
  <c r="AI46" i="1" s="1"/>
  <c r="AH47" i="1"/>
  <c r="AI47" i="1" s="1"/>
  <c r="AH48" i="1"/>
  <c r="AI48" i="1" s="1"/>
  <c r="AH49" i="1"/>
  <c r="AI49" i="1" s="1"/>
  <c r="AH50" i="1"/>
  <c r="AI50" i="1" s="1"/>
  <c r="AH51" i="1"/>
  <c r="AI51" i="1" s="1"/>
  <c r="AH52" i="1"/>
  <c r="AI52" i="1" s="1"/>
  <c r="AH53" i="1"/>
  <c r="AI53" i="1" s="1"/>
  <c r="AH54" i="1"/>
  <c r="AI54" i="1" s="1"/>
  <c r="AH55" i="1"/>
  <c r="AI55" i="1" s="1"/>
  <c r="AH56" i="1"/>
  <c r="AI56" i="1" s="1"/>
  <c r="AH57" i="1"/>
  <c r="AI57" i="1" s="1"/>
  <c r="AH58" i="1"/>
  <c r="AI58" i="1" s="1"/>
  <c r="AH59" i="1"/>
  <c r="AI59" i="1" s="1"/>
  <c r="AH60" i="1"/>
  <c r="AI60" i="1" s="1"/>
  <c r="AH61" i="1"/>
  <c r="AI61" i="1" s="1"/>
  <c r="AH62" i="1"/>
  <c r="AI62" i="1" s="1"/>
  <c r="AH63" i="1"/>
  <c r="AI63" i="1" s="1"/>
  <c r="AH64" i="1"/>
  <c r="AI64" i="1" s="1"/>
  <c r="AH65" i="1"/>
  <c r="AI65" i="1" s="1"/>
  <c r="AH66" i="1"/>
  <c r="AI66" i="1" s="1"/>
  <c r="AH67" i="1"/>
  <c r="AI67" i="1" s="1"/>
  <c r="AH68" i="1"/>
  <c r="AI68" i="1" s="1"/>
  <c r="AH69" i="1"/>
  <c r="AI69" i="1" s="1"/>
  <c r="AH70" i="1"/>
  <c r="AI70" i="1" s="1"/>
  <c r="AH71" i="1"/>
  <c r="AI71" i="1" s="1"/>
  <c r="AH72" i="1"/>
  <c r="AI72" i="1" s="1"/>
  <c r="AH73" i="1"/>
  <c r="AI73" i="1" s="1"/>
  <c r="AH74" i="1"/>
  <c r="AI74" i="1" s="1"/>
  <c r="AH75" i="1"/>
  <c r="AI75" i="1" s="1"/>
  <c r="AH76" i="1"/>
  <c r="AI76" i="1" s="1"/>
  <c r="AH77" i="1"/>
  <c r="AI77" i="1" s="1"/>
  <c r="AH78" i="1"/>
  <c r="AI78" i="1" s="1"/>
  <c r="AH79" i="1"/>
  <c r="AI79" i="1" s="1"/>
  <c r="AH80" i="1"/>
  <c r="AI80" i="1" s="1"/>
  <c r="AH81" i="1"/>
  <c r="AI81" i="1" s="1"/>
  <c r="AH82" i="1"/>
  <c r="AI82" i="1" s="1"/>
  <c r="AH83" i="1"/>
  <c r="AI83" i="1" s="1"/>
  <c r="AH84" i="1"/>
  <c r="AI84" i="1" s="1"/>
  <c r="AH85" i="1"/>
  <c r="AI85" i="1" s="1"/>
  <c r="AH86" i="1"/>
  <c r="AI86" i="1" s="1"/>
  <c r="AH87" i="1"/>
  <c r="AI87" i="1" s="1"/>
  <c r="AH88" i="1"/>
  <c r="AI88" i="1" s="1"/>
  <c r="AH89" i="1"/>
  <c r="AI89" i="1" s="1"/>
  <c r="AH90" i="1"/>
  <c r="AI90" i="1" s="1"/>
  <c r="AH91" i="1"/>
  <c r="AI91" i="1" s="1"/>
  <c r="AH92" i="1"/>
  <c r="AI92" i="1" s="1"/>
  <c r="AH93" i="1"/>
  <c r="AI93" i="1" s="1"/>
  <c r="AH94" i="1"/>
  <c r="AI94" i="1" s="1"/>
  <c r="AH95" i="1"/>
  <c r="AI95" i="1" s="1"/>
  <c r="AH96" i="1"/>
  <c r="AI96" i="1" s="1"/>
  <c r="AH97" i="1"/>
  <c r="AI97" i="1" s="1"/>
  <c r="AH98" i="1"/>
  <c r="AI98" i="1" s="1"/>
  <c r="AH99" i="1"/>
  <c r="AI99" i="1" s="1"/>
  <c r="AH100" i="1"/>
  <c r="AI100" i="1" s="1"/>
  <c r="AH101" i="1"/>
  <c r="AI101" i="1" s="1"/>
  <c r="AH102" i="1"/>
  <c r="AI102" i="1" s="1"/>
  <c r="AH103" i="1"/>
  <c r="AI103" i="1" s="1"/>
  <c r="AH104" i="1"/>
  <c r="AI104" i="1" s="1"/>
  <c r="AH105" i="1"/>
  <c r="AI105" i="1" s="1"/>
  <c r="AH106" i="1"/>
  <c r="AI106" i="1" s="1"/>
  <c r="AH107" i="1"/>
  <c r="AI107" i="1" s="1"/>
  <c r="AH108" i="1"/>
  <c r="AI108" i="1" s="1"/>
  <c r="AH109" i="1"/>
  <c r="AI109" i="1" s="1"/>
  <c r="AH110" i="1"/>
  <c r="AI110" i="1" s="1"/>
  <c r="AH111" i="1"/>
  <c r="AI111" i="1" s="1"/>
  <c r="AH112" i="1"/>
  <c r="AI112" i="1" s="1"/>
  <c r="AH113" i="1"/>
  <c r="AI113" i="1" s="1"/>
  <c r="AH114" i="1"/>
  <c r="AI114" i="1" s="1"/>
  <c r="AH115" i="1"/>
  <c r="AI115" i="1" s="1"/>
  <c r="AH116" i="1"/>
  <c r="AI116" i="1" s="1"/>
  <c r="AH117" i="1"/>
  <c r="AI117" i="1" s="1"/>
  <c r="AH118" i="1"/>
  <c r="AI118" i="1" s="1"/>
  <c r="AH119" i="1"/>
  <c r="AI119" i="1" s="1"/>
  <c r="AH120" i="1"/>
  <c r="AI120" i="1" s="1"/>
  <c r="AH121" i="1"/>
  <c r="AI121" i="1" s="1"/>
  <c r="AH122" i="1"/>
  <c r="AI122" i="1" s="1"/>
  <c r="AH123" i="1"/>
  <c r="AI123" i="1" s="1"/>
  <c r="AH124" i="1"/>
  <c r="AI124" i="1" s="1"/>
  <c r="AH125" i="1"/>
  <c r="AI125" i="1" s="1"/>
  <c r="AH126" i="1"/>
  <c r="AI126" i="1" s="1"/>
  <c r="AH127" i="1"/>
  <c r="AI127" i="1" s="1"/>
  <c r="AH128" i="1"/>
  <c r="AI128" i="1" s="1"/>
  <c r="AH129" i="1"/>
  <c r="AI129" i="1" s="1"/>
  <c r="AH130" i="1"/>
  <c r="AI130" i="1" s="1"/>
  <c r="AH131" i="1"/>
  <c r="AI131" i="1" s="1"/>
  <c r="AH132" i="1"/>
  <c r="AI132" i="1" s="1"/>
  <c r="AH133" i="1"/>
  <c r="AI133" i="1" s="1"/>
  <c r="AH134" i="1"/>
  <c r="AI134" i="1" s="1"/>
  <c r="AH135" i="1"/>
  <c r="AI135" i="1" s="1"/>
  <c r="AH136" i="1"/>
  <c r="AI136" i="1" s="1"/>
  <c r="AH137" i="1"/>
  <c r="AI137" i="1" s="1"/>
  <c r="AH138" i="1"/>
  <c r="AI138" i="1" s="1"/>
  <c r="AH139" i="1"/>
  <c r="AI139" i="1" s="1"/>
  <c r="AH140" i="1"/>
  <c r="AI140" i="1" s="1"/>
  <c r="AH141" i="1"/>
  <c r="AI141" i="1" s="1"/>
  <c r="AH142" i="1"/>
  <c r="AI142" i="1" s="1"/>
  <c r="AH143" i="1"/>
  <c r="AI143" i="1" s="1"/>
  <c r="AH144" i="1"/>
  <c r="AI144" i="1" s="1"/>
  <c r="AH145" i="1"/>
  <c r="AI145" i="1" s="1"/>
  <c r="AH146" i="1"/>
  <c r="AI146" i="1" s="1"/>
  <c r="AH147" i="1"/>
  <c r="AI147" i="1" s="1"/>
  <c r="AH148" i="1"/>
  <c r="AI148" i="1" s="1"/>
  <c r="AH149" i="1"/>
  <c r="AI149" i="1" s="1"/>
  <c r="AH150" i="1"/>
  <c r="AI150" i="1" s="1"/>
  <c r="AH151" i="1"/>
  <c r="AI151" i="1" s="1"/>
  <c r="AH152" i="1"/>
  <c r="AI152" i="1" s="1"/>
  <c r="AH153" i="1"/>
  <c r="AI153" i="1" s="1"/>
  <c r="AH154" i="1"/>
  <c r="AI154" i="1" s="1"/>
  <c r="AH155" i="1"/>
  <c r="AI155" i="1" s="1"/>
  <c r="AH156" i="1"/>
  <c r="AI156" i="1" s="1"/>
  <c r="AH157" i="1"/>
  <c r="AI157" i="1" s="1"/>
  <c r="AH158" i="1"/>
  <c r="AI158" i="1" s="1"/>
  <c r="AH159" i="1"/>
  <c r="AI159" i="1" s="1"/>
  <c r="AH160" i="1"/>
  <c r="AI160" i="1" s="1"/>
  <c r="AH161" i="1"/>
  <c r="AI161" i="1" s="1"/>
  <c r="AH162" i="1"/>
  <c r="AI162" i="1" s="1"/>
  <c r="AH163" i="1"/>
  <c r="AI163" i="1" s="1"/>
  <c r="AH164" i="1"/>
  <c r="AI164" i="1" s="1"/>
  <c r="AH165" i="1"/>
  <c r="AI165" i="1" s="1"/>
  <c r="AH166" i="1"/>
  <c r="AI166" i="1" s="1"/>
  <c r="AH167" i="1"/>
  <c r="AI167" i="1" s="1"/>
  <c r="AH168" i="1"/>
  <c r="AI168" i="1" s="1"/>
  <c r="AH169" i="1"/>
  <c r="AI169" i="1" s="1"/>
  <c r="AH170" i="1"/>
  <c r="AI170" i="1" s="1"/>
  <c r="AH171" i="1"/>
  <c r="AI171" i="1" s="1"/>
  <c r="AH172" i="1"/>
  <c r="AI172" i="1" s="1"/>
  <c r="AH173" i="1"/>
  <c r="AI173" i="1" s="1"/>
  <c r="AH174" i="1"/>
  <c r="AI174" i="1" s="1"/>
  <c r="AH175" i="1"/>
  <c r="AI175" i="1" s="1"/>
  <c r="AH176" i="1"/>
  <c r="AI176" i="1" s="1"/>
  <c r="AH177" i="1"/>
  <c r="AI177" i="1" s="1"/>
  <c r="AH178" i="1"/>
  <c r="AI178" i="1" s="1"/>
  <c r="AH179" i="1"/>
  <c r="AI179" i="1" s="1"/>
  <c r="AH180" i="1"/>
  <c r="AI180" i="1" s="1"/>
  <c r="AH181" i="1"/>
  <c r="AI181" i="1" s="1"/>
  <c r="AH182" i="1"/>
  <c r="AI182" i="1" s="1"/>
  <c r="AH183" i="1"/>
  <c r="AI183" i="1" s="1"/>
  <c r="AH184" i="1"/>
  <c r="AI184" i="1" s="1"/>
  <c r="AH185" i="1"/>
  <c r="AI185" i="1" s="1"/>
  <c r="AH186" i="1"/>
  <c r="AI186" i="1" s="1"/>
  <c r="AH187" i="1"/>
  <c r="AI187" i="1" s="1"/>
  <c r="AH188" i="1"/>
  <c r="AI188" i="1" s="1"/>
  <c r="AH189" i="1"/>
  <c r="AI189" i="1" s="1"/>
  <c r="AH190" i="1"/>
  <c r="AI190" i="1" s="1"/>
  <c r="AH191" i="1"/>
  <c r="AI191" i="1" s="1"/>
  <c r="AH192" i="1"/>
  <c r="AI192" i="1" s="1"/>
  <c r="AH193" i="1"/>
  <c r="AI193" i="1" s="1"/>
  <c r="AH194" i="1"/>
  <c r="AI194" i="1" s="1"/>
  <c r="AH195" i="1"/>
  <c r="AI195" i="1" s="1"/>
  <c r="AH196" i="1"/>
  <c r="AI196" i="1" s="1"/>
  <c r="AH197" i="1"/>
  <c r="AI197" i="1" s="1"/>
  <c r="AH198" i="1"/>
  <c r="AI198" i="1" s="1"/>
  <c r="AH199" i="1"/>
  <c r="AI199" i="1" s="1"/>
  <c r="AH200" i="1"/>
  <c r="AI200" i="1" s="1"/>
  <c r="AH201" i="1"/>
  <c r="AI201" i="1" s="1"/>
  <c r="AH202" i="1"/>
  <c r="AI202" i="1" s="1"/>
  <c r="AH203" i="1"/>
  <c r="AI203" i="1" s="1"/>
  <c r="AH204" i="1"/>
  <c r="AI204" i="1" s="1"/>
  <c r="AH205" i="1"/>
  <c r="AI205" i="1" s="1"/>
  <c r="AH206" i="1"/>
  <c r="AI206" i="1" s="1"/>
  <c r="AH207" i="1"/>
  <c r="AI207" i="1" s="1"/>
  <c r="AH208" i="1"/>
  <c r="AI208" i="1" s="1"/>
  <c r="AH210" i="1"/>
  <c r="AI210" i="1" s="1"/>
  <c r="AH211" i="1"/>
  <c r="AI211" i="1" s="1"/>
  <c r="AH212" i="1"/>
  <c r="AI212" i="1" s="1"/>
  <c r="AH213" i="1"/>
  <c r="AI213" i="1" s="1"/>
  <c r="AH214" i="1"/>
  <c r="AI214" i="1" s="1"/>
  <c r="AH215" i="1"/>
  <c r="AI215" i="1" s="1"/>
  <c r="AH216" i="1"/>
  <c r="AI216" i="1" s="1"/>
  <c r="AH217" i="1"/>
  <c r="AI217" i="1" s="1"/>
  <c r="AH218" i="1"/>
  <c r="AI218" i="1" s="1"/>
  <c r="AH219" i="1"/>
  <c r="AI219" i="1" s="1"/>
  <c r="AH220" i="1"/>
  <c r="AI220" i="1" s="1"/>
  <c r="AH221" i="1"/>
  <c r="AI221" i="1" s="1"/>
  <c r="AH222" i="1"/>
  <c r="AI222" i="1" s="1"/>
  <c r="AH223" i="1"/>
  <c r="AI223" i="1" s="1"/>
  <c r="AH224" i="1"/>
  <c r="AI224" i="1" s="1"/>
  <c r="AH225" i="1"/>
  <c r="AI225" i="1" s="1"/>
  <c r="AH226" i="1"/>
  <c r="AI226" i="1" s="1"/>
  <c r="AH227" i="1"/>
  <c r="AI227" i="1" s="1"/>
  <c r="AH228" i="1"/>
  <c r="AI228" i="1" s="1"/>
  <c r="AH229" i="1"/>
  <c r="AI229" i="1" s="1"/>
  <c r="AH230" i="1"/>
  <c r="AI230" i="1" s="1"/>
  <c r="AH231" i="1"/>
  <c r="AI231" i="1" s="1"/>
  <c r="AH232" i="1"/>
  <c r="AI232" i="1" s="1"/>
  <c r="AH233" i="1"/>
  <c r="AI233" i="1" s="1"/>
  <c r="AH234" i="1"/>
  <c r="AI234" i="1" s="1"/>
  <c r="AH235" i="1"/>
  <c r="AI235" i="1" s="1"/>
  <c r="AH236" i="1"/>
  <c r="AI236" i="1" s="1"/>
  <c r="AH237" i="1"/>
  <c r="AI237" i="1" s="1"/>
  <c r="AH238" i="1"/>
  <c r="AI238" i="1" s="1"/>
  <c r="AH239" i="1"/>
  <c r="AI239" i="1" s="1"/>
  <c r="AH240" i="1"/>
  <c r="AI240" i="1" s="1"/>
  <c r="AH241" i="1"/>
  <c r="AI241" i="1" s="1"/>
  <c r="AH242" i="1"/>
  <c r="AI242" i="1" s="1"/>
  <c r="AH243" i="1"/>
  <c r="AI243" i="1" s="1"/>
  <c r="AH244" i="1"/>
  <c r="AI244" i="1" s="1"/>
  <c r="AH245" i="1"/>
  <c r="AI245" i="1" s="1"/>
  <c r="AH246" i="1"/>
  <c r="AI246" i="1" s="1"/>
  <c r="AH247" i="1"/>
  <c r="AI247" i="1" s="1"/>
  <c r="AH248" i="1"/>
  <c r="AI248" i="1" s="1"/>
  <c r="AH249" i="1"/>
  <c r="AI249" i="1" s="1"/>
  <c r="AH250" i="1"/>
  <c r="AI250" i="1" s="1"/>
  <c r="AH251" i="1"/>
  <c r="AI251" i="1" s="1"/>
  <c r="AH252" i="1"/>
  <c r="AI252" i="1" s="1"/>
  <c r="AH253" i="1"/>
  <c r="AI253" i="1" s="1"/>
  <c r="AH254" i="1"/>
  <c r="AI254" i="1" s="1"/>
  <c r="AH255" i="1"/>
  <c r="AI255" i="1" s="1"/>
  <c r="AH256" i="1"/>
  <c r="AI256" i="1" s="1"/>
  <c r="AH257" i="1"/>
  <c r="AI257" i="1" s="1"/>
  <c r="AH258" i="1"/>
  <c r="AI258" i="1" s="1"/>
  <c r="AH259" i="1"/>
  <c r="AI259" i="1" s="1"/>
  <c r="AH260" i="1"/>
  <c r="AI260" i="1" s="1"/>
  <c r="AH261" i="1"/>
  <c r="AI261" i="1" s="1"/>
  <c r="AH262" i="1"/>
  <c r="AI262" i="1" s="1"/>
  <c r="AH263" i="1"/>
  <c r="AI263" i="1" s="1"/>
  <c r="AH264" i="1"/>
  <c r="AI264" i="1" s="1"/>
  <c r="AH265" i="1"/>
  <c r="AI265" i="1" s="1"/>
  <c r="AH266" i="1"/>
  <c r="AI266" i="1" s="1"/>
  <c r="AH267" i="1"/>
  <c r="AI267" i="1" s="1"/>
  <c r="AH268" i="1"/>
  <c r="AI268" i="1" s="1"/>
  <c r="AH269" i="1"/>
  <c r="AI269" i="1" s="1"/>
  <c r="AH270" i="1"/>
  <c r="AI270" i="1" s="1"/>
  <c r="AH271" i="1"/>
  <c r="AI271" i="1" s="1"/>
  <c r="AH272" i="1"/>
  <c r="AI272" i="1" s="1"/>
  <c r="AH273" i="1"/>
  <c r="AI273" i="1" s="1"/>
  <c r="AH274" i="1"/>
  <c r="AI274" i="1" s="1"/>
  <c r="AH275" i="1"/>
  <c r="AI275" i="1" s="1"/>
  <c r="AH276" i="1"/>
  <c r="AI276" i="1" s="1"/>
  <c r="AH277" i="1"/>
  <c r="AI277" i="1" s="1"/>
  <c r="AH278" i="1"/>
  <c r="AI278" i="1" s="1"/>
  <c r="AH279" i="1"/>
  <c r="AI279" i="1" s="1"/>
  <c r="AH280" i="1"/>
  <c r="AI280" i="1" s="1"/>
  <c r="AH281" i="1"/>
  <c r="AI281" i="1" s="1"/>
  <c r="AH282" i="1"/>
  <c r="AI282" i="1" s="1"/>
  <c r="AH283" i="1"/>
  <c r="AI283" i="1" s="1"/>
  <c r="AH284" i="1"/>
  <c r="AI284" i="1" s="1"/>
  <c r="AH285" i="1"/>
  <c r="AI285" i="1" s="1"/>
  <c r="AH286" i="1"/>
  <c r="AI286" i="1" s="1"/>
  <c r="AH287" i="1"/>
  <c r="AI287" i="1" s="1"/>
  <c r="AH288" i="1"/>
  <c r="AI288" i="1" s="1"/>
  <c r="AH289" i="1"/>
  <c r="AI289" i="1" s="1"/>
  <c r="AH290" i="1"/>
  <c r="AI290" i="1" s="1"/>
  <c r="AH291" i="1"/>
  <c r="AI291" i="1" s="1"/>
  <c r="AH292" i="1"/>
  <c r="AI292" i="1" s="1"/>
  <c r="AH293" i="1"/>
  <c r="AI293" i="1" s="1"/>
  <c r="AH294" i="1"/>
  <c r="AI294" i="1" s="1"/>
  <c r="AH295" i="1"/>
  <c r="AI295" i="1" s="1"/>
  <c r="AH296" i="1"/>
  <c r="AI296" i="1" s="1"/>
  <c r="AH297" i="1"/>
  <c r="AI297" i="1" s="1"/>
  <c r="AH298" i="1"/>
  <c r="AI298" i="1" s="1"/>
  <c r="AH299" i="1"/>
  <c r="AI299" i="1" s="1"/>
  <c r="AH300" i="1"/>
  <c r="AI300" i="1" s="1"/>
  <c r="AH301" i="1"/>
  <c r="AI301" i="1" s="1"/>
  <c r="AH302" i="1"/>
  <c r="AI302" i="1" s="1"/>
  <c r="AH303" i="1"/>
  <c r="AI303" i="1" s="1"/>
  <c r="AH304" i="1"/>
  <c r="AI304" i="1" s="1"/>
  <c r="AH305" i="1"/>
  <c r="AI305" i="1" s="1"/>
  <c r="AH306" i="1"/>
  <c r="AI306" i="1" s="1"/>
  <c r="AH307" i="1"/>
  <c r="AI307" i="1" s="1"/>
  <c r="AH308" i="1"/>
  <c r="AI308" i="1" s="1"/>
  <c r="AH309" i="1"/>
  <c r="AI309" i="1" s="1"/>
  <c r="AH310" i="1"/>
  <c r="AI310" i="1" s="1"/>
  <c r="AH311" i="1"/>
  <c r="AI311" i="1" s="1"/>
  <c r="AH312" i="1"/>
  <c r="AI312" i="1" s="1"/>
  <c r="AH313" i="1"/>
  <c r="AI313" i="1" s="1"/>
  <c r="AH314" i="1"/>
  <c r="AI314" i="1" s="1"/>
  <c r="AH315" i="1"/>
  <c r="AI315" i="1" s="1"/>
  <c r="AH316" i="1"/>
  <c r="AI316" i="1" s="1"/>
  <c r="AH317" i="1"/>
  <c r="AI317" i="1" s="1"/>
  <c r="AH318" i="1"/>
  <c r="AI318" i="1" s="1"/>
  <c r="AH319" i="1"/>
  <c r="AI319" i="1" s="1"/>
  <c r="AH320" i="1"/>
  <c r="AI320" i="1" s="1"/>
  <c r="AH321" i="1"/>
  <c r="AI321" i="1" s="1"/>
  <c r="AH322" i="1"/>
  <c r="AI322" i="1" s="1"/>
  <c r="AH323" i="1"/>
  <c r="AI323" i="1" s="1"/>
  <c r="AH324" i="1"/>
  <c r="AI324" i="1" s="1"/>
  <c r="AH325" i="1"/>
  <c r="AI325" i="1" s="1"/>
  <c r="AH326" i="1"/>
  <c r="AI326" i="1" s="1"/>
  <c r="AH327" i="1"/>
  <c r="AI327" i="1" s="1"/>
  <c r="AH328" i="1"/>
  <c r="AI328" i="1" s="1"/>
  <c r="AH329" i="1"/>
  <c r="AI329" i="1" s="1"/>
  <c r="AH330" i="1"/>
  <c r="AI330" i="1" s="1"/>
  <c r="AH331" i="1"/>
  <c r="AI331" i="1" s="1"/>
  <c r="AH332" i="1"/>
  <c r="AI332" i="1" s="1"/>
  <c r="AH333" i="1"/>
  <c r="AI333" i="1" s="1"/>
  <c r="AH334" i="1"/>
  <c r="AI334" i="1" s="1"/>
  <c r="AH335" i="1"/>
  <c r="AI335" i="1" s="1"/>
  <c r="AH336" i="1"/>
  <c r="AI336" i="1" s="1"/>
  <c r="AH337" i="1"/>
  <c r="AI337" i="1" s="1"/>
  <c r="AH338" i="1"/>
  <c r="AI338" i="1" s="1"/>
  <c r="AH339" i="1"/>
  <c r="AI339" i="1" s="1"/>
  <c r="AH340" i="1"/>
  <c r="AI340" i="1" s="1"/>
  <c r="AH341" i="1"/>
  <c r="AI341" i="1" s="1"/>
  <c r="AH342" i="1"/>
  <c r="AI342" i="1" s="1"/>
  <c r="AH343" i="1"/>
  <c r="AI343" i="1" s="1"/>
  <c r="AH344" i="1"/>
  <c r="AI344" i="1" s="1"/>
  <c r="AH345" i="1"/>
  <c r="AI345" i="1" s="1"/>
  <c r="AH346" i="1"/>
  <c r="AI346" i="1" s="1"/>
  <c r="AH347" i="1"/>
  <c r="AI347" i="1" s="1"/>
  <c r="AH348" i="1"/>
  <c r="AI348" i="1" s="1"/>
  <c r="AH349" i="1"/>
  <c r="AI349" i="1" s="1"/>
  <c r="AH350" i="1"/>
  <c r="AI350" i="1" s="1"/>
  <c r="AH351" i="1"/>
  <c r="AI351" i="1" s="1"/>
  <c r="AH352" i="1"/>
  <c r="AI352" i="1" s="1"/>
  <c r="AH353" i="1"/>
  <c r="AI353" i="1" s="1"/>
  <c r="AH354" i="1"/>
  <c r="AI354" i="1" s="1"/>
  <c r="AH355" i="1"/>
  <c r="AI355" i="1" s="1"/>
  <c r="AH356" i="1"/>
  <c r="AI356" i="1" s="1"/>
  <c r="AH357" i="1"/>
  <c r="AI357" i="1" s="1"/>
  <c r="AH358" i="1"/>
  <c r="AI358" i="1" s="1"/>
  <c r="AH359" i="1"/>
  <c r="AI359" i="1" s="1"/>
  <c r="AH360" i="1"/>
  <c r="AI360" i="1" s="1"/>
  <c r="AH361" i="1"/>
  <c r="AI361" i="1" s="1"/>
  <c r="AH362" i="1"/>
  <c r="AI362" i="1" s="1"/>
  <c r="AH363" i="1"/>
  <c r="AI363" i="1" s="1"/>
  <c r="AH364" i="1"/>
  <c r="AI364" i="1" s="1"/>
  <c r="AH365" i="1"/>
  <c r="AI365" i="1" s="1"/>
  <c r="AH366" i="1"/>
  <c r="AI366" i="1" s="1"/>
  <c r="AH367" i="1"/>
  <c r="AI367" i="1" s="1"/>
  <c r="AH368" i="1"/>
  <c r="AI368" i="1" s="1"/>
  <c r="AH369" i="1"/>
  <c r="AI369" i="1" s="1"/>
  <c r="AH370" i="1"/>
  <c r="AI370" i="1" s="1"/>
  <c r="AH371" i="1"/>
  <c r="AI371" i="1" s="1"/>
  <c r="AH372" i="1"/>
  <c r="AI372" i="1" s="1"/>
  <c r="AH373" i="1"/>
  <c r="AI373" i="1" s="1"/>
  <c r="AH374" i="1"/>
  <c r="AI374" i="1" s="1"/>
  <c r="AH375" i="1"/>
  <c r="AI375" i="1" s="1"/>
  <c r="AH376" i="1"/>
  <c r="AI376" i="1" s="1"/>
  <c r="AH377" i="1"/>
  <c r="AI377" i="1" s="1"/>
  <c r="AH378" i="1"/>
  <c r="AI378" i="1" s="1"/>
  <c r="AH379" i="1"/>
  <c r="AI379" i="1" s="1"/>
  <c r="AH381" i="1"/>
  <c r="AI381" i="1" s="1"/>
  <c r="AH382" i="1"/>
  <c r="AI382" i="1" s="1"/>
  <c r="AH383" i="1"/>
  <c r="AI383" i="1" s="1"/>
  <c r="AH384" i="1"/>
  <c r="AI384" i="1" s="1"/>
  <c r="AH385" i="1"/>
  <c r="AI385" i="1" s="1"/>
  <c r="AH386" i="1"/>
  <c r="AI386" i="1" s="1"/>
  <c r="AH387" i="1"/>
  <c r="AI387" i="1" s="1"/>
  <c r="AH388" i="1"/>
  <c r="AI388" i="1" s="1"/>
  <c r="AH389" i="1"/>
  <c r="AI389" i="1" s="1"/>
  <c r="AH391" i="1"/>
  <c r="AI391" i="1" s="1"/>
  <c r="AH392" i="1"/>
  <c r="AI392" i="1" s="1"/>
  <c r="AH393" i="1"/>
  <c r="AI393" i="1" s="1"/>
  <c r="AH394" i="1"/>
  <c r="AI394" i="1" s="1"/>
  <c r="AH395" i="1"/>
  <c r="AI395" i="1" s="1"/>
  <c r="AH396" i="1"/>
  <c r="AI396" i="1" s="1"/>
  <c r="AH397" i="1"/>
  <c r="AI397" i="1" s="1"/>
  <c r="AH398" i="1"/>
  <c r="AI398" i="1" s="1"/>
  <c r="AH399" i="1"/>
  <c r="AI399" i="1" s="1"/>
  <c r="AH400" i="1"/>
  <c r="AI400" i="1" s="1"/>
  <c r="AH401" i="1"/>
  <c r="AI401" i="1" s="1"/>
  <c r="AH402" i="1"/>
  <c r="AI402" i="1" s="1"/>
  <c r="AH403" i="1"/>
  <c r="AI403" i="1" s="1"/>
  <c r="AH404" i="1"/>
  <c r="AI404" i="1" s="1"/>
  <c r="AH405" i="1"/>
  <c r="AI405" i="1" s="1"/>
  <c r="AH406" i="1"/>
  <c r="AI406" i="1" s="1"/>
  <c r="AH407" i="1"/>
  <c r="AI407" i="1" s="1"/>
  <c r="AH408" i="1"/>
  <c r="AI408" i="1" s="1"/>
  <c r="AH409" i="1"/>
  <c r="AI409" i="1" s="1"/>
  <c r="AH410" i="1"/>
  <c r="AI410" i="1" s="1"/>
  <c r="AH411" i="1"/>
  <c r="AI411" i="1" s="1"/>
  <c r="AH412" i="1"/>
  <c r="AI412" i="1" s="1"/>
  <c r="AH413" i="1"/>
  <c r="AI413" i="1" s="1"/>
  <c r="AH414" i="1"/>
  <c r="AI414" i="1" s="1"/>
  <c r="AH415" i="1"/>
  <c r="AI415" i="1" s="1"/>
  <c r="AH416" i="1"/>
  <c r="AI416" i="1" s="1"/>
  <c r="AH417" i="1"/>
  <c r="AI417" i="1" s="1"/>
  <c r="AH418" i="1"/>
  <c r="AI418" i="1" s="1"/>
  <c r="AH420" i="1"/>
  <c r="AI420" i="1" s="1"/>
  <c r="AH421" i="1"/>
  <c r="AI421" i="1" s="1"/>
  <c r="AH422" i="1"/>
  <c r="AI422" i="1" s="1"/>
  <c r="AH423" i="1"/>
  <c r="AI423" i="1" s="1"/>
  <c r="AH424" i="1"/>
  <c r="AI424" i="1" s="1"/>
  <c r="AH425" i="1"/>
  <c r="AI425" i="1" s="1"/>
  <c r="AH426" i="1"/>
  <c r="AI426" i="1" s="1"/>
  <c r="AH427" i="1"/>
  <c r="AI427" i="1" s="1"/>
  <c r="AH428" i="1"/>
  <c r="AI428" i="1" s="1"/>
  <c r="AH431" i="1"/>
  <c r="AI431" i="1" s="1"/>
  <c r="AH432" i="1"/>
  <c r="AI432" i="1" s="1"/>
  <c r="AH433" i="1"/>
  <c r="AI433" i="1" s="1"/>
  <c r="AH434" i="1"/>
  <c r="AI434" i="1" s="1"/>
  <c r="AH435" i="1"/>
  <c r="AI435" i="1" s="1"/>
  <c r="AH436" i="1"/>
  <c r="AI436" i="1" s="1"/>
  <c r="AH437" i="1"/>
  <c r="AI437" i="1" s="1"/>
  <c r="AH438" i="1"/>
  <c r="AI438" i="1" s="1"/>
  <c r="AH439" i="1"/>
  <c r="AI439" i="1" s="1"/>
  <c r="AH440" i="1"/>
  <c r="AI440" i="1" s="1"/>
  <c r="AH441" i="1"/>
  <c r="AI441" i="1" s="1"/>
  <c r="AH442" i="1"/>
  <c r="AI442" i="1" s="1"/>
  <c r="AH443" i="1"/>
  <c r="AI443" i="1" s="1"/>
  <c r="AH444" i="1"/>
  <c r="AI444" i="1" s="1"/>
  <c r="AH445" i="1"/>
  <c r="AI445" i="1" s="1"/>
  <c r="AH446" i="1"/>
  <c r="AI446" i="1" s="1"/>
  <c r="AH447" i="1"/>
  <c r="AI447" i="1" s="1"/>
  <c r="AH448" i="1"/>
  <c r="AI448" i="1" s="1"/>
  <c r="AH449" i="1"/>
  <c r="AI449" i="1" s="1"/>
  <c r="AH450" i="1"/>
  <c r="AI450" i="1" s="1"/>
  <c r="AH451" i="1"/>
  <c r="AI451" i="1" s="1"/>
  <c r="AH452" i="1"/>
  <c r="AI452" i="1" s="1"/>
  <c r="AH453" i="1"/>
  <c r="AI453" i="1" s="1"/>
  <c r="AH454" i="1"/>
  <c r="AI454" i="1" s="1"/>
  <c r="AH455" i="1"/>
  <c r="AI455" i="1" s="1"/>
  <c r="AH456" i="1"/>
  <c r="AI456" i="1" s="1"/>
  <c r="AH457" i="1"/>
  <c r="AI457" i="1" s="1"/>
  <c r="AH458" i="1"/>
  <c r="AI458" i="1" s="1"/>
  <c r="AH459" i="1"/>
  <c r="AI459" i="1" s="1"/>
  <c r="AH460" i="1"/>
  <c r="AI460" i="1" s="1"/>
  <c r="AH461" i="1"/>
  <c r="AI461" i="1" s="1"/>
  <c r="AH462" i="1"/>
  <c r="AI462" i="1" s="1"/>
  <c r="AH463" i="1"/>
  <c r="AI463" i="1" s="1"/>
  <c r="AH464" i="1"/>
  <c r="AI464" i="1" s="1"/>
  <c r="AH465" i="1"/>
  <c r="AI465" i="1" s="1"/>
  <c r="AH466" i="1"/>
  <c r="AI466" i="1" s="1"/>
  <c r="AH467" i="1"/>
  <c r="AI467" i="1" s="1"/>
  <c r="AH468" i="1"/>
  <c r="AI468" i="1" s="1"/>
  <c r="AH469" i="1"/>
  <c r="AI469" i="1" s="1"/>
  <c r="AH470" i="1"/>
  <c r="AI470" i="1" s="1"/>
  <c r="AH471" i="1"/>
  <c r="AI471" i="1" s="1"/>
  <c r="AH472" i="1"/>
  <c r="AI472" i="1" s="1"/>
  <c r="AH473" i="1"/>
  <c r="AI473" i="1" s="1"/>
  <c r="AH474" i="1"/>
  <c r="AI474" i="1" s="1"/>
  <c r="AH475" i="1"/>
  <c r="AI475" i="1" s="1"/>
  <c r="AH476" i="1"/>
  <c r="AI476" i="1" s="1"/>
  <c r="AH477" i="1"/>
  <c r="AI477" i="1" s="1"/>
  <c r="AH478" i="1"/>
  <c r="AI478" i="1" s="1"/>
  <c r="AH479" i="1"/>
  <c r="AI479" i="1" s="1"/>
  <c r="AH480" i="1"/>
  <c r="AI480" i="1" s="1"/>
  <c r="AD3" i="1"/>
  <c r="AE3" i="1" s="1"/>
  <c r="AF3" i="1" s="1"/>
  <c r="AD4" i="1"/>
  <c r="AE4" i="1" s="1"/>
  <c r="AF4" i="1" s="1"/>
  <c r="AD5" i="1"/>
  <c r="AE5" i="1" s="1"/>
  <c r="AF5" i="1" s="1"/>
  <c r="AD6" i="1"/>
  <c r="AE6" i="1" s="1"/>
  <c r="AF6" i="1" s="1"/>
  <c r="AD7" i="1"/>
  <c r="AE7" i="1" s="1"/>
  <c r="AF7" i="1" s="1"/>
  <c r="AD8" i="1"/>
  <c r="AE8" i="1" s="1"/>
  <c r="AF8" i="1" s="1"/>
  <c r="AD9" i="1"/>
  <c r="AE9" i="1" s="1"/>
  <c r="AF9" i="1" s="1"/>
  <c r="AD10" i="1"/>
  <c r="AE10" i="1" s="1"/>
  <c r="AF10" i="1" s="1"/>
  <c r="AD11" i="1"/>
  <c r="AE11" i="1" s="1"/>
  <c r="AF11" i="1" s="1"/>
  <c r="AD12" i="1"/>
  <c r="AE12" i="1" s="1"/>
  <c r="AF12" i="1" s="1"/>
  <c r="AD13" i="1"/>
  <c r="AE13" i="1" s="1"/>
  <c r="AF13" i="1" s="1"/>
  <c r="AD14" i="1"/>
  <c r="AE14" i="1" s="1"/>
  <c r="AF14" i="1" s="1"/>
  <c r="AD15" i="1"/>
  <c r="AE15" i="1" s="1"/>
  <c r="AF15" i="1" s="1"/>
  <c r="AD16" i="1"/>
  <c r="AE16" i="1" s="1"/>
  <c r="AF16" i="1" s="1"/>
  <c r="AD17" i="1"/>
  <c r="AE17" i="1" s="1"/>
  <c r="AF17" i="1" s="1"/>
  <c r="AD18" i="1"/>
  <c r="AE18" i="1" s="1"/>
  <c r="AF18" i="1" s="1"/>
  <c r="AD19" i="1"/>
  <c r="AE19" i="1" s="1"/>
  <c r="AF19" i="1" s="1"/>
  <c r="AD20" i="1"/>
  <c r="AE20" i="1" s="1"/>
  <c r="AF20" i="1" s="1"/>
  <c r="AD21" i="1"/>
  <c r="AE21" i="1" s="1"/>
  <c r="AF21" i="1" s="1"/>
  <c r="AD22" i="1"/>
  <c r="AE22" i="1" s="1"/>
  <c r="AF22" i="1" s="1"/>
  <c r="AD23" i="1"/>
  <c r="AE23" i="1" s="1"/>
  <c r="AF23" i="1" s="1"/>
  <c r="AD24" i="1"/>
  <c r="AE24" i="1" s="1"/>
  <c r="AF24" i="1" s="1"/>
  <c r="AD25" i="1"/>
  <c r="AE25" i="1" s="1"/>
  <c r="AF25" i="1" s="1"/>
  <c r="AD26" i="1"/>
  <c r="AE26" i="1" s="1"/>
  <c r="AF26" i="1" s="1"/>
  <c r="AD27" i="1"/>
  <c r="AE27" i="1" s="1"/>
  <c r="AF27" i="1" s="1"/>
  <c r="AD28" i="1"/>
  <c r="AE28" i="1" s="1"/>
  <c r="AF28" i="1" s="1"/>
  <c r="AD29" i="1"/>
  <c r="AE29" i="1" s="1"/>
  <c r="AF29" i="1" s="1"/>
  <c r="AD30" i="1"/>
  <c r="AE30" i="1" s="1"/>
  <c r="AF30" i="1" s="1"/>
  <c r="AD31" i="1"/>
  <c r="AE31" i="1" s="1"/>
  <c r="AF31" i="1" s="1"/>
  <c r="AD32" i="1"/>
  <c r="AE32" i="1" s="1"/>
  <c r="AF32" i="1" s="1"/>
  <c r="AD33" i="1"/>
  <c r="AE33" i="1" s="1"/>
  <c r="AF33" i="1" s="1"/>
  <c r="AD34" i="1"/>
  <c r="AE34" i="1" s="1"/>
  <c r="AF34" i="1" s="1"/>
  <c r="AD35" i="1"/>
  <c r="AE35" i="1" s="1"/>
  <c r="AF35" i="1" s="1"/>
  <c r="AD36" i="1"/>
  <c r="AE36" i="1" s="1"/>
  <c r="AF36" i="1" s="1"/>
  <c r="AD37" i="1"/>
  <c r="AE37" i="1" s="1"/>
  <c r="AF37" i="1" s="1"/>
  <c r="AD38" i="1"/>
  <c r="AE38" i="1" s="1"/>
  <c r="AF38" i="1" s="1"/>
  <c r="AD39" i="1"/>
  <c r="AE39" i="1" s="1"/>
  <c r="AF39" i="1" s="1"/>
  <c r="AD40" i="1"/>
  <c r="AE40" i="1" s="1"/>
  <c r="AF40" i="1" s="1"/>
  <c r="AD41" i="1"/>
  <c r="AE41" i="1" s="1"/>
  <c r="AF41" i="1" s="1"/>
  <c r="AD42" i="1"/>
  <c r="AE42" i="1" s="1"/>
  <c r="AF42" i="1" s="1"/>
  <c r="AD43" i="1"/>
  <c r="AE43" i="1" s="1"/>
  <c r="AF43" i="1" s="1"/>
  <c r="AD44" i="1"/>
  <c r="AE44" i="1" s="1"/>
  <c r="AF44" i="1" s="1"/>
  <c r="AD45" i="1"/>
  <c r="AE45" i="1" s="1"/>
  <c r="AF45" i="1" s="1"/>
  <c r="AD46" i="1"/>
  <c r="AE46" i="1" s="1"/>
  <c r="AF46" i="1" s="1"/>
  <c r="AD47" i="1"/>
  <c r="AE47" i="1" s="1"/>
  <c r="AF47" i="1" s="1"/>
  <c r="AD48" i="1"/>
  <c r="AE48" i="1" s="1"/>
  <c r="AF48" i="1" s="1"/>
  <c r="AD49" i="1"/>
  <c r="AE49" i="1" s="1"/>
  <c r="AF49" i="1" s="1"/>
  <c r="AD50" i="1"/>
  <c r="AE50" i="1" s="1"/>
  <c r="AF50" i="1" s="1"/>
  <c r="AD51" i="1"/>
  <c r="AE51" i="1" s="1"/>
  <c r="AF51" i="1" s="1"/>
  <c r="AD52" i="1"/>
  <c r="AE52" i="1" s="1"/>
  <c r="AF52" i="1" s="1"/>
  <c r="AD53" i="1"/>
  <c r="AE53" i="1" s="1"/>
  <c r="AF53" i="1" s="1"/>
  <c r="AD54" i="1"/>
  <c r="AE54" i="1" s="1"/>
  <c r="AF54" i="1" s="1"/>
  <c r="AD55" i="1"/>
  <c r="AE55" i="1" s="1"/>
  <c r="AF55" i="1" s="1"/>
  <c r="AD56" i="1"/>
  <c r="AE56" i="1" s="1"/>
  <c r="AF56" i="1" s="1"/>
  <c r="AD57" i="1"/>
  <c r="AE57" i="1" s="1"/>
  <c r="AF57" i="1" s="1"/>
  <c r="AD58" i="1"/>
  <c r="AE58" i="1" s="1"/>
  <c r="AF58" i="1" s="1"/>
  <c r="AD59" i="1"/>
  <c r="AE59" i="1" s="1"/>
  <c r="AF59" i="1" s="1"/>
  <c r="AD60" i="1"/>
  <c r="AE60" i="1" s="1"/>
  <c r="AF60" i="1" s="1"/>
  <c r="AD61" i="1"/>
  <c r="AE61" i="1" s="1"/>
  <c r="AF61" i="1" s="1"/>
  <c r="AD62" i="1"/>
  <c r="AE62" i="1" s="1"/>
  <c r="AF62" i="1" s="1"/>
  <c r="AD63" i="1"/>
  <c r="AE63" i="1" s="1"/>
  <c r="AF63" i="1" s="1"/>
  <c r="AD64" i="1"/>
  <c r="AE64" i="1" s="1"/>
  <c r="AF64" i="1" s="1"/>
  <c r="AD65" i="1"/>
  <c r="AE65" i="1" s="1"/>
  <c r="AF65" i="1" s="1"/>
  <c r="AD66" i="1"/>
  <c r="AE66" i="1" s="1"/>
  <c r="AF66" i="1" s="1"/>
  <c r="AD67" i="1"/>
  <c r="AE67" i="1" s="1"/>
  <c r="AF67" i="1" s="1"/>
  <c r="AD68" i="1"/>
  <c r="AE68" i="1" s="1"/>
  <c r="AF68" i="1" s="1"/>
  <c r="AD69" i="1"/>
  <c r="AE69" i="1" s="1"/>
  <c r="AF69" i="1" s="1"/>
  <c r="AD70" i="1"/>
  <c r="AE70" i="1" s="1"/>
  <c r="AF70" i="1" s="1"/>
  <c r="AD71" i="1"/>
  <c r="AE71" i="1" s="1"/>
  <c r="AF71" i="1" s="1"/>
  <c r="AD72" i="1"/>
  <c r="AE72" i="1" s="1"/>
  <c r="AF72" i="1" s="1"/>
  <c r="AD73" i="1"/>
  <c r="AE73" i="1" s="1"/>
  <c r="AF73" i="1" s="1"/>
  <c r="AD74" i="1"/>
  <c r="AE74" i="1" s="1"/>
  <c r="AF74" i="1" s="1"/>
  <c r="AD75" i="1"/>
  <c r="AE75" i="1" s="1"/>
  <c r="AF75" i="1" s="1"/>
  <c r="AD76" i="1"/>
  <c r="AE76" i="1" s="1"/>
  <c r="AF76" i="1" s="1"/>
  <c r="AD77" i="1"/>
  <c r="AE77" i="1" s="1"/>
  <c r="AF77" i="1" s="1"/>
  <c r="AD78" i="1"/>
  <c r="AE78" i="1" s="1"/>
  <c r="AF78" i="1" s="1"/>
  <c r="AD79" i="1"/>
  <c r="AE79" i="1" s="1"/>
  <c r="AF79" i="1" s="1"/>
  <c r="AD80" i="1"/>
  <c r="AE80" i="1" s="1"/>
  <c r="AF80" i="1" s="1"/>
  <c r="AD81" i="1"/>
  <c r="AE81" i="1" s="1"/>
  <c r="AF81" i="1" s="1"/>
  <c r="AD82" i="1"/>
  <c r="AE82" i="1" s="1"/>
  <c r="AF82" i="1" s="1"/>
  <c r="AD83" i="1"/>
  <c r="AE83" i="1" s="1"/>
  <c r="AF83" i="1" s="1"/>
  <c r="AD84" i="1"/>
  <c r="AE84" i="1" s="1"/>
  <c r="AF84" i="1" s="1"/>
  <c r="AD85" i="1"/>
  <c r="AE85" i="1" s="1"/>
  <c r="AF85" i="1" s="1"/>
  <c r="AD86" i="1"/>
  <c r="AE86" i="1" s="1"/>
  <c r="AF86" i="1" s="1"/>
  <c r="AD87" i="1"/>
  <c r="AE87" i="1" s="1"/>
  <c r="AF87" i="1" s="1"/>
  <c r="AD88" i="1"/>
  <c r="AE88" i="1" s="1"/>
  <c r="AF88" i="1" s="1"/>
  <c r="AD89" i="1"/>
  <c r="AE89" i="1" s="1"/>
  <c r="AF89" i="1" s="1"/>
  <c r="AD90" i="1"/>
  <c r="AE90" i="1" s="1"/>
  <c r="AF90" i="1" s="1"/>
  <c r="AD91" i="1"/>
  <c r="AE91" i="1" s="1"/>
  <c r="AF91" i="1" s="1"/>
  <c r="AD92" i="1"/>
  <c r="AE92" i="1" s="1"/>
  <c r="AF92" i="1" s="1"/>
  <c r="AD93" i="1"/>
  <c r="AE93" i="1" s="1"/>
  <c r="AF93" i="1" s="1"/>
  <c r="AD94" i="1"/>
  <c r="AE94" i="1" s="1"/>
  <c r="AF94" i="1" s="1"/>
  <c r="AD95" i="1"/>
  <c r="AE95" i="1" s="1"/>
  <c r="AF95" i="1" s="1"/>
  <c r="AD96" i="1"/>
  <c r="AE96" i="1" s="1"/>
  <c r="AF96" i="1" s="1"/>
  <c r="AD97" i="1"/>
  <c r="AE97" i="1" s="1"/>
  <c r="AF97" i="1" s="1"/>
  <c r="AD98" i="1"/>
  <c r="AE98" i="1" s="1"/>
  <c r="AF98" i="1" s="1"/>
  <c r="AD99" i="1"/>
  <c r="AE99" i="1" s="1"/>
  <c r="AF99" i="1" s="1"/>
  <c r="AD100" i="1"/>
  <c r="AE100" i="1" s="1"/>
  <c r="AF100" i="1" s="1"/>
  <c r="AD101" i="1"/>
  <c r="AE101" i="1" s="1"/>
  <c r="AF101" i="1" s="1"/>
  <c r="AD102" i="1"/>
  <c r="AE102" i="1" s="1"/>
  <c r="AF102" i="1" s="1"/>
  <c r="AD103" i="1"/>
  <c r="AE103" i="1" s="1"/>
  <c r="AF103" i="1" s="1"/>
  <c r="AD104" i="1"/>
  <c r="AE104" i="1" s="1"/>
  <c r="AF104" i="1" s="1"/>
  <c r="AD105" i="1"/>
  <c r="AE105" i="1" s="1"/>
  <c r="AF105" i="1" s="1"/>
  <c r="AD106" i="1"/>
  <c r="AE106" i="1" s="1"/>
  <c r="AF106" i="1" s="1"/>
  <c r="AD107" i="1"/>
  <c r="AE107" i="1" s="1"/>
  <c r="AF107" i="1" s="1"/>
  <c r="AD108" i="1"/>
  <c r="AE108" i="1" s="1"/>
  <c r="AF108" i="1" s="1"/>
  <c r="AD109" i="1"/>
  <c r="AE109" i="1" s="1"/>
  <c r="AF109" i="1" s="1"/>
  <c r="AD110" i="1"/>
  <c r="AE110" i="1" s="1"/>
  <c r="AF110" i="1" s="1"/>
  <c r="AD111" i="1"/>
  <c r="AE111" i="1" s="1"/>
  <c r="AF111" i="1" s="1"/>
  <c r="AD112" i="1"/>
  <c r="AE112" i="1" s="1"/>
  <c r="AF112" i="1" s="1"/>
  <c r="AD113" i="1"/>
  <c r="AE113" i="1" s="1"/>
  <c r="AF113" i="1" s="1"/>
  <c r="AD114" i="1"/>
  <c r="AE114" i="1" s="1"/>
  <c r="AF114" i="1" s="1"/>
  <c r="AD115" i="1"/>
  <c r="AE115" i="1" s="1"/>
  <c r="AF115" i="1" s="1"/>
  <c r="AD116" i="1"/>
  <c r="AE116" i="1" s="1"/>
  <c r="AF116" i="1" s="1"/>
  <c r="AD117" i="1"/>
  <c r="AE117" i="1" s="1"/>
  <c r="AF117" i="1" s="1"/>
  <c r="AD118" i="1"/>
  <c r="AE118" i="1" s="1"/>
  <c r="AF118" i="1" s="1"/>
  <c r="AD119" i="1"/>
  <c r="AE119" i="1" s="1"/>
  <c r="AF119" i="1" s="1"/>
  <c r="AD120" i="1"/>
  <c r="AE120" i="1" s="1"/>
  <c r="AF120" i="1" s="1"/>
  <c r="AD121" i="1"/>
  <c r="AE121" i="1" s="1"/>
  <c r="AF121" i="1" s="1"/>
  <c r="AD122" i="1"/>
  <c r="AE122" i="1" s="1"/>
  <c r="AF122" i="1" s="1"/>
  <c r="AD123" i="1"/>
  <c r="AE123" i="1" s="1"/>
  <c r="AF123" i="1" s="1"/>
  <c r="AD124" i="1"/>
  <c r="AE124" i="1" s="1"/>
  <c r="AF124" i="1" s="1"/>
  <c r="AD125" i="1"/>
  <c r="AE125" i="1" s="1"/>
  <c r="AF125" i="1" s="1"/>
  <c r="AD126" i="1"/>
  <c r="AE126" i="1" s="1"/>
  <c r="AF126" i="1" s="1"/>
  <c r="AD127" i="1"/>
  <c r="AE127" i="1" s="1"/>
  <c r="AF127" i="1" s="1"/>
  <c r="AD128" i="1"/>
  <c r="AE128" i="1" s="1"/>
  <c r="AF128" i="1" s="1"/>
  <c r="AD129" i="1"/>
  <c r="AE129" i="1" s="1"/>
  <c r="AF129" i="1" s="1"/>
  <c r="AD130" i="1"/>
  <c r="AE130" i="1" s="1"/>
  <c r="AF130" i="1" s="1"/>
  <c r="AD131" i="1"/>
  <c r="AE131" i="1" s="1"/>
  <c r="AF131" i="1" s="1"/>
  <c r="AD132" i="1"/>
  <c r="AE132" i="1" s="1"/>
  <c r="AF132" i="1" s="1"/>
  <c r="AD133" i="1"/>
  <c r="AE133" i="1" s="1"/>
  <c r="AF133" i="1" s="1"/>
  <c r="AD134" i="1"/>
  <c r="AE134" i="1" s="1"/>
  <c r="AF134" i="1" s="1"/>
  <c r="AD135" i="1"/>
  <c r="AE135" i="1" s="1"/>
  <c r="AF135" i="1" s="1"/>
  <c r="AD136" i="1"/>
  <c r="AE136" i="1" s="1"/>
  <c r="AF136" i="1" s="1"/>
  <c r="AD137" i="1"/>
  <c r="AE137" i="1" s="1"/>
  <c r="AF137" i="1" s="1"/>
  <c r="AD138" i="1"/>
  <c r="AE138" i="1" s="1"/>
  <c r="AF138" i="1" s="1"/>
  <c r="AD139" i="1"/>
  <c r="AE139" i="1" s="1"/>
  <c r="AF139" i="1" s="1"/>
  <c r="AD140" i="1"/>
  <c r="AE140" i="1" s="1"/>
  <c r="AF140" i="1" s="1"/>
  <c r="AD141" i="1"/>
  <c r="AE141" i="1" s="1"/>
  <c r="AF141" i="1" s="1"/>
  <c r="AD142" i="1"/>
  <c r="AE142" i="1" s="1"/>
  <c r="AF142" i="1" s="1"/>
  <c r="AD143" i="1"/>
  <c r="AE143" i="1" s="1"/>
  <c r="AF143" i="1" s="1"/>
  <c r="AD144" i="1"/>
  <c r="AE144" i="1" s="1"/>
  <c r="AF144" i="1" s="1"/>
  <c r="AD145" i="1"/>
  <c r="AE145" i="1" s="1"/>
  <c r="AF145" i="1" s="1"/>
  <c r="AD146" i="1"/>
  <c r="AE146" i="1" s="1"/>
  <c r="AF146" i="1" s="1"/>
  <c r="AD147" i="1"/>
  <c r="AE147" i="1" s="1"/>
  <c r="AF147" i="1" s="1"/>
  <c r="AD148" i="1"/>
  <c r="AE148" i="1" s="1"/>
  <c r="AF148" i="1" s="1"/>
  <c r="AD149" i="1"/>
  <c r="AE149" i="1" s="1"/>
  <c r="AF149" i="1" s="1"/>
  <c r="AD150" i="1"/>
  <c r="AE150" i="1" s="1"/>
  <c r="AF150" i="1" s="1"/>
  <c r="AD151" i="1"/>
  <c r="AE151" i="1" s="1"/>
  <c r="AF151" i="1" s="1"/>
  <c r="AD152" i="1"/>
  <c r="AE152" i="1" s="1"/>
  <c r="AF152" i="1" s="1"/>
  <c r="AD153" i="1"/>
  <c r="AE153" i="1" s="1"/>
  <c r="AF153" i="1" s="1"/>
  <c r="AD154" i="1"/>
  <c r="AE154" i="1" s="1"/>
  <c r="AF154" i="1" s="1"/>
  <c r="AD155" i="1"/>
  <c r="AE155" i="1" s="1"/>
  <c r="AF155" i="1" s="1"/>
  <c r="AD156" i="1"/>
  <c r="AE156" i="1" s="1"/>
  <c r="AF156" i="1" s="1"/>
  <c r="AD157" i="1"/>
  <c r="AE157" i="1" s="1"/>
  <c r="AF157" i="1" s="1"/>
  <c r="AD158" i="1"/>
  <c r="AE158" i="1" s="1"/>
  <c r="AF158" i="1" s="1"/>
  <c r="AD159" i="1"/>
  <c r="AE159" i="1" s="1"/>
  <c r="AF159" i="1" s="1"/>
  <c r="AD160" i="1"/>
  <c r="AE160" i="1" s="1"/>
  <c r="AF160" i="1" s="1"/>
  <c r="AD161" i="1"/>
  <c r="AE161" i="1" s="1"/>
  <c r="AF161" i="1" s="1"/>
  <c r="AD162" i="1"/>
  <c r="AE162" i="1" s="1"/>
  <c r="AF162" i="1" s="1"/>
  <c r="AD163" i="1"/>
  <c r="AE163" i="1" s="1"/>
  <c r="AF163" i="1" s="1"/>
  <c r="AD164" i="1"/>
  <c r="AE164" i="1" s="1"/>
  <c r="AF164" i="1" s="1"/>
  <c r="AD165" i="1"/>
  <c r="AE165" i="1" s="1"/>
  <c r="AF165" i="1" s="1"/>
  <c r="AD166" i="1"/>
  <c r="AE166" i="1" s="1"/>
  <c r="AF166" i="1" s="1"/>
  <c r="AD167" i="1"/>
  <c r="AE167" i="1" s="1"/>
  <c r="AF167" i="1" s="1"/>
  <c r="AD168" i="1"/>
  <c r="AE168" i="1" s="1"/>
  <c r="AF168" i="1" s="1"/>
  <c r="AD169" i="1"/>
  <c r="AE169" i="1" s="1"/>
  <c r="AF169" i="1" s="1"/>
  <c r="AD170" i="1"/>
  <c r="AE170" i="1" s="1"/>
  <c r="AF170" i="1" s="1"/>
  <c r="AD171" i="1"/>
  <c r="AE171" i="1" s="1"/>
  <c r="AF171" i="1" s="1"/>
  <c r="AD172" i="1"/>
  <c r="AE172" i="1" s="1"/>
  <c r="AF172" i="1" s="1"/>
  <c r="AD173" i="1"/>
  <c r="AE173" i="1" s="1"/>
  <c r="AF173" i="1" s="1"/>
  <c r="AD174" i="1"/>
  <c r="AE174" i="1" s="1"/>
  <c r="AF174" i="1" s="1"/>
  <c r="AD175" i="1"/>
  <c r="AE175" i="1" s="1"/>
  <c r="AF175" i="1" s="1"/>
  <c r="AD176" i="1"/>
  <c r="AE176" i="1" s="1"/>
  <c r="AF176" i="1" s="1"/>
  <c r="AD177" i="1"/>
  <c r="AE177" i="1" s="1"/>
  <c r="AF177" i="1" s="1"/>
  <c r="AD178" i="1"/>
  <c r="AE178" i="1" s="1"/>
  <c r="AF178" i="1" s="1"/>
  <c r="AD179" i="1"/>
  <c r="AE179" i="1" s="1"/>
  <c r="AF179" i="1" s="1"/>
  <c r="AD180" i="1"/>
  <c r="AE180" i="1" s="1"/>
  <c r="AF180" i="1" s="1"/>
  <c r="AD181" i="1"/>
  <c r="AE181" i="1" s="1"/>
  <c r="AF181" i="1" s="1"/>
  <c r="AD182" i="1"/>
  <c r="AE182" i="1" s="1"/>
  <c r="AF182" i="1" s="1"/>
  <c r="AD183" i="1"/>
  <c r="AE183" i="1" s="1"/>
  <c r="AF183" i="1" s="1"/>
  <c r="AD184" i="1"/>
  <c r="AE184" i="1" s="1"/>
  <c r="AF184" i="1" s="1"/>
  <c r="AD185" i="1"/>
  <c r="AE185" i="1" s="1"/>
  <c r="AF185" i="1" s="1"/>
  <c r="AD186" i="1"/>
  <c r="AE186" i="1" s="1"/>
  <c r="AF186" i="1" s="1"/>
  <c r="AD187" i="1"/>
  <c r="AE187" i="1" s="1"/>
  <c r="AF187" i="1" s="1"/>
  <c r="AD188" i="1"/>
  <c r="AE188" i="1" s="1"/>
  <c r="AF188" i="1" s="1"/>
  <c r="AD189" i="1"/>
  <c r="AE189" i="1" s="1"/>
  <c r="AF189" i="1" s="1"/>
  <c r="AD190" i="1"/>
  <c r="AE190" i="1" s="1"/>
  <c r="AF190" i="1" s="1"/>
  <c r="AD191" i="1"/>
  <c r="AE191" i="1" s="1"/>
  <c r="AF191" i="1" s="1"/>
  <c r="AD192" i="1"/>
  <c r="AE192" i="1" s="1"/>
  <c r="AF192" i="1" s="1"/>
  <c r="AD193" i="1"/>
  <c r="AE193" i="1" s="1"/>
  <c r="AF193" i="1" s="1"/>
  <c r="AD194" i="1"/>
  <c r="AE194" i="1" s="1"/>
  <c r="AF194" i="1" s="1"/>
  <c r="AD195" i="1"/>
  <c r="AE195" i="1" s="1"/>
  <c r="AF195" i="1" s="1"/>
  <c r="AD196" i="1"/>
  <c r="AE196" i="1" s="1"/>
  <c r="AF196" i="1" s="1"/>
  <c r="AD197" i="1"/>
  <c r="AE197" i="1" s="1"/>
  <c r="AF197" i="1" s="1"/>
  <c r="AD198" i="1"/>
  <c r="AE198" i="1" s="1"/>
  <c r="AF198" i="1" s="1"/>
  <c r="AD199" i="1"/>
  <c r="AE199" i="1" s="1"/>
  <c r="AF199" i="1" s="1"/>
  <c r="AD200" i="1"/>
  <c r="AE200" i="1" s="1"/>
  <c r="AF200" i="1" s="1"/>
  <c r="AD201" i="1"/>
  <c r="AE201" i="1" s="1"/>
  <c r="AF201" i="1" s="1"/>
  <c r="AD202" i="1"/>
  <c r="AE202" i="1" s="1"/>
  <c r="AF202" i="1" s="1"/>
  <c r="AD203" i="1"/>
  <c r="AE203" i="1" s="1"/>
  <c r="AF203" i="1" s="1"/>
  <c r="AD204" i="1"/>
  <c r="AE204" i="1" s="1"/>
  <c r="AF204" i="1" s="1"/>
  <c r="AD205" i="1"/>
  <c r="AE205" i="1" s="1"/>
  <c r="AF205" i="1" s="1"/>
  <c r="AD206" i="1"/>
  <c r="AE206" i="1" s="1"/>
  <c r="AF206" i="1" s="1"/>
  <c r="AD207" i="1"/>
  <c r="AE207" i="1" s="1"/>
  <c r="AF207" i="1" s="1"/>
  <c r="AD208" i="1"/>
  <c r="AE208" i="1" s="1"/>
  <c r="AF208" i="1" s="1"/>
  <c r="AD210" i="1"/>
  <c r="AE210" i="1" s="1"/>
  <c r="AF210" i="1" s="1"/>
  <c r="AD211" i="1"/>
  <c r="AE211" i="1" s="1"/>
  <c r="AF211" i="1" s="1"/>
  <c r="AD212" i="1"/>
  <c r="AE212" i="1" s="1"/>
  <c r="AF212" i="1" s="1"/>
  <c r="AD213" i="1"/>
  <c r="AE213" i="1" s="1"/>
  <c r="AF213" i="1" s="1"/>
  <c r="AD214" i="1"/>
  <c r="AE214" i="1" s="1"/>
  <c r="AF214" i="1" s="1"/>
  <c r="AD215" i="1"/>
  <c r="AE215" i="1" s="1"/>
  <c r="AF215" i="1" s="1"/>
  <c r="AD216" i="1"/>
  <c r="AE216" i="1" s="1"/>
  <c r="AF216" i="1" s="1"/>
  <c r="AD217" i="1"/>
  <c r="AE217" i="1" s="1"/>
  <c r="AF217" i="1" s="1"/>
  <c r="AD218" i="1"/>
  <c r="AE218" i="1" s="1"/>
  <c r="AF218" i="1" s="1"/>
  <c r="AD219" i="1"/>
  <c r="AE219" i="1" s="1"/>
  <c r="AF219" i="1" s="1"/>
  <c r="AD220" i="1"/>
  <c r="AE220" i="1" s="1"/>
  <c r="AF220" i="1" s="1"/>
  <c r="AD221" i="1"/>
  <c r="AE221" i="1" s="1"/>
  <c r="AF221" i="1" s="1"/>
  <c r="AD222" i="1"/>
  <c r="AE222" i="1" s="1"/>
  <c r="AF222" i="1" s="1"/>
  <c r="AD223" i="1"/>
  <c r="AE223" i="1" s="1"/>
  <c r="AF223" i="1" s="1"/>
  <c r="AD224" i="1"/>
  <c r="AE224" i="1" s="1"/>
  <c r="AF224" i="1" s="1"/>
  <c r="AD225" i="1"/>
  <c r="AE225" i="1" s="1"/>
  <c r="AF225" i="1" s="1"/>
  <c r="AD226" i="1"/>
  <c r="AE226" i="1" s="1"/>
  <c r="AF226" i="1" s="1"/>
  <c r="AD227" i="1"/>
  <c r="AE227" i="1" s="1"/>
  <c r="AF227" i="1" s="1"/>
  <c r="AD228" i="1"/>
  <c r="AE228" i="1" s="1"/>
  <c r="AF228" i="1" s="1"/>
  <c r="AD229" i="1"/>
  <c r="AE229" i="1" s="1"/>
  <c r="AF229" i="1" s="1"/>
  <c r="AD230" i="1"/>
  <c r="AE230" i="1" s="1"/>
  <c r="AF230" i="1" s="1"/>
  <c r="AD231" i="1"/>
  <c r="AE231" i="1" s="1"/>
  <c r="AF231" i="1" s="1"/>
  <c r="AD232" i="1"/>
  <c r="AE232" i="1" s="1"/>
  <c r="AF232" i="1" s="1"/>
  <c r="AD233" i="1"/>
  <c r="AE233" i="1" s="1"/>
  <c r="AF233" i="1" s="1"/>
  <c r="AD234" i="1"/>
  <c r="AE234" i="1" s="1"/>
  <c r="AF234" i="1" s="1"/>
  <c r="AD235" i="1"/>
  <c r="AE235" i="1" s="1"/>
  <c r="AF235" i="1" s="1"/>
  <c r="AD236" i="1"/>
  <c r="AE236" i="1" s="1"/>
  <c r="AF236" i="1" s="1"/>
  <c r="AD237" i="1"/>
  <c r="AE237" i="1" s="1"/>
  <c r="AF237" i="1" s="1"/>
  <c r="AD238" i="1"/>
  <c r="AE238" i="1" s="1"/>
  <c r="AF238" i="1" s="1"/>
  <c r="AD239" i="1"/>
  <c r="AE239" i="1" s="1"/>
  <c r="AF239" i="1" s="1"/>
  <c r="AD240" i="1"/>
  <c r="AE240" i="1" s="1"/>
  <c r="AF240" i="1" s="1"/>
  <c r="AD241" i="1"/>
  <c r="AE241" i="1" s="1"/>
  <c r="AF241" i="1" s="1"/>
  <c r="AD242" i="1"/>
  <c r="AE242" i="1" s="1"/>
  <c r="AF242" i="1" s="1"/>
  <c r="AD243" i="1"/>
  <c r="AE243" i="1" s="1"/>
  <c r="AF243" i="1" s="1"/>
  <c r="AD244" i="1"/>
  <c r="AE244" i="1" s="1"/>
  <c r="AF244" i="1" s="1"/>
  <c r="AD245" i="1"/>
  <c r="AE245" i="1" s="1"/>
  <c r="AF245" i="1" s="1"/>
  <c r="AD246" i="1"/>
  <c r="AE246" i="1" s="1"/>
  <c r="AF246" i="1" s="1"/>
  <c r="AD247" i="1"/>
  <c r="AE247" i="1" s="1"/>
  <c r="AF247" i="1" s="1"/>
  <c r="AD248" i="1"/>
  <c r="AE248" i="1" s="1"/>
  <c r="AF248" i="1" s="1"/>
  <c r="AD249" i="1"/>
  <c r="AE249" i="1" s="1"/>
  <c r="AF249" i="1" s="1"/>
  <c r="AD250" i="1"/>
  <c r="AE250" i="1" s="1"/>
  <c r="AF250" i="1" s="1"/>
  <c r="AD251" i="1"/>
  <c r="AE251" i="1" s="1"/>
  <c r="AF251" i="1" s="1"/>
  <c r="AD252" i="1"/>
  <c r="AE252" i="1" s="1"/>
  <c r="AF252" i="1" s="1"/>
  <c r="AD253" i="1"/>
  <c r="AE253" i="1" s="1"/>
  <c r="AF253" i="1" s="1"/>
  <c r="AD254" i="1"/>
  <c r="AE254" i="1" s="1"/>
  <c r="AF254" i="1" s="1"/>
  <c r="AD255" i="1"/>
  <c r="AE255" i="1" s="1"/>
  <c r="AF255" i="1" s="1"/>
  <c r="AD256" i="1"/>
  <c r="AE256" i="1" s="1"/>
  <c r="AF256" i="1" s="1"/>
  <c r="AD257" i="1"/>
  <c r="AE257" i="1" s="1"/>
  <c r="AF257" i="1" s="1"/>
  <c r="AD258" i="1"/>
  <c r="AE258" i="1" s="1"/>
  <c r="AF258" i="1" s="1"/>
  <c r="AD259" i="1"/>
  <c r="AE259" i="1" s="1"/>
  <c r="AF259" i="1" s="1"/>
  <c r="AD260" i="1"/>
  <c r="AE260" i="1" s="1"/>
  <c r="AF260" i="1" s="1"/>
  <c r="AD261" i="1"/>
  <c r="AE261" i="1" s="1"/>
  <c r="AF261" i="1" s="1"/>
  <c r="AD262" i="1"/>
  <c r="AE262" i="1" s="1"/>
  <c r="AF262" i="1" s="1"/>
  <c r="AD263" i="1"/>
  <c r="AE263" i="1" s="1"/>
  <c r="AF263" i="1" s="1"/>
  <c r="AD264" i="1"/>
  <c r="AE264" i="1" s="1"/>
  <c r="AF264" i="1" s="1"/>
  <c r="AD265" i="1"/>
  <c r="AE265" i="1" s="1"/>
  <c r="AF265" i="1" s="1"/>
  <c r="AD266" i="1"/>
  <c r="AE266" i="1" s="1"/>
  <c r="AF266" i="1" s="1"/>
  <c r="AD267" i="1"/>
  <c r="AE267" i="1" s="1"/>
  <c r="AF267" i="1" s="1"/>
  <c r="AD268" i="1"/>
  <c r="AE268" i="1" s="1"/>
  <c r="AF268" i="1" s="1"/>
  <c r="AD269" i="1"/>
  <c r="AE269" i="1" s="1"/>
  <c r="AF269" i="1" s="1"/>
  <c r="AD270" i="1"/>
  <c r="AE270" i="1" s="1"/>
  <c r="AF270" i="1" s="1"/>
  <c r="AD271" i="1"/>
  <c r="AE271" i="1" s="1"/>
  <c r="AF271" i="1" s="1"/>
  <c r="AD272" i="1"/>
  <c r="AE272" i="1" s="1"/>
  <c r="AF272" i="1" s="1"/>
  <c r="AD273" i="1"/>
  <c r="AE273" i="1" s="1"/>
  <c r="AF273" i="1" s="1"/>
  <c r="AD274" i="1"/>
  <c r="AE274" i="1" s="1"/>
  <c r="AF274" i="1" s="1"/>
  <c r="AD275" i="1"/>
  <c r="AE275" i="1" s="1"/>
  <c r="AF275" i="1" s="1"/>
  <c r="AD276" i="1"/>
  <c r="AE276" i="1" s="1"/>
  <c r="AF276" i="1" s="1"/>
  <c r="AD277" i="1"/>
  <c r="AE277" i="1" s="1"/>
  <c r="AF277" i="1" s="1"/>
  <c r="AD278" i="1"/>
  <c r="AE278" i="1" s="1"/>
  <c r="AF278" i="1" s="1"/>
  <c r="AD279" i="1"/>
  <c r="AE279" i="1" s="1"/>
  <c r="AF279" i="1" s="1"/>
  <c r="AD280" i="1"/>
  <c r="AE280" i="1" s="1"/>
  <c r="AF280" i="1" s="1"/>
  <c r="AD281" i="1"/>
  <c r="AE281" i="1" s="1"/>
  <c r="AF281" i="1" s="1"/>
  <c r="AD282" i="1"/>
  <c r="AE282" i="1" s="1"/>
  <c r="AF282" i="1" s="1"/>
  <c r="AD283" i="1"/>
  <c r="AE283" i="1" s="1"/>
  <c r="AF283" i="1" s="1"/>
  <c r="AD284" i="1"/>
  <c r="AE284" i="1" s="1"/>
  <c r="AF284" i="1" s="1"/>
  <c r="AD285" i="1"/>
  <c r="AE285" i="1" s="1"/>
  <c r="AF285" i="1" s="1"/>
  <c r="AD286" i="1"/>
  <c r="AE286" i="1" s="1"/>
  <c r="AF286" i="1" s="1"/>
  <c r="AD287" i="1"/>
  <c r="AE287" i="1" s="1"/>
  <c r="AF287" i="1" s="1"/>
  <c r="AD288" i="1"/>
  <c r="AE288" i="1" s="1"/>
  <c r="AF288" i="1" s="1"/>
  <c r="AD289" i="1"/>
  <c r="AE289" i="1" s="1"/>
  <c r="AF289" i="1" s="1"/>
  <c r="AD290" i="1"/>
  <c r="AE290" i="1" s="1"/>
  <c r="AF290" i="1" s="1"/>
  <c r="AD291" i="1"/>
  <c r="AE291" i="1" s="1"/>
  <c r="AF291" i="1" s="1"/>
  <c r="AD292" i="1"/>
  <c r="AE292" i="1" s="1"/>
  <c r="AF292" i="1" s="1"/>
  <c r="AD293" i="1"/>
  <c r="AE293" i="1" s="1"/>
  <c r="AF293" i="1" s="1"/>
  <c r="AD294" i="1"/>
  <c r="AE294" i="1" s="1"/>
  <c r="AF294" i="1" s="1"/>
  <c r="AD295" i="1"/>
  <c r="AE295" i="1" s="1"/>
  <c r="AF295" i="1" s="1"/>
  <c r="AD296" i="1"/>
  <c r="AE296" i="1" s="1"/>
  <c r="AF296" i="1" s="1"/>
  <c r="AD297" i="1"/>
  <c r="AE297" i="1" s="1"/>
  <c r="AF297" i="1" s="1"/>
  <c r="AD298" i="1"/>
  <c r="AE298" i="1" s="1"/>
  <c r="AF298" i="1" s="1"/>
  <c r="AD299" i="1"/>
  <c r="AE299" i="1" s="1"/>
  <c r="AF299" i="1" s="1"/>
  <c r="AD300" i="1"/>
  <c r="AE300" i="1" s="1"/>
  <c r="AF300" i="1" s="1"/>
  <c r="AD301" i="1"/>
  <c r="AE301" i="1" s="1"/>
  <c r="AF301" i="1" s="1"/>
  <c r="AD302" i="1"/>
  <c r="AE302" i="1" s="1"/>
  <c r="AF302" i="1" s="1"/>
  <c r="AD303" i="1"/>
  <c r="AE303" i="1" s="1"/>
  <c r="AF303" i="1" s="1"/>
  <c r="AD304" i="1"/>
  <c r="AE304" i="1" s="1"/>
  <c r="AF304" i="1" s="1"/>
  <c r="AD305" i="1"/>
  <c r="AE305" i="1" s="1"/>
  <c r="AF305" i="1" s="1"/>
  <c r="AD306" i="1"/>
  <c r="AE306" i="1" s="1"/>
  <c r="AF306" i="1" s="1"/>
  <c r="AD307" i="1"/>
  <c r="AE307" i="1" s="1"/>
  <c r="AF307" i="1" s="1"/>
  <c r="AD308" i="1"/>
  <c r="AE308" i="1" s="1"/>
  <c r="AF308" i="1" s="1"/>
  <c r="AD309" i="1"/>
  <c r="AE309" i="1" s="1"/>
  <c r="AF309" i="1" s="1"/>
  <c r="AD310" i="1"/>
  <c r="AE310" i="1" s="1"/>
  <c r="AF310" i="1" s="1"/>
  <c r="AD311" i="1"/>
  <c r="AE311" i="1" s="1"/>
  <c r="AF311" i="1" s="1"/>
  <c r="AD312" i="1"/>
  <c r="AE312" i="1" s="1"/>
  <c r="AF312" i="1" s="1"/>
  <c r="AD313" i="1"/>
  <c r="AE313" i="1" s="1"/>
  <c r="AF313" i="1" s="1"/>
  <c r="AD314" i="1"/>
  <c r="AE314" i="1" s="1"/>
  <c r="AF314" i="1" s="1"/>
  <c r="AD315" i="1"/>
  <c r="AE315" i="1" s="1"/>
  <c r="AF315" i="1" s="1"/>
  <c r="AD316" i="1"/>
  <c r="AE316" i="1" s="1"/>
  <c r="AF316" i="1" s="1"/>
  <c r="AD317" i="1"/>
  <c r="AE317" i="1" s="1"/>
  <c r="AF317" i="1" s="1"/>
  <c r="AD318" i="1"/>
  <c r="AE318" i="1" s="1"/>
  <c r="AF318" i="1" s="1"/>
  <c r="AD319" i="1"/>
  <c r="AE319" i="1" s="1"/>
  <c r="AF319" i="1" s="1"/>
  <c r="AD320" i="1"/>
  <c r="AE320" i="1" s="1"/>
  <c r="AF320" i="1" s="1"/>
  <c r="AD321" i="1"/>
  <c r="AE321" i="1" s="1"/>
  <c r="AF321" i="1" s="1"/>
  <c r="AD322" i="1"/>
  <c r="AE322" i="1" s="1"/>
  <c r="AF322" i="1" s="1"/>
  <c r="AD323" i="1"/>
  <c r="AE323" i="1" s="1"/>
  <c r="AF323" i="1" s="1"/>
  <c r="AD324" i="1"/>
  <c r="AE324" i="1" s="1"/>
  <c r="AF324" i="1" s="1"/>
  <c r="AD325" i="1"/>
  <c r="AE325" i="1" s="1"/>
  <c r="AF325" i="1" s="1"/>
  <c r="AD326" i="1"/>
  <c r="AE326" i="1" s="1"/>
  <c r="AF326" i="1" s="1"/>
  <c r="AD327" i="1"/>
  <c r="AE327" i="1" s="1"/>
  <c r="AF327" i="1" s="1"/>
  <c r="AD328" i="1"/>
  <c r="AE328" i="1" s="1"/>
  <c r="AF328" i="1" s="1"/>
  <c r="AD329" i="1"/>
  <c r="AE329" i="1" s="1"/>
  <c r="AF329" i="1" s="1"/>
  <c r="AD330" i="1"/>
  <c r="AE330" i="1" s="1"/>
  <c r="AF330" i="1" s="1"/>
  <c r="AD331" i="1"/>
  <c r="AE331" i="1" s="1"/>
  <c r="AF331" i="1" s="1"/>
  <c r="AD332" i="1"/>
  <c r="AE332" i="1" s="1"/>
  <c r="AF332" i="1" s="1"/>
  <c r="AD333" i="1"/>
  <c r="AE333" i="1" s="1"/>
  <c r="AF333" i="1" s="1"/>
  <c r="AD334" i="1"/>
  <c r="AE334" i="1" s="1"/>
  <c r="AF334" i="1" s="1"/>
  <c r="AD335" i="1"/>
  <c r="AE335" i="1" s="1"/>
  <c r="AF335" i="1" s="1"/>
  <c r="AD336" i="1"/>
  <c r="AE336" i="1" s="1"/>
  <c r="AF336" i="1" s="1"/>
  <c r="AD337" i="1"/>
  <c r="AE337" i="1" s="1"/>
  <c r="AF337" i="1" s="1"/>
  <c r="AD338" i="1"/>
  <c r="AE338" i="1" s="1"/>
  <c r="AF338" i="1" s="1"/>
  <c r="AD339" i="1"/>
  <c r="AE339" i="1" s="1"/>
  <c r="AF339" i="1" s="1"/>
  <c r="AD340" i="1"/>
  <c r="AE340" i="1" s="1"/>
  <c r="AF340" i="1" s="1"/>
  <c r="AD341" i="1"/>
  <c r="AE341" i="1" s="1"/>
  <c r="AF341" i="1" s="1"/>
  <c r="AD342" i="1"/>
  <c r="AE342" i="1" s="1"/>
  <c r="AF342" i="1" s="1"/>
  <c r="AD343" i="1"/>
  <c r="AE343" i="1" s="1"/>
  <c r="AF343" i="1" s="1"/>
  <c r="AD344" i="1"/>
  <c r="AE344" i="1" s="1"/>
  <c r="AF344" i="1" s="1"/>
  <c r="AD345" i="1"/>
  <c r="AE345" i="1" s="1"/>
  <c r="AF345" i="1" s="1"/>
  <c r="AD346" i="1"/>
  <c r="AE346" i="1" s="1"/>
  <c r="AF346" i="1" s="1"/>
  <c r="AD347" i="1"/>
  <c r="AE347" i="1" s="1"/>
  <c r="AF347" i="1" s="1"/>
  <c r="AD348" i="1"/>
  <c r="AE348" i="1" s="1"/>
  <c r="AF348" i="1" s="1"/>
  <c r="AD349" i="1"/>
  <c r="AE349" i="1" s="1"/>
  <c r="AF349" i="1" s="1"/>
  <c r="AD350" i="1"/>
  <c r="AE350" i="1" s="1"/>
  <c r="AF350" i="1" s="1"/>
  <c r="AD351" i="1"/>
  <c r="AE351" i="1" s="1"/>
  <c r="AF351" i="1" s="1"/>
  <c r="AD352" i="1"/>
  <c r="AE352" i="1" s="1"/>
  <c r="AF352" i="1" s="1"/>
  <c r="AD353" i="1"/>
  <c r="AE353" i="1" s="1"/>
  <c r="AF353" i="1" s="1"/>
  <c r="AD354" i="1"/>
  <c r="AE354" i="1" s="1"/>
  <c r="AF354" i="1" s="1"/>
  <c r="AD355" i="1"/>
  <c r="AE355" i="1" s="1"/>
  <c r="AF355" i="1" s="1"/>
  <c r="AD356" i="1"/>
  <c r="AE356" i="1" s="1"/>
  <c r="AF356" i="1" s="1"/>
  <c r="AD357" i="1"/>
  <c r="AE357" i="1" s="1"/>
  <c r="AF357" i="1" s="1"/>
  <c r="AD358" i="1"/>
  <c r="AE358" i="1" s="1"/>
  <c r="AF358" i="1" s="1"/>
  <c r="AD359" i="1"/>
  <c r="AE359" i="1" s="1"/>
  <c r="AF359" i="1" s="1"/>
  <c r="AD360" i="1"/>
  <c r="AE360" i="1" s="1"/>
  <c r="AF360" i="1" s="1"/>
  <c r="AD361" i="1"/>
  <c r="AE361" i="1" s="1"/>
  <c r="AF361" i="1" s="1"/>
  <c r="AD362" i="1"/>
  <c r="AE362" i="1" s="1"/>
  <c r="AF362" i="1" s="1"/>
  <c r="AD363" i="1"/>
  <c r="AE363" i="1" s="1"/>
  <c r="AF363" i="1" s="1"/>
  <c r="AD364" i="1"/>
  <c r="AE364" i="1" s="1"/>
  <c r="AF364" i="1" s="1"/>
  <c r="AD365" i="1"/>
  <c r="AE365" i="1" s="1"/>
  <c r="AF365" i="1" s="1"/>
  <c r="AD366" i="1"/>
  <c r="AE366" i="1" s="1"/>
  <c r="AF366" i="1" s="1"/>
  <c r="AD367" i="1"/>
  <c r="AE367" i="1" s="1"/>
  <c r="AF367" i="1" s="1"/>
  <c r="AD368" i="1"/>
  <c r="AE368" i="1" s="1"/>
  <c r="AF368" i="1" s="1"/>
  <c r="AD369" i="1"/>
  <c r="AE369" i="1" s="1"/>
  <c r="AF369" i="1" s="1"/>
  <c r="AD370" i="1"/>
  <c r="AE370" i="1" s="1"/>
  <c r="AF370" i="1" s="1"/>
  <c r="AD371" i="1"/>
  <c r="AE371" i="1" s="1"/>
  <c r="AF371" i="1" s="1"/>
  <c r="AD372" i="1"/>
  <c r="AE372" i="1" s="1"/>
  <c r="AF372" i="1" s="1"/>
  <c r="AD373" i="1"/>
  <c r="AE373" i="1" s="1"/>
  <c r="AF373" i="1" s="1"/>
  <c r="AD374" i="1"/>
  <c r="AE374" i="1" s="1"/>
  <c r="AF374" i="1" s="1"/>
  <c r="AD375" i="1"/>
  <c r="AE375" i="1" s="1"/>
  <c r="AF375" i="1" s="1"/>
  <c r="AD376" i="1"/>
  <c r="AE376" i="1" s="1"/>
  <c r="AF376" i="1" s="1"/>
  <c r="AD377" i="1"/>
  <c r="AE377" i="1" s="1"/>
  <c r="AF377" i="1" s="1"/>
  <c r="AD378" i="1"/>
  <c r="AE378" i="1" s="1"/>
  <c r="AF378" i="1" s="1"/>
  <c r="AD379" i="1"/>
  <c r="AE379" i="1" s="1"/>
  <c r="AF379" i="1" s="1"/>
  <c r="AD381" i="1"/>
  <c r="AE381" i="1" s="1"/>
  <c r="AF381" i="1" s="1"/>
  <c r="AD382" i="1"/>
  <c r="AE382" i="1" s="1"/>
  <c r="AF382" i="1" s="1"/>
  <c r="AD383" i="1"/>
  <c r="AE383" i="1" s="1"/>
  <c r="AF383" i="1" s="1"/>
  <c r="AD384" i="1"/>
  <c r="AE384" i="1" s="1"/>
  <c r="AF384" i="1" s="1"/>
  <c r="AD385" i="1"/>
  <c r="AE385" i="1" s="1"/>
  <c r="AF385" i="1" s="1"/>
  <c r="AD386" i="1"/>
  <c r="AE386" i="1" s="1"/>
  <c r="AF386" i="1" s="1"/>
  <c r="AD387" i="1"/>
  <c r="AE387" i="1" s="1"/>
  <c r="AF387" i="1" s="1"/>
  <c r="AD388" i="1"/>
  <c r="AE388" i="1" s="1"/>
  <c r="AF388" i="1" s="1"/>
  <c r="AD389" i="1"/>
  <c r="AE389" i="1" s="1"/>
  <c r="AF389" i="1" s="1"/>
  <c r="AD391" i="1"/>
  <c r="AE391" i="1" s="1"/>
  <c r="AF391" i="1" s="1"/>
  <c r="AD392" i="1"/>
  <c r="AE392" i="1" s="1"/>
  <c r="AF392" i="1" s="1"/>
  <c r="AD393" i="1"/>
  <c r="AE393" i="1" s="1"/>
  <c r="AF393" i="1" s="1"/>
  <c r="AD394" i="1"/>
  <c r="AE394" i="1" s="1"/>
  <c r="AF394" i="1" s="1"/>
  <c r="AD395" i="1"/>
  <c r="AE395" i="1" s="1"/>
  <c r="AF395" i="1" s="1"/>
  <c r="AD396" i="1"/>
  <c r="AE396" i="1" s="1"/>
  <c r="AF396" i="1" s="1"/>
  <c r="AD397" i="1"/>
  <c r="AE397" i="1" s="1"/>
  <c r="AF397" i="1" s="1"/>
  <c r="AD398" i="1"/>
  <c r="AE398" i="1" s="1"/>
  <c r="AF398" i="1" s="1"/>
  <c r="AD399" i="1"/>
  <c r="AE399" i="1" s="1"/>
  <c r="AF399" i="1" s="1"/>
  <c r="AD400" i="1"/>
  <c r="AE400" i="1" s="1"/>
  <c r="AF400" i="1" s="1"/>
  <c r="AD401" i="1"/>
  <c r="AE401" i="1" s="1"/>
  <c r="AF401" i="1" s="1"/>
  <c r="AD402" i="1"/>
  <c r="AE402" i="1" s="1"/>
  <c r="AF402" i="1" s="1"/>
  <c r="AD403" i="1"/>
  <c r="AE403" i="1" s="1"/>
  <c r="AF403" i="1" s="1"/>
  <c r="AD404" i="1"/>
  <c r="AE404" i="1" s="1"/>
  <c r="AF404" i="1" s="1"/>
  <c r="AD405" i="1"/>
  <c r="AE405" i="1" s="1"/>
  <c r="AF405" i="1" s="1"/>
  <c r="AD406" i="1"/>
  <c r="AE406" i="1" s="1"/>
  <c r="AF406" i="1" s="1"/>
  <c r="AD407" i="1"/>
  <c r="AE407" i="1" s="1"/>
  <c r="AF407" i="1" s="1"/>
  <c r="AD408" i="1"/>
  <c r="AE408" i="1" s="1"/>
  <c r="AF408" i="1" s="1"/>
  <c r="AD409" i="1"/>
  <c r="AE409" i="1" s="1"/>
  <c r="AF409" i="1" s="1"/>
  <c r="AD410" i="1"/>
  <c r="AE410" i="1" s="1"/>
  <c r="AF410" i="1" s="1"/>
  <c r="AD411" i="1"/>
  <c r="AE411" i="1" s="1"/>
  <c r="AF411" i="1" s="1"/>
  <c r="AD412" i="1"/>
  <c r="AE412" i="1" s="1"/>
  <c r="AF412" i="1" s="1"/>
  <c r="AD413" i="1"/>
  <c r="AE413" i="1" s="1"/>
  <c r="AF413" i="1" s="1"/>
  <c r="AD414" i="1"/>
  <c r="AE414" i="1" s="1"/>
  <c r="AF414" i="1" s="1"/>
  <c r="AD415" i="1"/>
  <c r="AE415" i="1" s="1"/>
  <c r="AF415" i="1" s="1"/>
  <c r="AD416" i="1"/>
  <c r="AE416" i="1" s="1"/>
  <c r="AF416" i="1" s="1"/>
  <c r="AD417" i="1"/>
  <c r="AE417" i="1" s="1"/>
  <c r="AF417" i="1" s="1"/>
  <c r="AD418" i="1"/>
  <c r="AE418" i="1" s="1"/>
  <c r="AF418" i="1" s="1"/>
  <c r="AD420" i="1"/>
  <c r="AE420" i="1" s="1"/>
  <c r="AF420" i="1" s="1"/>
  <c r="AD421" i="1"/>
  <c r="AE421" i="1" s="1"/>
  <c r="AF421" i="1" s="1"/>
  <c r="AD422" i="1"/>
  <c r="AE422" i="1" s="1"/>
  <c r="AF422" i="1" s="1"/>
  <c r="AD423" i="1"/>
  <c r="AE423" i="1" s="1"/>
  <c r="AF423" i="1" s="1"/>
  <c r="AD424" i="1"/>
  <c r="AE424" i="1" s="1"/>
  <c r="AF424" i="1" s="1"/>
  <c r="AD425" i="1"/>
  <c r="AE425" i="1" s="1"/>
  <c r="AF425" i="1" s="1"/>
  <c r="AD426" i="1"/>
  <c r="AE426" i="1" s="1"/>
  <c r="AF426" i="1" s="1"/>
  <c r="AD427" i="1"/>
  <c r="AE427" i="1" s="1"/>
  <c r="AF427" i="1" s="1"/>
  <c r="AD428" i="1"/>
  <c r="AE428" i="1" s="1"/>
  <c r="AF428" i="1" s="1"/>
  <c r="AD431" i="1"/>
  <c r="AE431" i="1" s="1"/>
  <c r="AF431" i="1" s="1"/>
  <c r="AD432" i="1"/>
  <c r="AE432" i="1" s="1"/>
  <c r="AF432" i="1" s="1"/>
  <c r="AD433" i="1"/>
  <c r="AE433" i="1" s="1"/>
  <c r="AF433" i="1" s="1"/>
  <c r="AD434" i="1"/>
  <c r="AE434" i="1" s="1"/>
  <c r="AF434" i="1" s="1"/>
  <c r="AD435" i="1"/>
  <c r="AE435" i="1" s="1"/>
  <c r="AF435" i="1" s="1"/>
  <c r="AD436" i="1"/>
  <c r="AE436" i="1" s="1"/>
  <c r="AF436" i="1" s="1"/>
  <c r="AD437" i="1"/>
  <c r="AE437" i="1" s="1"/>
  <c r="AF437" i="1" s="1"/>
  <c r="AD438" i="1"/>
  <c r="AE438" i="1" s="1"/>
  <c r="AF438" i="1" s="1"/>
  <c r="AD439" i="1"/>
  <c r="AE439" i="1" s="1"/>
  <c r="AF439" i="1" s="1"/>
  <c r="AD440" i="1"/>
  <c r="AE440" i="1" s="1"/>
  <c r="AF440" i="1" s="1"/>
  <c r="AD441" i="1"/>
  <c r="AE441" i="1" s="1"/>
  <c r="AF441" i="1" s="1"/>
  <c r="AD442" i="1"/>
  <c r="AE442" i="1" s="1"/>
  <c r="AF442" i="1" s="1"/>
  <c r="AD443" i="1"/>
  <c r="AE443" i="1" s="1"/>
  <c r="AF443" i="1" s="1"/>
  <c r="AD444" i="1"/>
  <c r="AE444" i="1" s="1"/>
  <c r="AF444" i="1" s="1"/>
  <c r="AD445" i="1"/>
  <c r="AE445" i="1" s="1"/>
  <c r="AF445" i="1" s="1"/>
  <c r="AD446" i="1"/>
  <c r="AE446" i="1" s="1"/>
  <c r="AF446" i="1" s="1"/>
  <c r="AD447" i="1"/>
  <c r="AE447" i="1" s="1"/>
  <c r="AF447" i="1" s="1"/>
  <c r="AD448" i="1"/>
  <c r="AE448" i="1" s="1"/>
  <c r="AF448" i="1" s="1"/>
  <c r="AD449" i="1"/>
  <c r="AE449" i="1" s="1"/>
  <c r="AF449" i="1" s="1"/>
  <c r="AD450" i="1"/>
  <c r="AE450" i="1" s="1"/>
  <c r="AF450" i="1" s="1"/>
  <c r="AD451" i="1"/>
  <c r="AE451" i="1" s="1"/>
  <c r="AF451" i="1" s="1"/>
  <c r="AD452" i="1"/>
  <c r="AE452" i="1" s="1"/>
  <c r="AF452" i="1" s="1"/>
  <c r="AD453" i="1"/>
  <c r="AE453" i="1" s="1"/>
  <c r="AF453" i="1" s="1"/>
  <c r="AD454" i="1"/>
  <c r="AE454" i="1" s="1"/>
  <c r="AF454" i="1" s="1"/>
  <c r="AD455" i="1"/>
  <c r="AE455" i="1" s="1"/>
  <c r="AF455" i="1" s="1"/>
  <c r="AD456" i="1"/>
  <c r="AE456" i="1" s="1"/>
  <c r="AF456" i="1" s="1"/>
  <c r="AD457" i="1"/>
  <c r="AE457" i="1" s="1"/>
  <c r="AF457" i="1" s="1"/>
  <c r="AD458" i="1"/>
  <c r="AE458" i="1" s="1"/>
  <c r="AF458" i="1" s="1"/>
  <c r="AD459" i="1"/>
  <c r="AE459" i="1" s="1"/>
  <c r="AF459" i="1" s="1"/>
  <c r="AD460" i="1"/>
  <c r="AE460" i="1" s="1"/>
  <c r="AF460" i="1" s="1"/>
  <c r="AD461" i="1"/>
  <c r="AE461" i="1" s="1"/>
  <c r="AF461" i="1" s="1"/>
  <c r="AD462" i="1"/>
  <c r="AE462" i="1" s="1"/>
  <c r="AF462" i="1" s="1"/>
  <c r="AD463" i="1"/>
  <c r="AE463" i="1" s="1"/>
  <c r="AF463" i="1" s="1"/>
  <c r="AD464" i="1"/>
  <c r="AE464" i="1" s="1"/>
  <c r="AF464" i="1" s="1"/>
  <c r="AD465" i="1"/>
  <c r="AE465" i="1" s="1"/>
  <c r="AF465" i="1" s="1"/>
  <c r="AD466" i="1"/>
  <c r="AE466" i="1" s="1"/>
  <c r="AF466" i="1" s="1"/>
  <c r="AD467" i="1"/>
  <c r="AE467" i="1" s="1"/>
  <c r="AF467" i="1" s="1"/>
  <c r="AD468" i="1"/>
  <c r="AE468" i="1" s="1"/>
  <c r="AF468" i="1" s="1"/>
  <c r="AD469" i="1"/>
  <c r="AE469" i="1" s="1"/>
  <c r="AF469" i="1" s="1"/>
  <c r="AD470" i="1"/>
  <c r="AE470" i="1" s="1"/>
  <c r="AF470" i="1" s="1"/>
  <c r="AD471" i="1"/>
  <c r="AE471" i="1" s="1"/>
  <c r="AF471" i="1" s="1"/>
  <c r="AD472" i="1"/>
  <c r="AE472" i="1" s="1"/>
  <c r="AF472" i="1" s="1"/>
  <c r="AD473" i="1"/>
  <c r="AE473" i="1" s="1"/>
  <c r="AF473" i="1" s="1"/>
  <c r="AD474" i="1"/>
  <c r="AE474" i="1" s="1"/>
  <c r="AF474" i="1" s="1"/>
  <c r="AD475" i="1"/>
  <c r="AE475" i="1" s="1"/>
  <c r="AF475" i="1" s="1"/>
  <c r="AD476" i="1"/>
  <c r="AE476" i="1" s="1"/>
  <c r="AF476" i="1" s="1"/>
  <c r="AD477" i="1"/>
  <c r="AE477" i="1" s="1"/>
  <c r="AF477" i="1" s="1"/>
  <c r="AD478" i="1"/>
  <c r="AE478" i="1" s="1"/>
  <c r="AF478" i="1" s="1"/>
  <c r="AD479" i="1"/>
  <c r="AE479" i="1" s="1"/>
  <c r="AF479" i="1" s="1"/>
  <c r="AD480" i="1"/>
  <c r="AE480" i="1" s="1"/>
  <c r="AF480" i="1" s="1"/>
  <c r="X3" i="1"/>
  <c r="Y3" i="1" s="1"/>
  <c r="X4" i="1"/>
  <c r="Y4" i="1" s="1"/>
  <c r="X5" i="1"/>
  <c r="Y5" i="1" s="1"/>
  <c r="X8" i="1"/>
  <c r="Y8" i="1" s="1"/>
  <c r="X9" i="1"/>
  <c r="Y9" i="1" s="1"/>
  <c r="X10" i="1"/>
  <c r="Y10" i="1" s="1"/>
  <c r="X11" i="1"/>
  <c r="Y11" i="1" s="1"/>
  <c r="X12" i="1"/>
  <c r="Y12" i="1" s="1"/>
  <c r="X13" i="1"/>
  <c r="Y13" i="1" s="1"/>
  <c r="X14" i="1"/>
  <c r="Y14" i="1" s="1"/>
  <c r="X15" i="1"/>
  <c r="Y15" i="1" s="1"/>
  <c r="X16" i="1"/>
  <c r="Y16" i="1" s="1"/>
  <c r="X17" i="1"/>
  <c r="Y17" i="1" s="1"/>
  <c r="X18" i="1"/>
  <c r="Y18" i="1" s="1"/>
  <c r="X19" i="1"/>
  <c r="Y19" i="1" s="1"/>
  <c r="X20" i="1"/>
  <c r="Y20" i="1" s="1"/>
  <c r="X21" i="1"/>
  <c r="Y21" i="1" s="1"/>
  <c r="X22" i="1"/>
  <c r="Y22" i="1" s="1"/>
  <c r="X23" i="1"/>
  <c r="Y23" i="1" s="1"/>
  <c r="X24" i="1"/>
  <c r="Y24" i="1" s="1"/>
  <c r="X27" i="1"/>
  <c r="Y27" i="1" s="1"/>
  <c r="X28" i="1"/>
  <c r="Y28" i="1" s="1"/>
  <c r="X29" i="1"/>
  <c r="Y29" i="1" s="1"/>
  <c r="X30" i="1"/>
  <c r="Y30" i="1" s="1"/>
  <c r="X31" i="1"/>
  <c r="Y31" i="1" s="1"/>
  <c r="X32" i="1"/>
  <c r="Y32" i="1" s="1"/>
  <c r="X35" i="1"/>
  <c r="Y35" i="1" s="1"/>
  <c r="X36" i="1"/>
  <c r="Y36" i="1" s="1"/>
  <c r="X37" i="1"/>
  <c r="Y37" i="1" s="1"/>
  <c r="X38" i="1"/>
  <c r="Y38" i="1" s="1"/>
  <c r="X39" i="1"/>
  <c r="Y39" i="1" s="1"/>
  <c r="X40" i="1"/>
  <c r="Y40" i="1" s="1"/>
  <c r="X41" i="1"/>
  <c r="Y41" i="1" s="1"/>
  <c r="X42" i="1"/>
  <c r="Y42" i="1" s="1"/>
  <c r="X43" i="1"/>
  <c r="Y43" i="1" s="1"/>
  <c r="X44" i="1"/>
  <c r="Y44" i="1" s="1"/>
  <c r="X45" i="1"/>
  <c r="Y45" i="1" s="1"/>
  <c r="X46" i="1"/>
  <c r="Y46" i="1" s="1"/>
  <c r="X49" i="1"/>
  <c r="Y49" i="1" s="1"/>
  <c r="X50" i="1"/>
  <c r="Y50" i="1" s="1"/>
  <c r="X51" i="1"/>
  <c r="Y51" i="1" s="1"/>
  <c r="X52" i="1"/>
  <c r="Y52" i="1" s="1"/>
  <c r="X53" i="1"/>
  <c r="Y53" i="1" s="1"/>
  <c r="X54" i="1"/>
  <c r="Y54" i="1" s="1"/>
  <c r="X57" i="1"/>
  <c r="Y57" i="1" s="1"/>
  <c r="X58" i="1"/>
  <c r="Y58" i="1" s="1"/>
  <c r="X59" i="1"/>
  <c r="Y59" i="1" s="1"/>
  <c r="X60" i="1"/>
  <c r="Y60" i="1" s="1"/>
  <c r="X61" i="1"/>
  <c r="Y61" i="1" s="1"/>
  <c r="X62" i="1"/>
  <c r="Y62" i="1" s="1"/>
  <c r="X63" i="1"/>
  <c r="Y63" i="1" s="1"/>
  <c r="X64" i="1"/>
  <c r="Y64" i="1" s="1"/>
  <c r="X65" i="1"/>
  <c r="Y65" i="1" s="1"/>
  <c r="X66" i="1"/>
  <c r="Y66" i="1" s="1"/>
  <c r="X67" i="1"/>
  <c r="Y67" i="1" s="1"/>
  <c r="X68" i="1"/>
  <c r="Y68" i="1" s="1"/>
  <c r="X69" i="1"/>
  <c r="Y69" i="1" s="1"/>
  <c r="X70" i="1"/>
  <c r="Y70" i="1" s="1"/>
  <c r="X71" i="1"/>
  <c r="Y71" i="1" s="1"/>
  <c r="X72" i="1"/>
  <c r="Y72" i="1" s="1"/>
  <c r="X73" i="1"/>
  <c r="Y73" i="1" s="1"/>
  <c r="X74" i="1"/>
  <c r="Y74" i="1" s="1"/>
  <c r="X75" i="1"/>
  <c r="Y75" i="1" s="1"/>
  <c r="X76" i="1"/>
  <c r="Y76" i="1" s="1"/>
  <c r="X77" i="1"/>
  <c r="Y77" i="1" s="1"/>
  <c r="X78" i="1"/>
  <c r="Y78" i="1" s="1"/>
  <c r="X79" i="1"/>
  <c r="Y79" i="1" s="1"/>
  <c r="X80" i="1"/>
  <c r="Y80" i="1" s="1"/>
  <c r="X81" i="1"/>
  <c r="Y81" i="1" s="1"/>
  <c r="X82" i="1"/>
  <c r="Y82" i="1" s="1"/>
  <c r="X83" i="1"/>
  <c r="Y83" i="1" s="1"/>
  <c r="X84" i="1"/>
  <c r="Y84" i="1" s="1"/>
  <c r="X85" i="1"/>
  <c r="Y85" i="1" s="1"/>
  <c r="X86" i="1"/>
  <c r="Y86" i="1" s="1"/>
  <c r="X89" i="1"/>
  <c r="Y89" i="1" s="1"/>
  <c r="X90" i="1"/>
  <c r="Y90" i="1" s="1"/>
  <c r="X91" i="1"/>
  <c r="Y91" i="1" s="1"/>
  <c r="X92" i="1"/>
  <c r="Y92" i="1" s="1"/>
  <c r="X93" i="1"/>
  <c r="Y93" i="1" s="1"/>
  <c r="X94" i="1"/>
  <c r="Y94" i="1" s="1"/>
  <c r="X95" i="1"/>
  <c r="Y95" i="1" s="1"/>
  <c r="X96" i="1"/>
  <c r="Y96" i="1" s="1"/>
  <c r="X97" i="1"/>
  <c r="Y97" i="1" s="1"/>
  <c r="X98" i="1"/>
  <c r="Y98" i="1" s="1"/>
  <c r="X99" i="1"/>
  <c r="Y99" i="1" s="1"/>
  <c r="X100" i="1"/>
  <c r="Y100" i="1" s="1"/>
  <c r="X101" i="1"/>
  <c r="Y101" i="1" s="1"/>
  <c r="X102" i="1"/>
  <c r="Y102" i="1" s="1"/>
  <c r="X110" i="1"/>
  <c r="Y110" i="1" s="1"/>
  <c r="X111" i="1"/>
  <c r="Y111" i="1" s="1"/>
  <c r="X112" i="1"/>
  <c r="Y112" i="1" s="1"/>
  <c r="X113" i="1"/>
  <c r="Y113" i="1" s="1"/>
  <c r="X114" i="1"/>
  <c r="Y114" i="1" s="1"/>
  <c r="X115" i="1"/>
  <c r="Y115" i="1" s="1"/>
  <c r="X116" i="1"/>
  <c r="Y116" i="1" s="1"/>
  <c r="X117" i="1"/>
  <c r="Y117" i="1" s="1"/>
  <c r="X120" i="1"/>
  <c r="Y120" i="1" s="1"/>
  <c r="X123" i="1"/>
  <c r="Y123" i="1" s="1"/>
  <c r="X124" i="1"/>
  <c r="Y124" i="1" s="1"/>
  <c r="X125" i="1"/>
  <c r="Y125" i="1" s="1"/>
  <c r="X126" i="1"/>
  <c r="Y126" i="1" s="1"/>
  <c r="X131" i="1"/>
  <c r="Y131" i="1" s="1"/>
  <c r="X132" i="1"/>
  <c r="Y132" i="1" s="1"/>
  <c r="X133" i="1"/>
  <c r="Y133" i="1" s="1"/>
  <c r="X136" i="1"/>
  <c r="Y136" i="1" s="1"/>
  <c r="X141" i="1"/>
  <c r="Y141" i="1" s="1"/>
  <c r="X142" i="1"/>
  <c r="Y142" i="1" s="1"/>
  <c r="X145" i="1"/>
  <c r="Y145" i="1" s="1"/>
  <c r="X146" i="1"/>
  <c r="Y146" i="1" s="1"/>
  <c r="X147" i="1"/>
  <c r="Y147" i="1" s="1"/>
  <c r="X148" i="1"/>
  <c r="Y148" i="1" s="1"/>
  <c r="X149" i="1"/>
  <c r="Y149" i="1" s="1"/>
  <c r="X150" i="1"/>
  <c r="Y150" i="1" s="1"/>
  <c r="X151" i="1"/>
  <c r="Y151" i="1" s="1"/>
  <c r="X152" i="1"/>
  <c r="Y152" i="1" s="1"/>
  <c r="X153" i="1"/>
  <c r="Y153" i="1" s="1"/>
  <c r="X154" i="1"/>
  <c r="Y154" i="1" s="1"/>
  <c r="X155" i="1"/>
  <c r="Y155" i="1" s="1"/>
  <c r="X156" i="1"/>
  <c r="Y156" i="1" s="1"/>
  <c r="X157" i="1"/>
  <c r="Y157" i="1" s="1"/>
  <c r="X158" i="1"/>
  <c r="Y158" i="1" s="1"/>
  <c r="X159" i="1"/>
  <c r="Y159" i="1" s="1"/>
  <c r="X160" i="1"/>
  <c r="Y160" i="1" s="1"/>
  <c r="X161" i="1"/>
  <c r="Y161" i="1" s="1"/>
  <c r="X162" i="1"/>
  <c r="Y162" i="1" s="1"/>
  <c r="X163" i="1"/>
  <c r="Y163" i="1" s="1"/>
  <c r="X164" i="1"/>
  <c r="Y164" i="1" s="1"/>
  <c r="X167" i="1"/>
  <c r="Y167" i="1" s="1"/>
  <c r="X168" i="1"/>
  <c r="Y168" i="1" s="1"/>
  <c r="X169" i="1"/>
  <c r="Y169" i="1" s="1"/>
  <c r="X170" i="1"/>
  <c r="Y170" i="1" s="1"/>
  <c r="X171" i="1"/>
  <c r="Y171" i="1" s="1"/>
  <c r="X172" i="1"/>
  <c r="Y172" i="1" s="1"/>
  <c r="X173" i="1"/>
  <c r="Y173" i="1" s="1"/>
  <c r="X174" i="1"/>
  <c r="Y174" i="1" s="1"/>
  <c r="X175" i="1"/>
  <c r="Y175" i="1" s="1"/>
  <c r="X176" i="1"/>
  <c r="Y176" i="1" s="1"/>
  <c r="X177" i="1"/>
  <c r="Y177" i="1" s="1"/>
  <c r="X180" i="1"/>
  <c r="Y180" i="1" s="1"/>
  <c r="X181" i="1"/>
  <c r="Y181" i="1" s="1"/>
  <c r="X182" i="1"/>
  <c r="Y182" i="1" s="1"/>
  <c r="X183" i="1"/>
  <c r="Y183" i="1" s="1"/>
  <c r="X184" i="1"/>
  <c r="Y184" i="1" s="1"/>
  <c r="X185" i="1"/>
  <c r="Y185" i="1" s="1"/>
  <c r="X188" i="1"/>
  <c r="Y188" i="1" s="1"/>
  <c r="X189" i="1"/>
  <c r="Y189" i="1" s="1"/>
  <c r="X190" i="1"/>
  <c r="Y190" i="1" s="1"/>
  <c r="X195" i="1"/>
  <c r="Y195" i="1" s="1"/>
  <c r="X196" i="1"/>
  <c r="Y196" i="1" s="1"/>
  <c r="X197" i="1"/>
  <c r="Y197" i="1" s="1"/>
  <c r="X198" i="1"/>
  <c r="Y198" i="1" s="1"/>
  <c r="X201" i="1"/>
  <c r="Y201" i="1" s="1"/>
  <c r="X202" i="1"/>
  <c r="Y202" i="1" s="1"/>
  <c r="X203" i="1"/>
  <c r="Y203" i="1" s="1"/>
  <c r="X204" i="1"/>
  <c r="Y204" i="1" s="1"/>
  <c r="X205" i="1"/>
  <c r="Y205" i="1" s="1"/>
  <c r="X206" i="1"/>
  <c r="Y206" i="1" s="1"/>
  <c r="X207" i="1"/>
  <c r="Y207" i="1" s="1"/>
  <c r="X208" i="1"/>
  <c r="Y208" i="1" s="1"/>
  <c r="X212" i="1"/>
  <c r="Y212" i="1" s="1"/>
  <c r="X213" i="1"/>
  <c r="Y213" i="1" s="1"/>
  <c r="X214" i="1"/>
  <c r="Y214" i="1" s="1"/>
  <c r="X215" i="1"/>
  <c r="Y215" i="1" s="1"/>
  <c r="X216" i="1"/>
  <c r="Y216" i="1" s="1"/>
  <c r="X217" i="1"/>
  <c r="Y217" i="1" s="1"/>
  <c r="X218" i="1"/>
  <c r="Y218" i="1" s="1"/>
  <c r="X219" i="1"/>
  <c r="Y219" i="1" s="1"/>
  <c r="X220" i="1"/>
  <c r="Y220" i="1" s="1"/>
  <c r="X221" i="1"/>
  <c r="Y221" i="1" s="1"/>
  <c r="X222" i="1"/>
  <c r="Y222" i="1" s="1"/>
  <c r="X223" i="1"/>
  <c r="Y223" i="1" s="1"/>
  <c r="X224" i="1"/>
  <c r="Y224" i="1" s="1"/>
  <c r="X227" i="1"/>
  <c r="Y227" i="1" s="1"/>
  <c r="X230" i="1"/>
  <c r="Y230" i="1" s="1"/>
  <c r="X231" i="1"/>
  <c r="Y231" i="1" s="1"/>
  <c r="X232" i="1"/>
  <c r="Y232" i="1" s="1"/>
  <c r="X233" i="1"/>
  <c r="Y233" i="1" s="1"/>
  <c r="X234" i="1"/>
  <c r="Y234" i="1" s="1"/>
  <c r="X242" i="1"/>
  <c r="Y242" i="1" s="1"/>
  <c r="X243" i="1"/>
  <c r="Y243" i="1" s="1"/>
  <c r="X244" i="1"/>
  <c r="Y244" i="1" s="1"/>
  <c r="X245" i="1"/>
  <c r="Y245" i="1" s="1"/>
  <c r="X246" i="1"/>
  <c r="Y246" i="1" s="1"/>
  <c r="X247" i="1"/>
  <c r="Y247" i="1" s="1"/>
  <c r="X248" i="1"/>
  <c r="Y248" i="1" s="1"/>
  <c r="X249" i="1"/>
  <c r="Y249" i="1" s="1"/>
  <c r="X250" i="1"/>
  <c r="Y250" i="1" s="1"/>
  <c r="X251" i="1"/>
  <c r="Y251" i="1" s="1"/>
  <c r="X252" i="1"/>
  <c r="Y252" i="1" s="1"/>
  <c r="X255" i="1"/>
  <c r="Y255" i="1" s="1"/>
  <c r="X256" i="1"/>
  <c r="Y256" i="1" s="1"/>
  <c r="X257" i="1"/>
  <c r="Y257" i="1" s="1"/>
  <c r="X258" i="1"/>
  <c r="Y258" i="1" s="1"/>
  <c r="X259" i="1"/>
  <c r="Y259" i="1" s="1"/>
  <c r="X260" i="1"/>
  <c r="Y260" i="1" s="1"/>
  <c r="X261" i="1"/>
  <c r="Y261" i="1" s="1"/>
  <c r="X267" i="1"/>
  <c r="Y267" i="1" s="1"/>
  <c r="X268" i="1"/>
  <c r="Y268" i="1" s="1"/>
  <c r="X269" i="1"/>
  <c r="Y269" i="1" s="1"/>
  <c r="X270" i="1"/>
  <c r="Y270" i="1" s="1"/>
  <c r="X271" i="1"/>
  <c r="Y271" i="1" s="1"/>
  <c r="X272" i="1"/>
  <c r="Y272" i="1" s="1"/>
  <c r="X273" i="1"/>
  <c r="Y273" i="1" s="1"/>
  <c r="X274" i="1"/>
  <c r="Y274" i="1" s="1"/>
  <c r="X275" i="1"/>
  <c r="Y275" i="1" s="1"/>
  <c r="X282" i="1"/>
  <c r="Y282" i="1" s="1"/>
  <c r="X283" i="1"/>
  <c r="Y283" i="1" s="1"/>
  <c r="X284" i="1"/>
  <c r="Y284" i="1" s="1"/>
  <c r="X285" i="1"/>
  <c r="Y285" i="1" s="1"/>
  <c r="X286" i="1"/>
  <c r="Y286" i="1" s="1"/>
  <c r="X287" i="1"/>
  <c r="Y287" i="1" s="1"/>
  <c r="X288" i="1"/>
  <c r="Y288" i="1" s="1"/>
  <c r="X289" i="1"/>
  <c r="Y289" i="1" s="1"/>
  <c r="X290" i="1"/>
  <c r="Y290" i="1" s="1"/>
  <c r="X291" i="1"/>
  <c r="Y291" i="1" s="1"/>
  <c r="X292" i="1"/>
  <c r="Y292" i="1" s="1"/>
  <c r="X293" i="1"/>
  <c r="Y293" i="1" s="1"/>
  <c r="X299" i="1"/>
  <c r="Y299" i="1" s="1"/>
  <c r="X300" i="1"/>
  <c r="Y300" i="1" s="1"/>
  <c r="X301" i="1"/>
  <c r="Y301" i="1" s="1"/>
  <c r="X302" i="1"/>
  <c r="Y302" i="1" s="1"/>
  <c r="X303" i="1"/>
  <c r="Y303" i="1" s="1"/>
  <c r="X306" i="1"/>
  <c r="Y306" i="1" s="1"/>
  <c r="X307" i="1"/>
  <c r="Y307" i="1" s="1"/>
  <c r="X308" i="1"/>
  <c r="Y308" i="1" s="1"/>
  <c r="X309" i="1"/>
  <c r="Y309" i="1" s="1"/>
  <c r="X310" i="1"/>
  <c r="Y310" i="1" s="1"/>
  <c r="X311" i="1"/>
  <c r="Y311" i="1" s="1"/>
  <c r="X312" i="1"/>
  <c r="Y312" i="1" s="1"/>
  <c r="X313" i="1"/>
  <c r="Y313" i="1" s="1"/>
  <c r="X314" i="1"/>
  <c r="Y314" i="1" s="1"/>
  <c r="X315" i="1"/>
  <c r="Y315" i="1" s="1"/>
  <c r="X316" i="1"/>
  <c r="Y316" i="1" s="1"/>
  <c r="X317" i="1"/>
  <c r="Y317" i="1" s="1"/>
  <c r="X318" i="1"/>
  <c r="Y318" i="1" s="1"/>
  <c r="X322" i="1"/>
  <c r="Y322" i="1" s="1"/>
  <c r="X323" i="1"/>
  <c r="Y323" i="1" s="1"/>
  <c r="X324" i="1"/>
  <c r="Y324" i="1" s="1"/>
  <c r="X325" i="1"/>
  <c r="Y325" i="1" s="1"/>
  <c r="X326" i="1"/>
  <c r="Y326" i="1" s="1"/>
  <c r="X327" i="1"/>
  <c r="Y327" i="1" s="1"/>
  <c r="X328" i="1"/>
  <c r="Y328" i="1" s="1"/>
  <c r="X329" i="1"/>
  <c r="Y329" i="1" s="1"/>
  <c r="X330" i="1"/>
  <c r="Y330" i="1" s="1"/>
  <c r="X331" i="1"/>
  <c r="Y331" i="1" s="1"/>
  <c r="X332" i="1"/>
  <c r="Y332" i="1" s="1"/>
  <c r="X333" i="1"/>
  <c r="Y333" i="1" s="1"/>
  <c r="X334" i="1"/>
  <c r="Y334" i="1" s="1"/>
  <c r="X335" i="1"/>
  <c r="Y335" i="1" s="1"/>
  <c r="X336" i="1"/>
  <c r="Y336" i="1" s="1"/>
  <c r="X337" i="1"/>
  <c r="Y337" i="1" s="1"/>
  <c r="X338" i="1"/>
  <c r="Y338" i="1" s="1"/>
  <c r="X339" i="1"/>
  <c r="Y339" i="1" s="1"/>
  <c r="X340" i="1"/>
  <c r="Y340" i="1" s="1"/>
  <c r="X341" i="1"/>
  <c r="Y341" i="1" s="1"/>
  <c r="X342" i="1"/>
  <c r="Y342" i="1" s="1"/>
  <c r="X343" i="1"/>
  <c r="Y343" i="1" s="1"/>
  <c r="X344" i="1"/>
  <c r="Y344" i="1" s="1"/>
  <c r="X345" i="1"/>
  <c r="Y345" i="1" s="1"/>
  <c r="X346" i="1"/>
  <c r="Y346" i="1" s="1"/>
  <c r="X347" i="1"/>
  <c r="Y347" i="1" s="1"/>
  <c r="X348" i="1"/>
  <c r="Y348" i="1" s="1"/>
  <c r="X349" i="1"/>
  <c r="Y349" i="1" s="1"/>
  <c r="X350" i="1"/>
  <c r="Y350" i="1" s="1"/>
  <c r="X351" i="1"/>
  <c r="Y351" i="1" s="1"/>
  <c r="X352" i="1"/>
  <c r="Y352" i="1" s="1"/>
  <c r="X353" i="1"/>
  <c r="Y353" i="1" s="1"/>
  <c r="X354" i="1"/>
  <c r="Y354" i="1" s="1"/>
  <c r="X355" i="1"/>
  <c r="Y355" i="1" s="1"/>
  <c r="X356" i="1"/>
  <c r="Y356" i="1" s="1"/>
  <c r="X357" i="1"/>
  <c r="Y357" i="1" s="1"/>
  <c r="X358" i="1"/>
  <c r="Y358" i="1" s="1"/>
  <c r="X359" i="1"/>
  <c r="Y359" i="1" s="1"/>
  <c r="X360" i="1"/>
  <c r="Y360" i="1" s="1"/>
  <c r="X361" i="1"/>
  <c r="Y361" i="1" s="1"/>
  <c r="X362" i="1"/>
  <c r="Y362" i="1" s="1"/>
  <c r="X363" i="1"/>
  <c r="Y363" i="1" s="1"/>
  <c r="X364" i="1"/>
  <c r="Y364" i="1" s="1"/>
  <c r="X365" i="1"/>
  <c r="Y365" i="1" s="1"/>
  <c r="X366" i="1"/>
  <c r="Y366" i="1" s="1"/>
  <c r="X367" i="1"/>
  <c r="Y367" i="1" s="1"/>
  <c r="X368" i="1"/>
  <c r="Y368" i="1" s="1"/>
  <c r="X369" i="1"/>
  <c r="Y369" i="1" s="1"/>
  <c r="X372" i="1"/>
  <c r="Y372" i="1" s="1"/>
  <c r="X373" i="1"/>
  <c r="Y373" i="1" s="1"/>
  <c r="X374" i="1"/>
  <c r="Y374" i="1" s="1"/>
  <c r="X375" i="1"/>
  <c r="Y375" i="1" s="1"/>
  <c r="X376" i="1"/>
  <c r="Y376" i="1" s="1"/>
  <c r="X377" i="1"/>
  <c r="Y377" i="1" s="1"/>
  <c r="X378" i="1"/>
  <c r="Y378" i="1" s="1"/>
  <c r="X379" i="1"/>
  <c r="Y379" i="1" s="1"/>
  <c r="X382" i="1"/>
  <c r="Y382" i="1" s="1"/>
  <c r="X383" i="1"/>
  <c r="Y383" i="1" s="1"/>
  <c r="X384" i="1"/>
  <c r="Y384" i="1" s="1"/>
  <c r="X385" i="1"/>
  <c r="Y385" i="1" s="1"/>
  <c r="X386" i="1"/>
  <c r="Y386" i="1" s="1"/>
  <c r="X390" i="1"/>
  <c r="Y390" i="1" s="1"/>
  <c r="X394" i="1"/>
  <c r="Y394" i="1" s="1"/>
  <c r="X397" i="1"/>
  <c r="Y397" i="1" s="1"/>
  <c r="X398" i="1"/>
  <c r="Y398" i="1" s="1"/>
  <c r="X399" i="1"/>
  <c r="Y399" i="1" s="1"/>
  <c r="X400" i="1"/>
  <c r="Y400" i="1" s="1"/>
  <c r="X401" i="1"/>
  <c r="Y401" i="1" s="1"/>
  <c r="X402" i="1"/>
  <c r="Y402" i="1" s="1"/>
  <c r="X403" i="1"/>
  <c r="Y403" i="1" s="1"/>
  <c r="X404" i="1"/>
  <c r="Y404" i="1" s="1"/>
  <c r="X405" i="1"/>
  <c r="Y405" i="1" s="1"/>
  <c r="X406" i="1"/>
  <c r="Y406" i="1" s="1"/>
  <c r="X407" i="1"/>
  <c r="Y407" i="1" s="1"/>
  <c r="X408" i="1"/>
  <c r="Y408" i="1" s="1"/>
  <c r="X409" i="1"/>
  <c r="Y409" i="1" s="1"/>
  <c r="X410" i="1"/>
  <c r="Y410" i="1" s="1"/>
  <c r="X411" i="1"/>
  <c r="Y411" i="1" s="1"/>
  <c r="X412" i="1"/>
  <c r="Y412" i="1" s="1"/>
  <c r="X413" i="1"/>
  <c r="Y413" i="1" s="1"/>
  <c r="X416" i="1"/>
  <c r="Y416" i="1" s="1"/>
  <c r="X417" i="1"/>
  <c r="Y417" i="1" s="1"/>
  <c r="X418" i="1"/>
  <c r="Y418" i="1" s="1"/>
  <c r="X421" i="1"/>
  <c r="Y421" i="1" s="1"/>
  <c r="X422" i="1"/>
  <c r="Y422" i="1" s="1"/>
  <c r="X423" i="1"/>
  <c r="Y423" i="1" s="1"/>
  <c r="X424" i="1"/>
  <c r="Y424" i="1" s="1"/>
  <c r="X425" i="1"/>
  <c r="Y425" i="1" s="1"/>
  <c r="X426" i="1"/>
  <c r="Y426" i="1" s="1"/>
  <c r="X432" i="1"/>
  <c r="Y432" i="1" s="1"/>
  <c r="X433" i="1"/>
  <c r="Y433" i="1" s="1"/>
  <c r="X434" i="1"/>
  <c r="Y434" i="1" s="1"/>
  <c r="X437" i="1"/>
  <c r="Y437" i="1" s="1"/>
  <c r="X438" i="1"/>
  <c r="Y438" i="1" s="1"/>
  <c r="X439" i="1"/>
  <c r="Y439" i="1" s="1"/>
  <c r="X442" i="1"/>
  <c r="Y442" i="1" s="1"/>
  <c r="X443" i="1"/>
  <c r="Y443" i="1" s="1"/>
  <c r="X444" i="1"/>
  <c r="Y444" i="1" s="1"/>
  <c r="X445" i="1"/>
  <c r="Y445" i="1" s="1"/>
  <c r="X450" i="1"/>
  <c r="Y450" i="1" s="1"/>
  <c r="X451" i="1"/>
  <c r="Y451" i="1" s="1"/>
  <c r="X452" i="1"/>
  <c r="Y452" i="1" s="1"/>
  <c r="X453" i="1"/>
  <c r="Y453" i="1" s="1"/>
  <c r="X454" i="1"/>
  <c r="Y454" i="1" s="1"/>
  <c r="X455" i="1"/>
  <c r="Y455" i="1" s="1"/>
  <c r="X456" i="1"/>
  <c r="Y456" i="1" s="1"/>
  <c r="X457" i="1"/>
  <c r="Y457" i="1" s="1"/>
  <c r="X458" i="1"/>
  <c r="Y458" i="1" s="1"/>
  <c r="X459" i="1"/>
  <c r="Y459" i="1" s="1"/>
  <c r="X460" i="1"/>
  <c r="Y460" i="1" s="1"/>
  <c r="X461" i="1"/>
  <c r="Y461" i="1" s="1"/>
  <c r="X462" i="1"/>
  <c r="Y462" i="1" s="1"/>
  <c r="X463" i="1"/>
  <c r="Y463" i="1" s="1"/>
  <c r="X464" i="1"/>
  <c r="Y464" i="1" s="1"/>
  <c r="X465" i="1"/>
  <c r="Y465" i="1" s="1"/>
  <c r="X466" i="1"/>
  <c r="Y466" i="1" s="1"/>
  <c r="X479" i="1"/>
  <c r="Y479" i="1" s="1"/>
  <c r="X480" i="1"/>
  <c r="Y480" i="1" s="1"/>
  <c r="T3" i="1"/>
  <c r="U3" i="1" s="1"/>
  <c r="T4" i="1"/>
  <c r="U4" i="1" s="1"/>
  <c r="T5" i="1"/>
  <c r="U5" i="1" s="1"/>
  <c r="T8" i="1"/>
  <c r="U8" i="1" s="1"/>
  <c r="T9" i="1"/>
  <c r="U9" i="1" s="1"/>
  <c r="T10" i="1"/>
  <c r="U10" i="1" s="1"/>
  <c r="T11" i="1"/>
  <c r="U11" i="1" s="1"/>
  <c r="T12" i="1"/>
  <c r="U12" i="1" s="1"/>
  <c r="T13" i="1"/>
  <c r="U13" i="1" s="1"/>
  <c r="T14" i="1"/>
  <c r="U14" i="1" s="1"/>
  <c r="T15" i="1"/>
  <c r="U15" i="1" s="1"/>
  <c r="T16" i="1"/>
  <c r="U16" i="1" s="1"/>
  <c r="T17" i="1"/>
  <c r="U17" i="1" s="1"/>
  <c r="T18" i="1"/>
  <c r="U18" i="1" s="1"/>
  <c r="T19" i="1"/>
  <c r="U19" i="1" s="1"/>
  <c r="T20" i="1"/>
  <c r="U20" i="1" s="1"/>
  <c r="T21" i="1"/>
  <c r="U21" i="1" s="1"/>
  <c r="T22" i="1"/>
  <c r="U22" i="1" s="1"/>
  <c r="T23" i="1"/>
  <c r="U23" i="1" s="1"/>
  <c r="T24" i="1"/>
  <c r="U24" i="1" s="1"/>
  <c r="T27" i="1"/>
  <c r="U27" i="1" s="1"/>
  <c r="T28" i="1"/>
  <c r="U28" i="1" s="1"/>
  <c r="T29" i="1"/>
  <c r="U29" i="1" s="1"/>
  <c r="T30" i="1"/>
  <c r="U30" i="1" s="1"/>
  <c r="T31" i="1"/>
  <c r="U31" i="1" s="1"/>
  <c r="T32" i="1"/>
  <c r="U32"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9" i="1"/>
  <c r="U49" i="1" s="1"/>
  <c r="T50" i="1"/>
  <c r="U50" i="1" s="1"/>
  <c r="T51" i="1"/>
  <c r="U51" i="1" s="1"/>
  <c r="T52" i="1"/>
  <c r="U52" i="1" s="1"/>
  <c r="T53" i="1"/>
  <c r="U53" i="1" s="1"/>
  <c r="T54" i="1"/>
  <c r="U54" i="1" s="1"/>
  <c r="T57" i="1"/>
  <c r="U57" i="1" s="1"/>
  <c r="T58" i="1"/>
  <c r="U58" i="1" s="1"/>
  <c r="T59" i="1"/>
  <c r="U59" i="1" s="1"/>
  <c r="T60" i="1"/>
  <c r="U60" i="1" s="1"/>
  <c r="T61" i="1"/>
  <c r="U61" i="1" s="1"/>
  <c r="T62" i="1"/>
  <c r="U62" i="1" s="1"/>
  <c r="T63" i="1"/>
  <c r="U63" i="1" s="1"/>
  <c r="T64" i="1"/>
  <c r="U64" i="1" s="1"/>
  <c r="T65" i="1"/>
  <c r="U65" i="1" s="1"/>
  <c r="T66" i="1"/>
  <c r="U66" i="1" s="1"/>
  <c r="T67" i="1"/>
  <c r="U67" i="1" s="1"/>
  <c r="T68" i="1"/>
  <c r="U68" i="1" s="1"/>
  <c r="T69" i="1"/>
  <c r="U69" i="1" s="1"/>
  <c r="T70" i="1"/>
  <c r="U70" i="1" s="1"/>
  <c r="T71" i="1"/>
  <c r="U71" i="1" s="1"/>
  <c r="T72" i="1"/>
  <c r="U72" i="1" s="1"/>
  <c r="T73" i="1"/>
  <c r="U73" i="1" s="1"/>
  <c r="T74" i="1"/>
  <c r="U74" i="1" s="1"/>
  <c r="T75" i="1"/>
  <c r="U75" i="1" s="1"/>
  <c r="T76" i="1"/>
  <c r="U76" i="1" s="1"/>
  <c r="T77" i="1"/>
  <c r="U77" i="1" s="1"/>
  <c r="T78" i="1"/>
  <c r="U78" i="1" s="1"/>
  <c r="T79" i="1"/>
  <c r="U79" i="1" s="1"/>
  <c r="T80" i="1"/>
  <c r="U80" i="1" s="1"/>
  <c r="T81" i="1"/>
  <c r="U81" i="1" s="1"/>
  <c r="T82" i="1"/>
  <c r="U82" i="1" s="1"/>
  <c r="T83" i="1"/>
  <c r="U83" i="1" s="1"/>
  <c r="T84" i="1"/>
  <c r="U84" i="1" s="1"/>
  <c r="T85" i="1"/>
  <c r="U85" i="1" s="1"/>
  <c r="T86" i="1"/>
  <c r="U86" i="1" s="1"/>
  <c r="T89" i="1"/>
  <c r="U89" i="1" s="1"/>
  <c r="T90" i="1"/>
  <c r="U90" i="1" s="1"/>
  <c r="T91" i="1"/>
  <c r="U91" i="1" s="1"/>
  <c r="T92" i="1"/>
  <c r="U92" i="1" s="1"/>
  <c r="T93" i="1"/>
  <c r="U93" i="1" s="1"/>
  <c r="T94" i="1"/>
  <c r="U94" i="1" s="1"/>
  <c r="T95" i="1"/>
  <c r="U95" i="1" s="1"/>
  <c r="T96" i="1"/>
  <c r="U96" i="1" s="1"/>
  <c r="T97" i="1"/>
  <c r="U97" i="1" s="1"/>
  <c r="T98" i="1"/>
  <c r="U98" i="1" s="1"/>
  <c r="T99" i="1"/>
  <c r="U99" i="1" s="1"/>
  <c r="T100" i="1"/>
  <c r="U100" i="1" s="1"/>
  <c r="T101" i="1"/>
  <c r="U101" i="1" s="1"/>
  <c r="T102" i="1"/>
  <c r="U102" i="1" s="1"/>
  <c r="T110" i="1"/>
  <c r="U110" i="1" s="1"/>
  <c r="T111" i="1"/>
  <c r="U111" i="1" s="1"/>
  <c r="T112" i="1"/>
  <c r="U112" i="1" s="1"/>
  <c r="T113" i="1"/>
  <c r="U113" i="1" s="1"/>
  <c r="T114" i="1"/>
  <c r="U114" i="1" s="1"/>
  <c r="T115" i="1"/>
  <c r="U115" i="1" s="1"/>
  <c r="T116" i="1"/>
  <c r="U116" i="1" s="1"/>
  <c r="T117" i="1"/>
  <c r="U117" i="1" s="1"/>
  <c r="T120" i="1"/>
  <c r="U120" i="1" s="1"/>
  <c r="T123" i="1"/>
  <c r="U123" i="1" s="1"/>
  <c r="T124" i="1"/>
  <c r="U124" i="1" s="1"/>
  <c r="T125" i="1"/>
  <c r="U125" i="1" s="1"/>
  <c r="T126" i="1"/>
  <c r="U126" i="1" s="1"/>
  <c r="T131" i="1"/>
  <c r="U131" i="1" s="1"/>
  <c r="T132" i="1"/>
  <c r="U132" i="1" s="1"/>
  <c r="T133" i="1"/>
  <c r="U133" i="1" s="1"/>
  <c r="T136" i="1"/>
  <c r="U136" i="1" s="1"/>
  <c r="T141" i="1"/>
  <c r="U141" i="1" s="1"/>
  <c r="T142" i="1"/>
  <c r="U142" i="1" s="1"/>
  <c r="T145" i="1"/>
  <c r="U145" i="1" s="1"/>
  <c r="T146" i="1"/>
  <c r="U146" i="1" s="1"/>
  <c r="T147" i="1"/>
  <c r="U147" i="1" s="1"/>
  <c r="T148" i="1"/>
  <c r="U148" i="1" s="1"/>
  <c r="T149" i="1"/>
  <c r="U149" i="1" s="1"/>
  <c r="T150" i="1"/>
  <c r="U150" i="1" s="1"/>
  <c r="T151" i="1"/>
  <c r="U151" i="1" s="1"/>
  <c r="T152" i="1"/>
  <c r="U152" i="1" s="1"/>
  <c r="T153" i="1"/>
  <c r="U153" i="1" s="1"/>
  <c r="T154" i="1"/>
  <c r="U154" i="1" s="1"/>
  <c r="T155" i="1"/>
  <c r="U155" i="1" s="1"/>
  <c r="T156" i="1"/>
  <c r="U156" i="1" s="1"/>
  <c r="T157" i="1"/>
  <c r="U157" i="1" s="1"/>
  <c r="T158" i="1"/>
  <c r="U158" i="1" s="1"/>
  <c r="T159" i="1"/>
  <c r="U159" i="1" s="1"/>
  <c r="T160" i="1"/>
  <c r="U160" i="1" s="1"/>
  <c r="T161" i="1"/>
  <c r="U161" i="1" s="1"/>
  <c r="T162" i="1"/>
  <c r="U162" i="1" s="1"/>
  <c r="T163" i="1"/>
  <c r="U163" i="1" s="1"/>
  <c r="T164" i="1"/>
  <c r="U164" i="1" s="1"/>
  <c r="T167" i="1"/>
  <c r="U167" i="1" s="1"/>
  <c r="T168" i="1"/>
  <c r="U168" i="1" s="1"/>
  <c r="T169" i="1"/>
  <c r="U169" i="1" s="1"/>
  <c r="T170" i="1"/>
  <c r="U170" i="1" s="1"/>
  <c r="T171" i="1"/>
  <c r="U171" i="1" s="1"/>
  <c r="T172" i="1"/>
  <c r="U172" i="1" s="1"/>
  <c r="T173" i="1"/>
  <c r="U173" i="1" s="1"/>
  <c r="T174" i="1"/>
  <c r="U174" i="1" s="1"/>
  <c r="T175" i="1"/>
  <c r="U175" i="1" s="1"/>
  <c r="T176" i="1"/>
  <c r="U176" i="1" s="1"/>
  <c r="T177" i="1"/>
  <c r="U177" i="1" s="1"/>
  <c r="T180" i="1"/>
  <c r="U180" i="1" s="1"/>
  <c r="T181" i="1"/>
  <c r="U181" i="1" s="1"/>
  <c r="T182" i="1"/>
  <c r="U182" i="1" s="1"/>
  <c r="T183" i="1"/>
  <c r="U183" i="1" s="1"/>
  <c r="T184" i="1"/>
  <c r="U184" i="1" s="1"/>
  <c r="T185" i="1"/>
  <c r="U185" i="1" s="1"/>
  <c r="T188" i="1"/>
  <c r="U188" i="1" s="1"/>
  <c r="T189" i="1"/>
  <c r="U189" i="1" s="1"/>
  <c r="T190" i="1"/>
  <c r="U190" i="1" s="1"/>
  <c r="T195" i="1"/>
  <c r="U195" i="1" s="1"/>
  <c r="T196" i="1"/>
  <c r="U196" i="1" s="1"/>
  <c r="T197" i="1"/>
  <c r="U197" i="1" s="1"/>
  <c r="T198" i="1"/>
  <c r="U198" i="1" s="1"/>
  <c r="T201" i="1"/>
  <c r="U201" i="1" s="1"/>
  <c r="T202" i="1"/>
  <c r="U202" i="1" s="1"/>
  <c r="T203" i="1"/>
  <c r="U203" i="1" s="1"/>
  <c r="T204" i="1"/>
  <c r="U204" i="1" s="1"/>
  <c r="T205" i="1"/>
  <c r="U205" i="1" s="1"/>
  <c r="T206" i="1"/>
  <c r="U206" i="1" s="1"/>
  <c r="T207" i="1"/>
  <c r="U207" i="1" s="1"/>
  <c r="T208" i="1"/>
  <c r="U208" i="1" s="1"/>
  <c r="T212" i="1"/>
  <c r="U212" i="1" s="1"/>
  <c r="T213" i="1"/>
  <c r="U213" i="1" s="1"/>
  <c r="T214" i="1"/>
  <c r="U214" i="1" s="1"/>
  <c r="T215" i="1"/>
  <c r="U215" i="1" s="1"/>
  <c r="T216" i="1"/>
  <c r="U216" i="1" s="1"/>
  <c r="T217" i="1"/>
  <c r="U217" i="1" s="1"/>
  <c r="T218" i="1"/>
  <c r="U218" i="1" s="1"/>
  <c r="T219" i="1"/>
  <c r="U219" i="1" s="1"/>
  <c r="T220" i="1"/>
  <c r="U220" i="1" s="1"/>
  <c r="T221" i="1"/>
  <c r="U221" i="1" s="1"/>
  <c r="T222" i="1"/>
  <c r="U222" i="1" s="1"/>
  <c r="T223" i="1"/>
  <c r="U223" i="1" s="1"/>
  <c r="T224" i="1"/>
  <c r="U224" i="1" s="1"/>
  <c r="T227" i="1"/>
  <c r="U227" i="1" s="1"/>
  <c r="T230" i="1"/>
  <c r="U230" i="1" s="1"/>
  <c r="T231" i="1"/>
  <c r="U231" i="1" s="1"/>
  <c r="T232" i="1"/>
  <c r="U232" i="1" s="1"/>
  <c r="T233" i="1"/>
  <c r="U233" i="1" s="1"/>
  <c r="T234" i="1"/>
  <c r="U234" i="1" s="1"/>
  <c r="T242" i="1"/>
  <c r="U242" i="1" s="1"/>
  <c r="T243" i="1"/>
  <c r="U243" i="1" s="1"/>
  <c r="T244" i="1"/>
  <c r="U244" i="1" s="1"/>
  <c r="T245" i="1"/>
  <c r="U245" i="1" s="1"/>
  <c r="T246" i="1"/>
  <c r="U246" i="1" s="1"/>
  <c r="T247" i="1"/>
  <c r="U247" i="1" s="1"/>
  <c r="T248" i="1"/>
  <c r="U248" i="1" s="1"/>
  <c r="T249" i="1"/>
  <c r="U249" i="1" s="1"/>
  <c r="T250" i="1"/>
  <c r="U250" i="1" s="1"/>
  <c r="T251" i="1"/>
  <c r="U251" i="1" s="1"/>
  <c r="T252" i="1"/>
  <c r="U252" i="1" s="1"/>
  <c r="T255" i="1"/>
  <c r="U255" i="1" s="1"/>
  <c r="T256" i="1"/>
  <c r="U256" i="1" s="1"/>
  <c r="T257" i="1"/>
  <c r="U257" i="1" s="1"/>
  <c r="T258" i="1"/>
  <c r="U258" i="1" s="1"/>
  <c r="T259" i="1"/>
  <c r="U259" i="1" s="1"/>
  <c r="T260" i="1"/>
  <c r="U260" i="1" s="1"/>
  <c r="T261" i="1"/>
  <c r="U261" i="1" s="1"/>
  <c r="T267" i="1"/>
  <c r="U267" i="1" s="1"/>
  <c r="T268" i="1"/>
  <c r="U268" i="1" s="1"/>
  <c r="T269" i="1"/>
  <c r="U269" i="1" s="1"/>
  <c r="T270" i="1"/>
  <c r="U270" i="1" s="1"/>
  <c r="T271" i="1"/>
  <c r="U271" i="1" s="1"/>
  <c r="T272" i="1"/>
  <c r="U272" i="1" s="1"/>
  <c r="T273" i="1"/>
  <c r="U273" i="1" s="1"/>
  <c r="T274" i="1"/>
  <c r="U274" i="1" s="1"/>
  <c r="T275" i="1"/>
  <c r="U275" i="1" s="1"/>
  <c r="T282" i="1"/>
  <c r="U282" i="1" s="1"/>
  <c r="T283" i="1"/>
  <c r="U283" i="1" s="1"/>
  <c r="T284" i="1"/>
  <c r="U284" i="1" s="1"/>
  <c r="T285" i="1"/>
  <c r="U285" i="1" s="1"/>
  <c r="T286" i="1"/>
  <c r="U286" i="1" s="1"/>
  <c r="T287" i="1"/>
  <c r="U287" i="1" s="1"/>
  <c r="T288" i="1"/>
  <c r="U288" i="1" s="1"/>
  <c r="T289" i="1"/>
  <c r="U289" i="1" s="1"/>
  <c r="T290" i="1"/>
  <c r="U290" i="1" s="1"/>
  <c r="T291" i="1"/>
  <c r="U291" i="1" s="1"/>
  <c r="T292" i="1"/>
  <c r="U292" i="1" s="1"/>
  <c r="T293" i="1"/>
  <c r="U293" i="1" s="1"/>
  <c r="T299" i="1"/>
  <c r="U299" i="1" s="1"/>
  <c r="T300" i="1"/>
  <c r="U300" i="1" s="1"/>
  <c r="T301" i="1"/>
  <c r="U301" i="1" s="1"/>
  <c r="T302" i="1"/>
  <c r="U302" i="1" s="1"/>
  <c r="T303" i="1"/>
  <c r="U303" i="1" s="1"/>
  <c r="T306" i="1"/>
  <c r="U306" i="1" s="1"/>
  <c r="T307" i="1"/>
  <c r="U307" i="1" s="1"/>
  <c r="T308" i="1"/>
  <c r="U308" i="1" s="1"/>
  <c r="T309" i="1"/>
  <c r="U309" i="1" s="1"/>
  <c r="T310" i="1"/>
  <c r="U310" i="1" s="1"/>
  <c r="T311" i="1"/>
  <c r="U311" i="1" s="1"/>
  <c r="T312" i="1"/>
  <c r="U312" i="1" s="1"/>
  <c r="T313" i="1"/>
  <c r="U313" i="1" s="1"/>
  <c r="T314" i="1"/>
  <c r="U314" i="1" s="1"/>
  <c r="T315" i="1"/>
  <c r="U315" i="1" s="1"/>
  <c r="T316" i="1"/>
  <c r="U316" i="1" s="1"/>
  <c r="T317" i="1"/>
  <c r="U317" i="1" s="1"/>
  <c r="T318" i="1"/>
  <c r="U318" i="1" s="1"/>
  <c r="T322" i="1"/>
  <c r="U322" i="1" s="1"/>
  <c r="T323" i="1"/>
  <c r="U323" i="1" s="1"/>
  <c r="T324" i="1"/>
  <c r="U324" i="1" s="1"/>
  <c r="T325" i="1"/>
  <c r="U325" i="1" s="1"/>
  <c r="T326" i="1"/>
  <c r="U326" i="1" s="1"/>
  <c r="T327" i="1"/>
  <c r="U327" i="1" s="1"/>
  <c r="T328" i="1"/>
  <c r="U328" i="1" s="1"/>
  <c r="T329" i="1"/>
  <c r="U329" i="1" s="1"/>
  <c r="T330" i="1"/>
  <c r="U330" i="1" s="1"/>
  <c r="T331" i="1"/>
  <c r="U331" i="1" s="1"/>
  <c r="T332" i="1"/>
  <c r="U332" i="1" s="1"/>
  <c r="T333" i="1"/>
  <c r="U333" i="1" s="1"/>
  <c r="T334" i="1"/>
  <c r="U334" i="1" s="1"/>
  <c r="T335" i="1"/>
  <c r="U335" i="1" s="1"/>
  <c r="T336" i="1"/>
  <c r="U336" i="1" s="1"/>
  <c r="T337" i="1"/>
  <c r="U337" i="1" s="1"/>
  <c r="T338" i="1"/>
  <c r="U338" i="1" s="1"/>
  <c r="T339" i="1"/>
  <c r="U339" i="1" s="1"/>
  <c r="T340" i="1"/>
  <c r="U340" i="1" s="1"/>
  <c r="T341" i="1"/>
  <c r="U341" i="1" s="1"/>
  <c r="T342" i="1"/>
  <c r="U342" i="1" s="1"/>
  <c r="T343" i="1"/>
  <c r="U343" i="1" s="1"/>
  <c r="T344" i="1"/>
  <c r="U344" i="1" s="1"/>
  <c r="T345" i="1"/>
  <c r="U345" i="1" s="1"/>
  <c r="T346" i="1"/>
  <c r="U346" i="1" s="1"/>
  <c r="T347" i="1"/>
  <c r="U347" i="1" s="1"/>
  <c r="T348" i="1"/>
  <c r="U348" i="1" s="1"/>
  <c r="T349" i="1"/>
  <c r="U349" i="1" s="1"/>
  <c r="T350" i="1"/>
  <c r="U350" i="1" s="1"/>
  <c r="T351" i="1"/>
  <c r="U351" i="1" s="1"/>
  <c r="T352" i="1"/>
  <c r="U352" i="1" s="1"/>
  <c r="T353" i="1"/>
  <c r="U353" i="1" s="1"/>
  <c r="T354" i="1"/>
  <c r="U354" i="1" s="1"/>
  <c r="T355" i="1"/>
  <c r="U355" i="1" s="1"/>
  <c r="T356" i="1"/>
  <c r="U356" i="1" s="1"/>
  <c r="T357" i="1"/>
  <c r="U357" i="1" s="1"/>
  <c r="T358" i="1"/>
  <c r="U358" i="1" s="1"/>
  <c r="T359" i="1"/>
  <c r="U359" i="1" s="1"/>
  <c r="T360" i="1"/>
  <c r="U360" i="1" s="1"/>
  <c r="T361" i="1"/>
  <c r="U361" i="1" s="1"/>
  <c r="T362" i="1"/>
  <c r="U362" i="1" s="1"/>
  <c r="T363" i="1"/>
  <c r="U363" i="1" s="1"/>
  <c r="T364" i="1"/>
  <c r="U364" i="1" s="1"/>
  <c r="T365" i="1"/>
  <c r="U365" i="1" s="1"/>
  <c r="T366" i="1"/>
  <c r="U366" i="1" s="1"/>
  <c r="T367" i="1"/>
  <c r="U367" i="1" s="1"/>
  <c r="T368" i="1"/>
  <c r="U368" i="1" s="1"/>
  <c r="T369" i="1"/>
  <c r="U369" i="1" s="1"/>
  <c r="T372" i="1"/>
  <c r="U372" i="1" s="1"/>
  <c r="T373" i="1"/>
  <c r="U373" i="1" s="1"/>
  <c r="T374" i="1"/>
  <c r="U374" i="1" s="1"/>
  <c r="T375" i="1"/>
  <c r="U375" i="1" s="1"/>
  <c r="T376" i="1"/>
  <c r="U376" i="1" s="1"/>
  <c r="T377" i="1"/>
  <c r="U377" i="1" s="1"/>
  <c r="T378" i="1"/>
  <c r="U378" i="1" s="1"/>
  <c r="T379" i="1"/>
  <c r="U379" i="1" s="1"/>
  <c r="T382" i="1"/>
  <c r="U382" i="1" s="1"/>
  <c r="T383" i="1"/>
  <c r="U383" i="1" s="1"/>
  <c r="T384" i="1"/>
  <c r="U384" i="1" s="1"/>
  <c r="T385" i="1"/>
  <c r="U385" i="1" s="1"/>
  <c r="T386" i="1"/>
  <c r="U386" i="1" s="1"/>
  <c r="T390" i="1"/>
  <c r="U390" i="1" s="1"/>
  <c r="T394" i="1"/>
  <c r="U394" i="1" s="1"/>
  <c r="T397" i="1"/>
  <c r="U397" i="1" s="1"/>
  <c r="T398" i="1"/>
  <c r="U398" i="1" s="1"/>
  <c r="T399" i="1"/>
  <c r="U399" i="1" s="1"/>
  <c r="T400" i="1"/>
  <c r="U400" i="1" s="1"/>
  <c r="T401" i="1"/>
  <c r="U401" i="1" s="1"/>
  <c r="T402" i="1"/>
  <c r="U402" i="1" s="1"/>
  <c r="T403" i="1"/>
  <c r="U403" i="1" s="1"/>
  <c r="T404" i="1"/>
  <c r="U404" i="1" s="1"/>
  <c r="T405" i="1"/>
  <c r="U405" i="1" s="1"/>
  <c r="T406" i="1"/>
  <c r="U406" i="1" s="1"/>
  <c r="T407" i="1"/>
  <c r="U407" i="1" s="1"/>
  <c r="T408" i="1"/>
  <c r="U408" i="1" s="1"/>
  <c r="T409" i="1"/>
  <c r="U409" i="1" s="1"/>
  <c r="T410" i="1"/>
  <c r="U410" i="1" s="1"/>
  <c r="T411" i="1"/>
  <c r="U411" i="1" s="1"/>
  <c r="T412" i="1"/>
  <c r="U412" i="1" s="1"/>
  <c r="T413" i="1"/>
  <c r="U413" i="1" s="1"/>
  <c r="T416" i="1"/>
  <c r="U416" i="1" s="1"/>
  <c r="T417" i="1"/>
  <c r="U417" i="1" s="1"/>
  <c r="T418" i="1"/>
  <c r="U418" i="1" s="1"/>
  <c r="T421" i="1"/>
  <c r="U421" i="1" s="1"/>
  <c r="T422" i="1"/>
  <c r="U422" i="1" s="1"/>
  <c r="T423" i="1"/>
  <c r="U423" i="1" s="1"/>
  <c r="T424" i="1"/>
  <c r="U424" i="1" s="1"/>
  <c r="T425" i="1"/>
  <c r="U425" i="1" s="1"/>
  <c r="T426" i="1"/>
  <c r="U426" i="1" s="1"/>
  <c r="T432" i="1"/>
  <c r="U432" i="1" s="1"/>
  <c r="T433" i="1"/>
  <c r="U433" i="1" s="1"/>
  <c r="T434" i="1"/>
  <c r="U434" i="1" s="1"/>
  <c r="T437" i="1"/>
  <c r="U437" i="1" s="1"/>
  <c r="T438" i="1"/>
  <c r="U438" i="1" s="1"/>
  <c r="T439" i="1"/>
  <c r="U439" i="1" s="1"/>
  <c r="T442" i="1"/>
  <c r="U442" i="1" s="1"/>
  <c r="T443" i="1"/>
  <c r="U443" i="1" s="1"/>
  <c r="T444" i="1"/>
  <c r="U444" i="1" s="1"/>
  <c r="T445" i="1"/>
  <c r="U445" i="1" s="1"/>
  <c r="T450" i="1"/>
  <c r="U450" i="1" s="1"/>
  <c r="T451" i="1"/>
  <c r="U451" i="1" s="1"/>
  <c r="T452" i="1"/>
  <c r="U452" i="1" s="1"/>
  <c r="T453" i="1"/>
  <c r="U453" i="1" s="1"/>
  <c r="T454" i="1"/>
  <c r="U454" i="1" s="1"/>
  <c r="T455" i="1"/>
  <c r="U455" i="1" s="1"/>
  <c r="T456" i="1"/>
  <c r="U456" i="1" s="1"/>
  <c r="T457" i="1"/>
  <c r="U457" i="1" s="1"/>
  <c r="T458" i="1"/>
  <c r="U458" i="1" s="1"/>
  <c r="T459" i="1"/>
  <c r="U459" i="1" s="1"/>
  <c r="T460" i="1"/>
  <c r="U460" i="1" s="1"/>
  <c r="T461" i="1"/>
  <c r="U461" i="1" s="1"/>
  <c r="T462" i="1"/>
  <c r="U462" i="1" s="1"/>
  <c r="T463" i="1"/>
  <c r="U463" i="1" s="1"/>
  <c r="T464" i="1"/>
  <c r="U464" i="1" s="1"/>
  <c r="T465" i="1"/>
  <c r="U465" i="1" s="1"/>
  <c r="T466" i="1"/>
  <c r="U466" i="1" s="1"/>
  <c r="T479" i="1"/>
  <c r="U479" i="1" s="1"/>
  <c r="T480" i="1"/>
  <c r="U480" i="1" s="1"/>
  <c r="X108" i="1"/>
  <c r="Y108" i="1" s="1"/>
  <c r="X235" i="1"/>
  <c r="Y235" i="1" s="1"/>
  <c r="X435" i="1"/>
  <c r="Y435" i="1" s="1"/>
  <c r="X471" i="1"/>
  <c r="Y471" i="1" s="1"/>
  <c r="X87" i="1"/>
  <c r="Y87" i="1" s="1"/>
  <c r="W7" i="1"/>
  <c r="X7" i="1" s="1"/>
  <c r="Y7" i="1" s="1"/>
  <c r="W25" i="1"/>
  <c r="X25" i="1" s="1"/>
  <c r="Y25" i="1" s="1"/>
  <c r="W26" i="1"/>
  <c r="X26" i="1" s="1"/>
  <c r="Y26" i="1" s="1"/>
  <c r="W33" i="1"/>
  <c r="X33" i="1" s="1"/>
  <c r="Y33" i="1" s="1"/>
  <c r="W34" i="1"/>
  <c r="X34" i="1" s="1"/>
  <c r="Y34" i="1" s="1"/>
  <c r="W47" i="1"/>
  <c r="X47" i="1" s="1"/>
  <c r="Y47" i="1" s="1"/>
  <c r="W48" i="1"/>
  <c r="X48" i="1" s="1"/>
  <c r="Y48" i="1" s="1"/>
  <c r="W56" i="1"/>
  <c r="X56" i="1" s="1"/>
  <c r="Y56" i="1" s="1"/>
  <c r="W55" i="1"/>
  <c r="X55" i="1" s="1"/>
  <c r="Y55" i="1" s="1"/>
  <c r="W88" i="1"/>
  <c r="X88" i="1" s="1"/>
  <c r="Y88" i="1" s="1"/>
  <c r="W103" i="1"/>
  <c r="X103" i="1" s="1"/>
  <c r="Y103" i="1" s="1"/>
  <c r="W104" i="1"/>
  <c r="X104" i="1" s="1"/>
  <c r="Y104" i="1" s="1"/>
  <c r="W105" i="1"/>
  <c r="X105" i="1" s="1"/>
  <c r="Y105" i="1" s="1"/>
  <c r="W106" i="1"/>
  <c r="X106" i="1" s="1"/>
  <c r="Y106" i="1" s="1"/>
  <c r="W107" i="1"/>
  <c r="X107" i="1" s="1"/>
  <c r="Y107" i="1" s="1"/>
  <c r="W109" i="1"/>
  <c r="X109" i="1" s="1"/>
  <c r="Y109" i="1" s="1"/>
  <c r="W118" i="1"/>
  <c r="X118" i="1" s="1"/>
  <c r="Y118" i="1" s="1"/>
  <c r="W119" i="1"/>
  <c r="X119" i="1" s="1"/>
  <c r="Y119" i="1" s="1"/>
  <c r="W121" i="1"/>
  <c r="X121" i="1" s="1"/>
  <c r="Y121" i="1" s="1"/>
  <c r="W122" i="1"/>
  <c r="X122" i="1" s="1"/>
  <c r="Y122" i="1" s="1"/>
  <c r="W127" i="1"/>
  <c r="X127" i="1" s="1"/>
  <c r="Y127" i="1" s="1"/>
  <c r="W128" i="1"/>
  <c r="X128" i="1" s="1"/>
  <c r="Y128" i="1" s="1"/>
  <c r="W129" i="1"/>
  <c r="X129" i="1" s="1"/>
  <c r="Y129" i="1" s="1"/>
  <c r="W130" i="1"/>
  <c r="X130" i="1" s="1"/>
  <c r="Y130" i="1" s="1"/>
  <c r="W134" i="1"/>
  <c r="X134" i="1" s="1"/>
  <c r="Y134" i="1" s="1"/>
  <c r="W135" i="1"/>
  <c r="X135" i="1" s="1"/>
  <c r="Y135" i="1" s="1"/>
  <c r="W137" i="1"/>
  <c r="X137" i="1" s="1"/>
  <c r="Y137" i="1" s="1"/>
  <c r="W138" i="1"/>
  <c r="X138" i="1" s="1"/>
  <c r="Y138" i="1" s="1"/>
  <c r="W139" i="1"/>
  <c r="X139" i="1" s="1"/>
  <c r="Y139" i="1" s="1"/>
  <c r="W140" i="1"/>
  <c r="X140" i="1" s="1"/>
  <c r="Y140" i="1" s="1"/>
  <c r="W143" i="1"/>
  <c r="X143" i="1" s="1"/>
  <c r="Y143" i="1" s="1"/>
  <c r="W144" i="1"/>
  <c r="X144" i="1" s="1"/>
  <c r="Y144" i="1" s="1"/>
  <c r="W165" i="1"/>
  <c r="X165" i="1" s="1"/>
  <c r="Y165" i="1" s="1"/>
  <c r="W166" i="1"/>
  <c r="X166" i="1" s="1"/>
  <c r="Y166" i="1" s="1"/>
  <c r="W178" i="1"/>
  <c r="X178" i="1" s="1"/>
  <c r="Y178" i="1" s="1"/>
  <c r="W179" i="1"/>
  <c r="X179" i="1" s="1"/>
  <c r="Y179" i="1" s="1"/>
  <c r="W186" i="1"/>
  <c r="X186" i="1" s="1"/>
  <c r="Y186" i="1" s="1"/>
  <c r="W187" i="1"/>
  <c r="X187" i="1" s="1"/>
  <c r="Y187" i="1" s="1"/>
  <c r="W191" i="1"/>
  <c r="X191" i="1" s="1"/>
  <c r="Y191" i="1" s="1"/>
  <c r="W192" i="1"/>
  <c r="X192" i="1" s="1"/>
  <c r="Y192" i="1" s="1"/>
  <c r="W193" i="1"/>
  <c r="X193" i="1" s="1"/>
  <c r="Y193" i="1" s="1"/>
  <c r="W194" i="1"/>
  <c r="X194" i="1" s="1"/>
  <c r="Y194" i="1" s="1"/>
  <c r="W199" i="1"/>
  <c r="X199" i="1" s="1"/>
  <c r="Y199" i="1" s="1"/>
  <c r="W200" i="1"/>
  <c r="X200" i="1" s="1"/>
  <c r="Y200" i="1" s="1"/>
  <c r="W209" i="1"/>
  <c r="X209" i="1" s="1"/>
  <c r="Y209" i="1" s="1"/>
  <c r="W210" i="1"/>
  <c r="X210" i="1" s="1"/>
  <c r="Y210" i="1" s="1"/>
  <c r="W211" i="1"/>
  <c r="X211" i="1" s="1"/>
  <c r="Y211" i="1" s="1"/>
  <c r="W225" i="1"/>
  <c r="X225" i="1" s="1"/>
  <c r="Y225" i="1" s="1"/>
  <c r="W226" i="1"/>
  <c r="X226" i="1" s="1"/>
  <c r="Y226" i="1" s="1"/>
  <c r="W228" i="1"/>
  <c r="X228" i="1" s="1"/>
  <c r="Y228" i="1" s="1"/>
  <c r="W229" i="1"/>
  <c r="X229" i="1" s="1"/>
  <c r="Y229" i="1" s="1"/>
  <c r="W236" i="1"/>
  <c r="X236" i="1" s="1"/>
  <c r="Y236" i="1" s="1"/>
  <c r="W237" i="1"/>
  <c r="X237" i="1" s="1"/>
  <c r="Y237" i="1" s="1"/>
  <c r="W238" i="1"/>
  <c r="X238" i="1" s="1"/>
  <c r="Y238" i="1" s="1"/>
  <c r="W239" i="1"/>
  <c r="X239" i="1" s="1"/>
  <c r="Y239" i="1" s="1"/>
  <c r="W240" i="1"/>
  <c r="X240" i="1" s="1"/>
  <c r="Y240" i="1" s="1"/>
  <c r="W241" i="1"/>
  <c r="X241" i="1" s="1"/>
  <c r="Y241" i="1" s="1"/>
  <c r="W253" i="1"/>
  <c r="X253" i="1" s="1"/>
  <c r="Y253" i="1" s="1"/>
  <c r="W254" i="1"/>
  <c r="X254" i="1" s="1"/>
  <c r="Y254" i="1" s="1"/>
  <c r="W262" i="1"/>
  <c r="X262" i="1" s="1"/>
  <c r="Y262" i="1" s="1"/>
  <c r="W263" i="1"/>
  <c r="X263" i="1" s="1"/>
  <c r="Y263" i="1" s="1"/>
  <c r="W264" i="1"/>
  <c r="X264" i="1" s="1"/>
  <c r="Y264" i="1" s="1"/>
  <c r="W265" i="1"/>
  <c r="X265" i="1" s="1"/>
  <c r="Y265" i="1" s="1"/>
  <c r="W266" i="1"/>
  <c r="X266" i="1" s="1"/>
  <c r="Y266" i="1" s="1"/>
  <c r="W276" i="1"/>
  <c r="X276" i="1" s="1"/>
  <c r="Y276" i="1" s="1"/>
  <c r="W277" i="1"/>
  <c r="X277" i="1" s="1"/>
  <c r="Y277" i="1" s="1"/>
  <c r="W278" i="1"/>
  <c r="X278" i="1" s="1"/>
  <c r="Y278" i="1" s="1"/>
  <c r="W279" i="1"/>
  <c r="X279" i="1" s="1"/>
  <c r="Y279" i="1" s="1"/>
  <c r="W280" i="1"/>
  <c r="X280" i="1" s="1"/>
  <c r="Y280" i="1" s="1"/>
  <c r="W281" i="1"/>
  <c r="X281" i="1" s="1"/>
  <c r="Y281" i="1" s="1"/>
  <c r="W294" i="1"/>
  <c r="X294" i="1" s="1"/>
  <c r="Y294" i="1" s="1"/>
  <c r="W295" i="1"/>
  <c r="X295" i="1" s="1"/>
  <c r="Y295" i="1" s="1"/>
  <c r="W296" i="1"/>
  <c r="X296" i="1" s="1"/>
  <c r="Y296" i="1" s="1"/>
  <c r="W297" i="1"/>
  <c r="X297" i="1" s="1"/>
  <c r="Y297" i="1" s="1"/>
  <c r="W298" i="1"/>
  <c r="X298" i="1" s="1"/>
  <c r="Y298" i="1" s="1"/>
  <c r="W304" i="1"/>
  <c r="X304" i="1" s="1"/>
  <c r="Y304" i="1" s="1"/>
  <c r="W305" i="1"/>
  <c r="X305" i="1" s="1"/>
  <c r="Y305" i="1" s="1"/>
  <c r="W319" i="1"/>
  <c r="X319" i="1" s="1"/>
  <c r="Y319" i="1" s="1"/>
  <c r="W320" i="1"/>
  <c r="X320" i="1" s="1"/>
  <c r="Y320" i="1" s="1"/>
  <c r="W321" i="1"/>
  <c r="X321" i="1" s="1"/>
  <c r="Y321" i="1" s="1"/>
  <c r="W370" i="1"/>
  <c r="X370" i="1" s="1"/>
  <c r="Y370" i="1" s="1"/>
  <c r="W371" i="1"/>
  <c r="X371" i="1" s="1"/>
  <c r="Y371" i="1" s="1"/>
  <c r="W380" i="1"/>
  <c r="X380" i="1" s="1"/>
  <c r="Y380" i="1" s="1"/>
  <c r="W381" i="1"/>
  <c r="X381" i="1" s="1"/>
  <c r="Y381" i="1" s="1"/>
  <c r="W387" i="1"/>
  <c r="X387" i="1" s="1"/>
  <c r="Y387" i="1" s="1"/>
  <c r="W388" i="1"/>
  <c r="X388" i="1" s="1"/>
  <c r="Y388" i="1" s="1"/>
  <c r="W389" i="1"/>
  <c r="X389" i="1" s="1"/>
  <c r="Y389" i="1" s="1"/>
  <c r="W395" i="1"/>
  <c r="X395" i="1" s="1"/>
  <c r="Y395" i="1" s="1"/>
  <c r="W396" i="1"/>
  <c r="X396" i="1" s="1"/>
  <c r="Y396" i="1" s="1"/>
  <c r="W414" i="1"/>
  <c r="X414" i="1" s="1"/>
  <c r="Y414" i="1" s="1"/>
  <c r="W415" i="1"/>
  <c r="X415" i="1" s="1"/>
  <c r="Y415" i="1" s="1"/>
  <c r="W419" i="1"/>
  <c r="X419" i="1" s="1"/>
  <c r="Y419" i="1" s="1"/>
  <c r="W420" i="1"/>
  <c r="X420" i="1" s="1"/>
  <c r="Y420" i="1" s="1"/>
  <c r="W429" i="1"/>
  <c r="X429" i="1" s="1"/>
  <c r="Y429" i="1" s="1"/>
  <c r="W430" i="1"/>
  <c r="X430" i="1" s="1"/>
  <c r="Y430" i="1" s="1"/>
  <c r="W431" i="1"/>
  <c r="X431" i="1" s="1"/>
  <c r="Y431" i="1" s="1"/>
  <c r="W427" i="1"/>
  <c r="X427" i="1" s="1"/>
  <c r="Y427" i="1" s="1"/>
  <c r="W428" i="1"/>
  <c r="X428" i="1" s="1"/>
  <c r="Y428" i="1" s="1"/>
  <c r="W436" i="1"/>
  <c r="X436" i="1" s="1"/>
  <c r="Y436" i="1" s="1"/>
  <c r="W440" i="1"/>
  <c r="X440" i="1" s="1"/>
  <c r="Y440" i="1" s="1"/>
  <c r="W441" i="1"/>
  <c r="X441" i="1" s="1"/>
  <c r="Y441" i="1" s="1"/>
  <c r="W446" i="1"/>
  <c r="X446" i="1" s="1"/>
  <c r="Y446" i="1" s="1"/>
  <c r="W447" i="1"/>
  <c r="X447" i="1" s="1"/>
  <c r="Y447" i="1" s="1"/>
  <c r="W448" i="1"/>
  <c r="X448" i="1" s="1"/>
  <c r="Y448" i="1" s="1"/>
  <c r="W449" i="1"/>
  <c r="X449" i="1" s="1"/>
  <c r="Y449" i="1" s="1"/>
  <c r="W469" i="1"/>
  <c r="X469" i="1" s="1"/>
  <c r="Y469" i="1" s="1"/>
  <c r="W470" i="1"/>
  <c r="X470" i="1" s="1"/>
  <c r="Y470" i="1" s="1"/>
  <c r="W472" i="1"/>
  <c r="X472" i="1" s="1"/>
  <c r="Y472" i="1" s="1"/>
  <c r="W473" i="1"/>
  <c r="X473" i="1" s="1"/>
  <c r="Y473" i="1" s="1"/>
  <c r="W467" i="1"/>
  <c r="X467" i="1" s="1"/>
  <c r="Y467" i="1" s="1"/>
  <c r="W468" i="1"/>
  <c r="X468" i="1" s="1"/>
  <c r="Y468" i="1" s="1"/>
  <c r="W474" i="1"/>
  <c r="X474" i="1" s="1"/>
  <c r="Y474" i="1" s="1"/>
  <c r="W475" i="1"/>
  <c r="X475" i="1" s="1"/>
  <c r="Y475" i="1" s="1"/>
  <c r="W476" i="1"/>
  <c r="X476" i="1" s="1"/>
  <c r="Y476" i="1" s="1"/>
  <c r="W477" i="1"/>
  <c r="X477" i="1" s="1"/>
  <c r="Y477" i="1" s="1"/>
  <c r="W478" i="1"/>
  <c r="X478" i="1" s="1"/>
  <c r="Y478" i="1" s="1"/>
  <c r="W6" i="1"/>
  <c r="X6" i="1" s="1"/>
  <c r="Y6" i="1" s="1"/>
  <c r="O108" i="1"/>
  <c r="P108" i="1" s="1"/>
  <c r="O235" i="1"/>
  <c r="P235" i="1" s="1"/>
  <c r="O435" i="1"/>
  <c r="P435" i="1" s="1"/>
  <c r="O471" i="1"/>
  <c r="P471" i="1" s="1"/>
  <c r="T108" i="1"/>
  <c r="U108" i="1" s="1"/>
  <c r="T235" i="1"/>
  <c r="U235" i="1" s="1"/>
  <c r="T435" i="1"/>
  <c r="U435" i="1" s="1"/>
  <c r="T471" i="1"/>
  <c r="U471" i="1" s="1"/>
  <c r="T87" i="1"/>
  <c r="U87" i="1" s="1"/>
  <c r="S7" i="1"/>
  <c r="T7" i="1" s="1"/>
  <c r="U7" i="1" s="1"/>
  <c r="S25" i="1"/>
  <c r="T25" i="1" s="1"/>
  <c r="U25" i="1" s="1"/>
  <c r="S26" i="1"/>
  <c r="T26" i="1" s="1"/>
  <c r="U26" i="1" s="1"/>
  <c r="S33" i="1"/>
  <c r="T33" i="1" s="1"/>
  <c r="U33" i="1" s="1"/>
  <c r="S34" i="1"/>
  <c r="T34" i="1" s="1"/>
  <c r="U34" i="1" s="1"/>
  <c r="S47" i="1"/>
  <c r="T47" i="1" s="1"/>
  <c r="U47" i="1" s="1"/>
  <c r="S48" i="1"/>
  <c r="T48" i="1" s="1"/>
  <c r="U48" i="1" s="1"/>
  <c r="S56" i="1"/>
  <c r="T56" i="1" s="1"/>
  <c r="U56" i="1" s="1"/>
  <c r="S55" i="1"/>
  <c r="T55" i="1" s="1"/>
  <c r="U55" i="1" s="1"/>
  <c r="S88" i="1"/>
  <c r="T88" i="1" s="1"/>
  <c r="U88" i="1" s="1"/>
  <c r="S103" i="1"/>
  <c r="T103" i="1" s="1"/>
  <c r="U103" i="1" s="1"/>
  <c r="S104" i="1"/>
  <c r="T104" i="1" s="1"/>
  <c r="U104" i="1" s="1"/>
  <c r="S105" i="1"/>
  <c r="T105" i="1" s="1"/>
  <c r="U105" i="1" s="1"/>
  <c r="S106" i="1"/>
  <c r="T106" i="1" s="1"/>
  <c r="U106" i="1" s="1"/>
  <c r="S107" i="1"/>
  <c r="T107" i="1" s="1"/>
  <c r="U107" i="1" s="1"/>
  <c r="S109" i="1"/>
  <c r="T109" i="1" s="1"/>
  <c r="U109" i="1" s="1"/>
  <c r="S118" i="1"/>
  <c r="T118" i="1" s="1"/>
  <c r="U118" i="1" s="1"/>
  <c r="S119" i="1"/>
  <c r="T119" i="1" s="1"/>
  <c r="U119" i="1" s="1"/>
  <c r="S121" i="1"/>
  <c r="T121" i="1" s="1"/>
  <c r="U121" i="1" s="1"/>
  <c r="S122" i="1"/>
  <c r="T122" i="1" s="1"/>
  <c r="U122" i="1" s="1"/>
  <c r="S127" i="1"/>
  <c r="T127" i="1" s="1"/>
  <c r="U127" i="1" s="1"/>
  <c r="S128" i="1"/>
  <c r="T128" i="1" s="1"/>
  <c r="U128" i="1" s="1"/>
  <c r="S129" i="1"/>
  <c r="T129" i="1" s="1"/>
  <c r="U129" i="1" s="1"/>
  <c r="S130" i="1"/>
  <c r="T130" i="1" s="1"/>
  <c r="U130" i="1" s="1"/>
  <c r="S134" i="1"/>
  <c r="T134" i="1" s="1"/>
  <c r="U134" i="1" s="1"/>
  <c r="S135" i="1"/>
  <c r="T135" i="1" s="1"/>
  <c r="U135" i="1" s="1"/>
  <c r="S137" i="1"/>
  <c r="T137" i="1" s="1"/>
  <c r="U137" i="1" s="1"/>
  <c r="S138" i="1"/>
  <c r="T138" i="1" s="1"/>
  <c r="U138" i="1" s="1"/>
  <c r="S139" i="1"/>
  <c r="T139" i="1" s="1"/>
  <c r="U139" i="1" s="1"/>
  <c r="S140" i="1"/>
  <c r="T140" i="1" s="1"/>
  <c r="U140" i="1" s="1"/>
  <c r="S143" i="1"/>
  <c r="T143" i="1" s="1"/>
  <c r="U143" i="1" s="1"/>
  <c r="S144" i="1"/>
  <c r="T144" i="1" s="1"/>
  <c r="U144" i="1" s="1"/>
  <c r="S165" i="1"/>
  <c r="T165" i="1" s="1"/>
  <c r="U165" i="1" s="1"/>
  <c r="S166" i="1"/>
  <c r="T166" i="1" s="1"/>
  <c r="U166" i="1" s="1"/>
  <c r="S178" i="1"/>
  <c r="T178" i="1" s="1"/>
  <c r="U178" i="1" s="1"/>
  <c r="S179" i="1"/>
  <c r="T179" i="1" s="1"/>
  <c r="U179" i="1" s="1"/>
  <c r="S186" i="1"/>
  <c r="T186" i="1" s="1"/>
  <c r="U186" i="1" s="1"/>
  <c r="S187" i="1"/>
  <c r="T187" i="1" s="1"/>
  <c r="U187" i="1" s="1"/>
  <c r="S191" i="1"/>
  <c r="T191" i="1" s="1"/>
  <c r="U191" i="1" s="1"/>
  <c r="S192" i="1"/>
  <c r="T192" i="1" s="1"/>
  <c r="U192" i="1" s="1"/>
  <c r="S193" i="1"/>
  <c r="T193" i="1" s="1"/>
  <c r="U193" i="1" s="1"/>
  <c r="S194" i="1"/>
  <c r="T194" i="1" s="1"/>
  <c r="U194" i="1" s="1"/>
  <c r="S199" i="1"/>
  <c r="T199" i="1" s="1"/>
  <c r="U199" i="1" s="1"/>
  <c r="S200" i="1"/>
  <c r="T200" i="1" s="1"/>
  <c r="U200" i="1" s="1"/>
  <c r="S209" i="1"/>
  <c r="T209" i="1" s="1"/>
  <c r="U209" i="1" s="1"/>
  <c r="S210" i="1"/>
  <c r="T210" i="1" s="1"/>
  <c r="U210" i="1" s="1"/>
  <c r="S211" i="1"/>
  <c r="T211" i="1" s="1"/>
  <c r="U211" i="1" s="1"/>
  <c r="S225" i="1"/>
  <c r="T225" i="1" s="1"/>
  <c r="U225" i="1" s="1"/>
  <c r="S226" i="1"/>
  <c r="T226" i="1" s="1"/>
  <c r="U226" i="1" s="1"/>
  <c r="S228" i="1"/>
  <c r="T228" i="1" s="1"/>
  <c r="U228" i="1" s="1"/>
  <c r="S229" i="1"/>
  <c r="T229" i="1" s="1"/>
  <c r="U229" i="1" s="1"/>
  <c r="S236" i="1"/>
  <c r="T236" i="1" s="1"/>
  <c r="U236" i="1" s="1"/>
  <c r="S237" i="1"/>
  <c r="T237" i="1" s="1"/>
  <c r="U237" i="1" s="1"/>
  <c r="S238" i="1"/>
  <c r="T238" i="1" s="1"/>
  <c r="U238" i="1" s="1"/>
  <c r="S239" i="1"/>
  <c r="T239" i="1" s="1"/>
  <c r="U239" i="1" s="1"/>
  <c r="S240" i="1"/>
  <c r="T240" i="1" s="1"/>
  <c r="U240" i="1" s="1"/>
  <c r="S241" i="1"/>
  <c r="T241" i="1" s="1"/>
  <c r="U241" i="1" s="1"/>
  <c r="S253" i="1"/>
  <c r="T253" i="1" s="1"/>
  <c r="U253" i="1" s="1"/>
  <c r="S254" i="1"/>
  <c r="T254" i="1" s="1"/>
  <c r="U254" i="1" s="1"/>
  <c r="S262" i="1"/>
  <c r="T262" i="1" s="1"/>
  <c r="U262" i="1" s="1"/>
  <c r="S263" i="1"/>
  <c r="T263" i="1" s="1"/>
  <c r="U263" i="1" s="1"/>
  <c r="S264" i="1"/>
  <c r="T264" i="1" s="1"/>
  <c r="U264" i="1" s="1"/>
  <c r="S265" i="1"/>
  <c r="T265" i="1" s="1"/>
  <c r="U265" i="1" s="1"/>
  <c r="S266" i="1"/>
  <c r="T266" i="1" s="1"/>
  <c r="U266" i="1" s="1"/>
  <c r="S276" i="1"/>
  <c r="T276" i="1" s="1"/>
  <c r="U276" i="1" s="1"/>
  <c r="S277" i="1"/>
  <c r="T277" i="1" s="1"/>
  <c r="U277" i="1" s="1"/>
  <c r="S278" i="1"/>
  <c r="T278" i="1" s="1"/>
  <c r="U278" i="1" s="1"/>
  <c r="S279" i="1"/>
  <c r="T279" i="1" s="1"/>
  <c r="U279" i="1" s="1"/>
  <c r="S280" i="1"/>
  <c r="T280" i="1" s="1"/>
  <c r="U280" i="1" s="1"/>
  <c r="S281" i="1"/>
  <c r="T281" i="1" s="1"/>
  <c r="U281" i="1" s="1"/>
  <c r="S294" i="1"/>
  <c r="T294" i="1" s="1"/>
  <c r="U294" i="1" s="1"/>
  <c r="S295" i="1"/>
  <c r="T295" i="1" s="1"/>
  <c r="U295" i="1" s="1"/>
  <c r="S296" i="1"/>
  <c r="T296" i="1" s="1"/>
  <c r="U296" i="1" s="1"/>
  <c r="S297" i="1"/>
  <c r="T297" i="1" s="1"/>
  <c r="U297" i="1" s="1"/>
  <c r="S298" i="1"/>
  <c r="T298" i="1" s="1"/>
  <c r="U298" i="1" s="1"/>
  <c r="S304" i="1"/>
  <c r="T304" i="1" s="1"/>
  <c r="U304" i="1" s="1"/>
  <c r="S305" i="1"/>
  <c r="T305" i="1" s="1"/>
  <c r="U305" i="1" s="1"/>
  <c r="S319" i="1"/>
  <c r="T319" i="1" s="1"/>
  <c r="U319" i="1" s="1"/>
  <c r="S320" i="1"/>
  <c r="T320" i="1" s="1"/>
  <c r="U320" i="1" s="1"/>
  <c r="S321" i="1"/>
  <c r="T321" i="1" s="1"/>
  <c r="U321" i="1" s="1"/>
  <c r="S370" i="1"/>
  <c r="T370" i="1" s="1"/>
  <c r="U370" i="1" s="1"/>
  <c r="S371" i="1"/>
  <c r="T371" i="1" s="1"/>
  <c r="U371" i="1" s="1"/>
  <c r="S380" i="1"/>
  <c r="T380" i="1" s="1"/>
  <c r="U380" i="1" s="1"/>
  <c r="S381" i="1"/>
  <c r="T381" i="1" s="1"/>
  <c r="U381" i="1" s="1"/>
  <c r="S387" i="1"/>
  <c r="T387" i="1" s="1"/>
  <c r="U387" i="1" s="1"/>
  <c r="S388" i="1"/>
  <c r="T388" i="1" s="1"/>
  <c r="U388" i="1" s="1"/>
  <c r="S389" i="1"/>
  <c r="T389" i="1" s="1"/>
  <c r="U389" i="1" s="1"/>
  <c r="S395" i="1"/>
  <c r="T395" i="1" s="1"/>
  <c r="U395" i="1" s="1"/>
  <c r="S396" i="1"/>
  <c r="T396" i="1" s="1"/>
  <c r="U396" i="1" s="1"/>
  <c r="S414" i="1"/>
  <c r="T414" i="1" s="1"/>
  <c r="U414" i="1" s="1"/>
  <c r="S415" i="1"/>
  <c r="T415" i="1" s="1"/>
  <c r="U415" i="1" s="1"/>
  <c r="S419" i="1"/>
  <c r="T419" i="1" s="1"/>
  <c r="U419" i="1" s="1"/>
  <c r="S420" i="1"/>
  <c r="T420" i="1" s="1"/>
  <c r="U420" i="1" s="1"/>
  <c r="S429" i="1"/>
  <c r="T429" i="1" s="1"/>
  <c r="U429" i="1" s="1"/>
  <c r="S430" i="1"/>
  <c r="T430" i="1" s="1"/>
  <c r="U430" i="1" s="1"/>
  <c r="S431" i="1"/>
  <c r="T431" i="1" s="1"/>
  <c r="U431" i="1" s="1"/>
  <c r="S427" i="1"/>
  <c r="T427" i="1" s="1"/>
  <c r="U427" i="1" s="1"/>
  <c r="S428" i="1"/>
  <c r="T428" i="1" s="1"/>
  <c r="U428" i="1" s="1"/>
  <c r="S436" i="1"/>
  <c r="T436" i="1" s="1"/>
  <c r="U436" i="1" s="1"/>
  <c r="S440" i="1"/>
  <c r="T440" i="1" s="1"/>
  <c r="U440" i="1" s="1"/>
  <c r="S441" i="1"/>
  <c r="T441" i="1" s="1"/>
  <c r="U441" i="1" s="1"/>
  <c r="S446" i="1"/>
  <c r="T446" i="1" s="1"/>
  <c r="U446" i="1" s="1"/>
  <c r="S447" i="1"/>
  <c r="T447" i="1" s="1"/>
  <c r="U447" i="1" s="1"/>
  <c r="S448" i="1"/>
  <c r="T448" i="1" s="1"/>
  <c r="U448" i="1" s="1"/>
  <c r="S449" i="1"/>
  <c r="T449" i="1" s="1"/>
  <c r="U449" i="1" s="1"/>
  <c r="S469" i="1"/>
  <c r="T469" i="1" s="1"/>
  <c r="U469" i="1" s="1"/>
  <c r="S470" i="1"/>
  <c r="T470" i="1" s="1"/>
  <c r="U470" i="1" s="1"/>
  <c r="S472" i="1"/>
  <c r="T472" i="1" s="1"/>
  <c r="U472" i="1" s="1"/>
  <c r="S473" i="1"/>
  <c r="T473" i="1" s="1"/>
  <c r="U473" i="1" s="1"/>
  <c r="S467" i="1"/>
  <c r="T467" i="1" s="1"/>
  <c r="U467" i="1" s="1"/>
  <c r="S468" i="1"/>
  <c r="T468" i="1" s="1"/>
  <c r="U468" i="1" s="1"/>
  <c r="S474" i="1"/>
  <c r="T474" i="1" s="1"/>
  <c r="U474" i="1" s="1"/>
  <c r="S475" i="1"/>
  <c r="T475" i="1" s="1"/>
  <c r="U475" i="1" s="1"/>
  <c r="S476" i="1"/>
  <c r="T476" i="1" s="1"/>
  <c r="U476" i="1" s="1"/>
  <c r="S477" i="1"/>
  <c r="T477" i="1" s="1"/>
  <c r="U477" i="1" s="1"/>
  <c r="S478" i="1"/>
  <c r="T478" i="1" s="1"/>
  <c r="U478" i="1" s="1"/>
  <c r="S6" i="1"/>
  <c r="T6" i="1" s="1"/>
  <c r="U6" i="1" s="1"/>
  <c r="O87" i="1"/>
  <c r="P87" i="1" s="1"/>
  <c r="N7" i="1"/>
  <c r="O7" i="1" s="1"/>
  <c r="P7" i="1" s="1"/>
  <c r="N25" i="1"/>
  <c r="O25" i="1" s="1"/>
  <c r="P25" i="1" s="1"/>
  <c r="N26" i="1"/>
  <c r="O26" i="1" s="1"/>
  <c r="P26" i="1" s="1"/>
  <c r="N33" i="1"/>
  <c r="O33" i="1" s="1"/>
  <c r="P33" i="1" s="1"/>
  <c r="N34" i="1"/>
  <c r="O34" i="1" s="1"/>
  <c r="P34" i="1" s="1"/>
  <c r="N47" i="1"/>
  <c r="O47" i="1" s="1"/>
  <c r="P47" i="1" s="1"/>
  <c r="N48" i="1"/>
  <c r="O48" i="1" s="1"/>
  <c r="P48" i="1" s="1"/>
  <c r="N56" i="1"/>
  <c r="O56" i="1" s="1"/>
  <c r="P56" i="1" s="1"/>
  <c r="N55" i="1"/>
  <c r="O55" i="1" s="1"/>
  <c r="P55" i="1" s="1"/>
  <c r="N88" i="1"/>
  <c r="O88" i="1" s="1"/>
  <c r="P88" i="1" s="1"/>
  <c r="N103" i="1"/>
  <c r="O103" i="1" s="1"/>
  <c r="P103" i="1" s="1"/>
  <c r="N104" i="1"/>
  <c r="O104" i="1" s="1"/>
  <c r="P104" i="1" s="1"/>
  <c r="N105" i="1"/>
  <c r="O105" i="1" s="1"/>
  <c r="P105" i="1" s="1"/>
  <c r="N106" i="1"/>
  <c r="O106" i="1" s="1"/>
  <c r="P106" i="1" s="1"/>
  <c r="N107" i="1"/>
  <c r="O107" i="1" s="1"/>
  <c r="P107" i="1" s="1"/>
  <c r="N109" i="1"/>
  <c r="O109" i="1" s="1"/>
  <c r="P109" i="1" s="1"/>
  <c r="N118" i="1"/>
  <c r="O118" i="1" s="1"/>
  <c r="P118" i="1" s="1"/>
  <c r="N119" i="1"/>
  <c r="O119" i="1" s="1"/>
  <c r="P119" i="1" s="1"/>
  <c r="N121" i="1"/>
  <c r="O121" i="1" s="1"/>
  <c r="P121" i="1" s="1"/>
  <c r="N122" i="1"/>
  <c r="O122" i="1" s="1"/>
  <c r="P122" i="1" s="1"/>
  <c r="N127" i="1"/>
  <c r="O127" i="1" s="1"/>
  <c r="P127" i="1" s="1"/>
  <c r="N128" i="1"/>
  <c r="O128" i="1" s="1"/>
  <c r="P128" i="1" s="1"/>
  <c r="N129" i="1"/>
  <c r="O129" i="1" s="1"/>
  <c r="P129" i="1" s="1"/>
  <c r="N130" i="1"/>
  <c r="O130" i="1" s="1"/>
  <c r="P130" i="1" s="1"/>
  <c r="N134" i="1"/>
  <c r="O134" i="1" s="1"/>
  <c r="P134" i="1" s="1"/>
  <c r="N135" i="1"/>
  <c r="O135" i="1" s="1"/>
  <c r="P135" i="1" s="1"/>
  <c r="N137" i="1"/>
  <c r="O137" i="1" s="1"/>
  <c r="P137" i="1" s="1"/>
  <c r="N138" i="1"/>
  <c r="O138" i="1" s="1"/>
  <c r="P138" i="1" s="1"/>
  <c r="N139" i="1"/>
  <c r="O139" i="1" s="1"/>
  <c r="P139" i="1" s="1"/>
  <c r="N140" i="1"/>
  <c r="O140" i="1" s="1"/>
  <c r="P140" i="1" s="1"/>
  <c r="N143" i="1"/>
  <c r="O143" i="1" s="1"/>
  <c r="P143" i="1" s="1"/>
  <c r="N144" i="1"/>
  <c r="O144" i="1" s="1"/>
  <c r="P144" i="1" s="1"/>
  <c r="N165" i="1"/>
  <c r="O165" i="1" s="1"/>
  <c r="P165" i="1" s="1"/>
  <c r="N166" i="1"/>
  <c r="O166" i="1" s="1"/>
  <c r="P166" i="1" s="1"/>
  <c r="N178" i="1"/>
  <c r="O178" i="1" s="1"/>
  <c r="P178" i="1" s="1"/>
  <c r="N179" i="1"/>
  <c r="O179" i="1" s="1"/>
  <c r="P179" i="1" s="1"/>
  <c r="N186" i="1"/>
  <c r="O186" i="1" s="1"/>
  <c r="P186" i="1" s="1"/>
  <c r="N187" i="1"/>
  <c r="O187" i="1" s="1"/>
  <c r="P187" i="1" s="1"/>
  <c r="N191" i="1"/>
  <c r="O191" i="1" s="1"/>
  <c r="P191" i="1" s="1"/>
  <c r="N192" i="1"/>
  <c r="O192" i="1" s="1"/>
  <c r="P192" i="1" s="1"/>
  <c r="N193" i="1"/>
  <c r="O193" i="1" s="1"/>
  <c r="P193" i="1" s="1"/>
  <c r="N194" i="1"/>
  <c r="O194" i="1" s="1"/>
  <c r="P194" i="1" s="1"/>
  <c r="N199" i="1"/>
  <c r="O199" i="1" s="1"/>
  <c r="P199" i="1" s="1"/>
  <c r="N200" i="1"/>
  <c r="O200" i="1" s="1"/>
  <c r="P200" i="1" s="1"/>
  <c r="N209" i="1"/>
  <c r="O209" i="1" s="1"/>
  <c r="P209" i="1" s="1"/>
  <c r="N210" i="1"/>
  <c r="O210" i="1" s="1"/>
  <c r="P210" i="1" s="1"/>
  <c r="N211" i="1"/>
  <c r="O211" i="1" s="1"/>
  <c r="P211" i="1" s="1"/>
  <c r="N225" i="1"/>
  <c r="O225" i="1" s="1"/>
  <c r="P225" i="1" s="1"/>
  <c r="N226" i="1"/>
  <c r="O226" i="1" s="1"/>
  <c r="P226" i="1" s="1"/>
  <c r="N228" i="1"/>
  <c r="O228" i="1" s="1"/>
  <c r="P228" i="1" s="1"/>
  <c r="N229" i="1"/>
  <c r="O229" i="1" s="1"/>
  <c r="P229" i="1" s="1"/>
  <c r="N236" i="1"/>
  <c r="O236" i="1" s="1"/>
  <c r="P236" i="1" s="1"/>
  <c r="N237" i="1"/>
  <c r="O237" i="1" s="1"/>
  <c r="P237" i="1" s="1"/>
  <c r="N238" i="1"/>
  <c r="O238" i="1" s="1"/>
  <c r="P238" i="1" s="1"/>
  <c r="N239" i="1"/>
  <c r="O239" i="1" s="1"/>
  <c r="P239" i="1" s="1"/>
  <c r="N240" i="1"/>
  <c r="O240" i="1" s="1"/>
  <c r="P240" i="1" s="1"/>
  <c r="N241" i="1"/>
  <c r="O241" i="1" s="1"/>
  <c r="P241" i="1" s="1"/>
  <c r="N253" i="1"/>
  <c r="O253" i="1" s="1"/>
  <c r="P253" i="1" s="1"/>
  <c r="N254" i="1"/>
  <c r="O254" i="1" s="1"/>
  <c r="P254" i="1" s="1"/>
  <c r="N262" i="1"/>
  <c r="O262" i="1" s="1"/>
  <c r="P262" i="1" s="1"/>
  <c r="N263" i="1"/>
  <c r="O263" i="1" s="1"/>
  <c r="P263" i="1" s="1"/>
  <c r="N264" i="1"/>
  <c r="O264" i="1" s="1"/>
  <c r="P264" i="1" s="1"/>
  <c r="N265" i="1"/>
  <c r="O265" i="1" s="1"/>
  <c r="P265" i="1" s="1"/>
  <c r="N266" i="1"/>
  <c r="O266" i="1" s="1"/>
  <c r="P266" i="1" s="1"/>
  <c r="N276" i="1"/>
  <c r="O276" i="1" s="1"/>
  <c r="P276" i="1" s="1"/>
  <c r="N277" i="1"/>
  <c r="O277" i="1" s="1"/>
  <c r="P277" i="1" s="1"/>
  <c r="N278" i="1"/>
  <c r="O278" i="1" s="1"/>
  <c r="P278" i="1" s="1"/>
  <c r="N279" i="1"/>
  <c r="O279" i="1" s="1"/>
  <c r="P279" i="1" s="1"/>
  <c r="N280" i="1"/>
  <c r="O280" i="1" s="1"/>
  <c r="P280" i="1" s="1"/>
  <c r="N281" i="1"/>
  <c r="O281" i="1" s="1"/>
  <c r="P281" i="1" s="1"/>
  <c r="N294" i="1"/>
  <c r="O294" i="1" s="1"/>
  <c r="P294" i="1" s="1"/>
  <c r="N295" i="1"/>
  <c r="O295" i="1" s="1"/>
  <c r="P295" i="1" s="1"/>
  <c r="N296" i="1"/>
  <c r="O296" i="1" s="1"/>
  <c r="P296" i="1" s="1"/>
  <c r="N297" i="1"/>
  <c r="O297" i="1" s="1"/>
  <c r="P297" i="1" s="1"/>
  <c r="N298" i="1"/>
  <c r="O298" i="1" s="1"/>
  <c r="P298" i="1" s="1"/>
  <c r="N304" i="1"/>
  <c r="O304" i="1" s="1"/>
  <c r="P304" i="1" s="1"/>
  <c r="N305" i="1"/>
  <c r="O305" i="1" s="1"/>
  <c r="P305" i="1" s="1"/>
  <c r="N319" i="1"/>
  <c r="O319" i="1" s="1"/>
  <c r="P319" i="1" s="1"/>
  <c r="N320" i="1"/>
  <c r="O320" i="1" s="1"/>
  <c r="P320" i="1" s="1"/>
  <c r="N321" i="1"/>
  <c r="O321" i="1" s="1"/>
  <c r="P321" i="1" s="1"/>
  <c r="N370" i="1"/>
  <c r="O370" i="1" s="1"/>
  <c r="P370" i="1" s="1"/>
  <c r="N371" i="1"/>
  <c r="O371" i="1" s="1"/>
  <c r="P371" i="1" s="1"/>
  <c r="N380" i="1"/>
  <c r="O380" i="1" s="1"/>
  <c r="P380" i="1" s="1"/>
  <c r="N381" i="1"/>
  <c r="O381" i="1" s="1"/>
  <c r="P381" i="1" s="1"/>
  <c r="N387" i="1"/>
  <c r="O387" i="1" s="1"/>
  <c r="P387" i="1" s="1"/>
  <c r="N388" i="1"/>
  <c r="O388" i="1" s="1"/>
  <c r="P388" i="1" s="1"/>
  <c r="N389" i="1"/>
  <c r="O389" i="1" s="1"/>
  <c r="P389" i="1" s="1"/>
  <c r="N395" i="1"/>
  <c r="O395" i="1" s="1"/>
  <c r="P395" i="1" s="1"/>
  <c r="N396" i="1"/>
  <c r="O396" i="1" s="1"/>
  <c r="P396" i="1" s="1"/>
  <c r="N414" i="1"/>
  <c r="O414" i="1" s="1"/>
  <c r="P414" i="1" s="1"/>
  <c r="N415" i="1"/>
  <c r="O415" i="1" s="1"/>
  <c r="P415" i="1" s="1"/>
  <c r="N419" i="1"/>
  <c r="O419" i="1" s="1"/>
  <c r="P419" i="1" s="1"/>
  <c r="N420" i="1"/>
  <c r="O420" i="1" s="1"/>
  <c r="P420" i="1" s="1"/>
  <c r="N429" i="1"/>
  <c r="O429" i="1" s="1"/>
  <c r="P429" i="1" s="1"/>
  <c r="N430" i="1"/>
  <c r="O430" i="1" s="1"/>
  <c r="P430" i="1" s="1"/>
  <c r="N431" i="1"/>
  <c r="O431" i="1" s="1"/>
  <c r="P431" i="1" s="1"/>
  <c r="N427" i="1"/>
  <c r="O427" i="1" s="1"/>
  <c r="P427" i="1" s="1"/>
  <c r="N428" i="1"/>
  <c r="O428" i="1" s="1"/>
  <c r="P428" i="1" s="1"/>
  <c r="N436" i="1"/>
  <c r="O436" i="1" s="1"/>
  <c r="P436" i="1" s="1"/>
  <c r="N440" i="1"/>
  <c r="O440" i="1" s="1"/>
  <c r="P440" i="1" s="1"/>
  <c r="N441" i="1"/>
  <c r="O441" i="1" s="1"/>
  <c r="P441" i="1" s="1"/>
  <c r="N446" i="1"/>
  <c r="O446" i="1" s="1"/>
  <c r="P446" i="1" s="1"/>
  <c r="N447" i="1"/>
  <c r="O447" i="1" s="1"/>
  <c r="P447" i="1" s="1"/>
  <c r="N448" i="1"/>
  <c r="O448" i="1" s="1"/>
  <c r="P448" i="1" s="1"/>
  <c r="N449" i="1"/>
  <c r="O449" i="1" s="1"/>
  <c r="P449" i="1" s="1"/>
  <c r="N469" i="1"/>
  <c r="O469" i="1" s="1"/>
  <c r="P469" i="1" s="1"/>
  <c r="N470" i="1"/>
  <c r="O470" i="1" s="1"/>
  <c r="P470" i="1" s="1"/>
  <c r="N472" i="1"/>
  <c r="O472" i="1" s="1"/>
  <c r="P472" i="1" s="1"/>
  <c r="N473" i="1"/>
  <c r="O473" i="1" s="1"/>
  <c r="P473" i="1" s="1"/>
  <c r="N467" i="1"/>
  <c r="O467" i="1" s="1"/>
  <c r="P467" i="1" s="1"/>
  <c r="N468" i="1"/>
  <c r="O468" i="1" s="1"/>
  <c r="P468" i="1" s="1"/>
  <c r="N474" i="1"/>
  <c r="O474" i="1" s="1"/>
  <c r="P474" i="1" s="1"/>
  <c r="N475" i="1"/>
  <c r="O475" i="1" s="1"/>
  <c r="P475" i="1" s="1"/>
  <c r="N476" i="1"/>
  <c r="O476" i="1" s="1"/>
  <c r="P476" i="1" s="1"/>
  <c r="N477" i="1"/>
  <c r="O477" i="1" s="1"/>
  <c r="P477" i="1" s="1"/>
  <c r="N478" i="1"/>
  <c r="O478" i="1" s="1"/>
  <c r="P478" i="1" s="1"/>
  <c r="N6" i="1"/>
  <c r="O6" i="1" s="1"/>
  <c r="P6" i="1" s="1"/>
  <c r="O3" i="1"/>
  <c r="P3" i="1" s="1"/>
  <c r="O4" i="1"/>
  <c r="P4" i="1" s="1"/>
  <c r="O5" i="1"/>
  <c r="P5" i="1" s="1"/>
  <c r="O8" i="1"/>
  <c r="P8" i="1" s="1"/>
  <c r="O9" i="1"/>
  <c r="P9" i="1" s="1"/>
  <c r="O10" i="1"/>
  <c r="P10" i="1" s="1"/>
  <c r="O11" i="1"/>
  <c r="P11" i="1" s="1"/>
  <c r="O12" i="1"/>
  <c r="P12" i="1" s="1"/>
  <c r="O13" i="1"/>
  <c r="P13" i="1" s="1"/>
  <c r="O14" i="1"/>
  <c r="P14" i="1" s="1"/>
  <c r="O15" i="1"/>
  <c r="P15" i="1" s="1"/>
  <c r="O16" i="1"/>
  <c r="P16" i="1" s="1"/>
  <c r="O17" i="1"/>
  <c r="P17" i="1" s="1"/>
  <c r="O18" i="1"/>
  <c r="P18" i="1" s="1"/>
  <c r="O19" i="1"/>
  <c r="P19" i="1" s="1"/>
  <c r="O20" i="1"/>
  <c r="P20" i="1" s="1"/>
  <c r="O21" i="1"/>
  <c r="P21" i="1" s="1"/>
  <c r="O22" i="1"/>
  <c r="P22" i="1" s="1"/>
  <c r="O23" i="1"/>
  <c r="P23" i="1" s="1"/>
  <c r="O24" i="1"/>
  <c r="P24" i="1" s="1"/>
  <c r="O27" i="1"/>
  <c r="P27" i="1" s="1"/>
  <c r="O28" i="1"/>
  <c r="P28" i="1" s="1"/>
  <c r="O29" i="1"/>
  <c r="P29" i="1" s="1"/>
  <c r="O30" i="1"/>
  <c r="P30" i="1" s="1"/>
  <c r="O31" i="1"/>
  <c r="P31" i="1" s="1"/>
  <c r="O32" i="1"/>
  <c r="P32" i="1" s="1"/>
  <c r="O35" i="1"/>
  <c r="P35" i="1" s="1"/>
  <c r="O36" i="1"/>
  <c r="P36" i="1" s="1"/>
  <c r="O37" i="1"/>
  <c r="P37" i="1" s="1"/>
  <c r="O38" i="1"/>
  <c r="P38" i="1" s="1"/>
  <c r="O39" i="1"/>
  <c r="P39" i="1" s="1"/>
  <c r="O40" i="1"/>
  <c r="P40" i="1" s="1"/>
  <c r="O41" i="1"/>
  <c r="P41" i="1" s="1"/>
  <c r="O42" i="1"/>
  <c r="P42" i="1" s="1"/>
  <c r="O43" i="1"/>
  <c r="P43" i="1" s="1"/>
  <c r="O44" i="1"/>
  <c r="P44" i="1" s="1"/>
  <c r="O45" i="1"/>
  <c r="P45" i="1" s="1"/>
  <c r="O46" i="1"/>
  <c r="P46" i="1" s="1"/>
  <c r="O49" i="1"/>
  <c r="P49" i="1" s="1"/>
  <c r="O50" i="1"/>
  <c r="P50" i="1" s="1"/>
  <c r="O51" i="1"/>
  <c r="P51" i="1" s="1"/>
  <c r="O52" i="1"/>
  <c r="P52" i="1" s="1"/>
  <c r="O53" i="1"/>
  <c r="P53" i="1" s="1"/>
  <c r="O54" i="1"/>
  <c r="P54" i="1" s="1"/>
  <c r="O57" i="1"/>
  <c r="P57" i="1" s="1"/>
  <c r="O58" i="1"/>
  <c r="P58" i="1" s="1"/>
  <c r="O59" i="1"/>
  <c r="P59" i="1" s="1"/>
  <c r="O60" i="1"/>
  <c r="P60" i="1" s="1"/>
  <c r="O61" i="1"/>
  <c r="P61" i="1" s="1"/>
  <c r="O62" i="1"/>
  <c r="P62" i="1" s="1"/>
  <c r="O63" i="1"/>
  <c r="P63" i="1" s="1"/>
  <c r="O64" i="1"/>
  <c r="P64" i="1" s="1"/>
  <c r="O65" i="1"/>
  <c r="P65" i="1" s="1"/>
  <c r="O66" i="1"/>
  <c r="P66" i="1" s="1"/>
  <c r="O67" i="1"/>
  <c r="P67" i="1" s="1"/>
  <c r="O68" i="1"/>
  <c r="P68" i="1" s="1"/>
  <c r="O69" i="1"/>
  <c r="P69" i="1" s="1"/>
  <c r="O70" i="1"/>
  <c r="P70" i="1" s="1"/>
  <c r="O71" i="1"/>
  <c r="P71" i="1" s="1"/>
  <c r="O72" i="1"/>
  <c r="P72" i="1" s="1"/>
  <c r="O73" i="1"/>
  <c r="P73" i="1" s="1"/>
  <c r="O74" i="1"/>
  <c r="P74" i="1" s="1"/>
  <c r="O75" i="1"/>
  <c r="P75" i="1" s="1"/>
  <c r="O76" i="1"/>
  <c r="P76" i="1" s="1"/>
  <c r="O77" i="1"/>
  <c r="P77" i="1" s="1"/>
  <c r="O78" i="1"/>
  <c r="P78" i="1" s="1"/>
  <c r="O79" i="1"/>
  <c r="P79" i="1" s="1"/>
  <c r="O80" i="1"/>
  <c r="P80" i="1" s="1"/>
  <c r="O81" i="1"/>
  <c r="P81" i="1" s="1"/>
  <c r="O82" i="1"/>
  <c r="P82" i="1" s="1"/>
  <c r="O83" i="1"/>
  <c r="P83" i="1" s="1"/>
  <c r="O84" i="1"/>
  <c r="P84" i="1" s="1"/>
  <c r="O85" i="1"/>
  <c r="P85" i="1" s="1"/>
  <c r="O86" i="1"/>
  <c r="P86" i="1" s="1"/>
  <c r="O89" i="1"/>
  <c r="P89" i="1" s="1"/>
  <c r="O90" i="1"/>
  <c r="P90" i="1" s="1"/>
  <c r="O91" i="1"/>
  <c r="P91" i="1" s="1"/>
  <c r="O92" i="1"/>
  <c r="P92" i="1" s="1"/>
  <c r="O93" i="1"/>
  <c r="P93" i="1" s="1"/>
  <c r="O94" i="1"/>
  <c r="P94" i="1" s="1"/>
  <c r="O95" i="1"/>
  <c r="P95" i="1" s="1"/>
  <c r="O96" i="1"/>
  <c r="P96" i="1" s="1"/>
  <c r="O97" i="1"/>
  <c r="P97" i="1" s="1"/>
  <c r="O98" i="1"/>
  <c r="P98" i="1" s="1"/>
  <c r="O99" i="1"/>
  <c r="P99" i="1" s="1"/>
  <c r="O100" i="1"/>
  <c r="P100" i="1" s="1"/>
  <c r="O101" i="1"/>
  <c r="P101" i="1" s="1"/>
  <c r="O102" i="1"/>
  <c r="P102" i="1" s="1"/>
  <c r="O110" i="1"/>
  <c r="P110" i="1" s="1"/>
  <c r="O111" i="1"/>
  <c r="P111" i="1" s="1"/>
  <c r="O112" i="1"/>
  <c r="P112" i="1" s="1"/>
  <c r="O113" i="1"/>
  <c r="P113" i="1" s="1"/>
  <c r="O114" i="1"/>
  <c r="P114" i="1" s="1"/>
  <c r="O115" i="1"/>
  <c r="P115" i="1" s="1"/>
  <c r="O116" i="1"/>
  <c r="P116" i="1" s="1"/>
  <c r="O117" i="1"/>
  <c r="P117" i="1" s="1"/>
  <c r="O120" i="1"/>
  <c r="P120" i="1" s="1"/>
  <c r="O123" i="1"/>
  <c r="P123" i="1" s="1"/>
  <c r="O124" i="1"/>
  <c r="P124" i="1" s="1"/>
  <c r="O125" i="1"/>
  <c r="P125" i="1" s="1"/>
  <c r="O126" i="1"/>
  <c r="P126" i="1" s="1"/>
  <c r="O131" i="1"/>
  <c r="P131" i="1" s="1"/>
  <c r="O132" i="1"/>
  <c r="P132" i="1" s="1"/>
  <c r="O133" i="1"/>
  <c r="P133" i="1" s="1"/>
  <c r="O136" i="1"/>
  <c r="P136" i="1" s="1"/>
  <c r="O141" i="1"/>
  <c r="P141" i="1" s="1"/>
  <c r="O142" i="1"/>
  <c r="P142" i="1" s="1"/>
  <c r="O145" i="1"/>
  <c r="P145" i="1" s="1"/>
  <c r="O146" i="1"/>
  <c r="P146" i="1" s="1"/>
  <c r="O147" i="1"/>
  <c r="P147" i="1" s="1"/>
  <c r="O148" i="1"/>
  <c r="P148" i="1" s="1"/>
  <c r="O149" i="1"/>
  <c r="P149" i="1" s="1"/>
  <c r="O150" i="1"/>
  <c r="P150" i="1" s="1"/>
  <c r="O151" i="1"/>
  <c r="P151" i="1" s="1"/>
  <c r="O152" i="1"/>
  <c r="P152" i="1" s="1"/>
  <c r="O153" i="1"/>
  <c r="P153" i="1" s="1"/>
  <c r="O154" i="1"/>
  <c r="P154" i="1" s="1"/>
  <c r="O155" i="1"/>
  <c r="P155" i="1" s="1"/>
  <c r="O156" i="1"/>
  <c r="P156" i="1" s="1"/>
  <c r="O157" i="1"/>
  <c r="P157" i="1" s="1"/>
  <c r="O158" i="1"/>
  <c r="P158" i="1" s="1"/>
  <c r="O159" i="1"/>
  <c r="P159" i="1" s="1"/>
  <c r="O160" i="1"/>
  <c r="P160" i="1" s="1"/>
  <c r="O161" i="1"/>
  <c r="P161" i="1" s="1"/>
  <c r="O162" i="1"/>
  <c r="P162" i="1" s="1"/>
  <c r="O163" i="1"/>
  <c r="P163" i="1" s="1"/>
  <c r="O164" i="1"/>
  <c r="P164" i="1" s="1"/>
  <c r="O167" i="1"/>
  <c r="P167" i="1" s="1"/>
  <c r="O168" i="1"/>
  <c r="P168" i="1" s="1"/>
  <c r="O169" i="1"/>
  <c r="P169" i="1" s="1"/>
  <c r="O170" i="1"/>
  <c r="P170" i="1" s="1"/>
  <c r="O171" i="1"/>
  <c r="P171" i="1" s="1"/>
  <c r="O172" i="1"/>
  <c r="P172" i="1" s="1"/>
  <c r="O173" i="1"/>
  <c r="P173" i="1" s="1"/>
  <c r="O174" i="1"/>
  <c r="P174" i="1" s="1"/>
  <c r="O175" i="1"/>
  <c r="P175" i="1" s="1"/>
  <c r="O176" i="1"/>
  <c r="P176" i="1" s="1"/>
  <c r="O177" i="1"/>
  <c r="P177" i="1" s="1"/>
  <c r="O180" i="1"/>
  <c r="P180" i="1" s="1"/>
  <c r="O181" i="1"/>
  <c r="P181" i="1" s="1"/>
  <c r="O182" i="1"/>
  <c r="P182" i="1" s="1"/>
  <c r="O183" i="1"/>
  <c r="P183" i="1" s="1"/>
  <c r="O184" i="1"/>
  <c r="P184" i="1" s="1"/>
  <c r="O185" i="1"/>
  <c r="P185" i="1" s="1"/>
  <c r="O188" i="1"/>
  <c r="P188" i="1" s="1"/>
  <c r="O189" i="1"/>
  <c r="P189" i="1" s="1"/>
  <c r="O190" i="1"/>
  <c r="P190" i="1" s="1"/>
  <c r="O195" i="1"/>
  <c r="P195" i="1" s="1"/>
  <c r="O196" i="1"/>
  <c r="P196" i="1" s="1"/>
  <c r="O197" i="1"/>
  <c r="P197" i="1" s="1"/>
  <c r="O198" i="1"/>
  <c r="P198" i="1" s="1"/>
  <c r="O201" i="1"/>
  <c r="P201" i="1" s="1"/>
  <c r="O202" i="1"/>
  <c r="P202" i="1" s="1"/>
  <c r="O203" i="1"/>
  <c r="P203" i="1" s="1"/>
  <c r="O204" i="1"/>
  <c r="P204" i="1" s="1"/>
  <c r="O205" i="1"/>
  <c r="P205" i="1" s="1"/>
  <c r="O206" i="1"/>
  <c r="P206" i="1" s="1"/>
  <c r="O207" i="1"/>
  <c r="P207" i="1" s="1"/>
  <c r="O208" i="1"/>
  <c r="P208" i="1" s="1"/>
  <c r="O212" i="1"/>
  <c r="P212" i="1" s="1"/>
  <c r="O213" i="1"/>
  <c r="P213" i="1" s="1"/>
  <c r="O214" i="1"/>
  <c r="P214" i="1" s="1"/>
  <c r="O215" i="1"/>
  <c r="P215" i="1" s="1"/>
  <c r="O216" i="1"/>
  <c r="P216" i="1" s="1"/>
  <c r="O217" i="1"/>
  <c r="P217" i="1" s="1"/>
  <c r="O218" i="1"/>
  <c r="P218" i="1" s="1"/>
  <c r="O219" i="1"/>
  <c r="P219" i="1" s="1"/>
  <c r="O220" i="1"/>
  <c r="P220" i="1" s="1"/>
  <c r="O221" i="1"/>
  <c r="P221" i="1" s="1"/>
  <c r="O222" i="1"/>
  <c r="P222" i="1" s="1"/>
  <c r="O223" i="1"/>
  <c r="P223" i="1" s="1"/>
  <c r="O224" i="1"/>
  <c r="P224" i="1" s="1"/>
  <c r="O227" i="1"/>
  <c r="P227" i="1" s="1"/>
  <c r="O230" i="1"/>
  <c r="P230" i="1" s="1"/>
  <c r="O231" i="1"/>
  <c r="P231" i="1" s="1"/>
  <c r="O232" i="1"/>
  <c r="P232" i="1" s="1"/>
  <c r="O233" i="1"/>
  <c r="P233" i="1" s="1"/>
  <c r="O234" i="1"/>
  <c r="P234" i="1" s="1"/>
  <c r="O242" i="1"/>
  <c r="P242" i="1" s="1"/>
  <c r="O243" i="1"/>
  <c r="P243" i="1" s="1"/>
  <c r="O244" i="1"/>
  <c r="P244" i="1" s="1"/>
  <c r="O245" i="1"/>
  <c r="P245" i="1" s="1"/>
  <c r="O246" i="1"/>
  <c r="P246" i="1" s="1"/>
  <c r="O247" i="1"/>
  <c r="P247" i="1" s="1"/>
  <c r="O248" i="1"/>
  <c r="P248" i="1" s="1"/>
  <c r="O249" i="1"/>
  <c r="P249" i="1" s="1"/>
  <c r="O250" i="1"/>
  <c r="P250" i="1" s="1"/>
  <c r="O251" i="1"/>
  <c r="P251" i="1" s="1"/>
  <c r="O252" i="1"/>
  <c r="P252" i="1" s="1"/>
  <c r="O255" i="1"/>
  <c r="P255" i="1" s="1"/>
  <c r="O256" i="1"/>
  <c r="P256" i="1" s="1"/>
  <c r="O257" i="1"/>
  <c r="P257" i="1" s="1"/>
  <c r="O258" i="1"/>
  <c r="P258" i="1" s="1"/>
  <c r="O259" i="1"/>
  <c r="P259" i="1" s="1"/>
  <c r="O260" i="1"/>
  <c r="P260" i="1" s="1"/>
  <c r="O261" i="1"/>
  <c r="P261" i="1" s="1"/>
  <c r="O267" i="1"/>
  <c r="P267" i="1" s="1"/>
  <c r="O268" i="1"/>
  <c r="P268" i="1" s="1"/>
  <c r="O269" i="1"/>
  <c r="P269" i="1" s="1"/>
  <c r="O270" i="1"/>
  <c r="P270" i="1" s="1"/>
  <c r="O271" i="1"/>
  <c r="P271" i="1" s="1"/>
  <c r="O272" i="1"/>
  <c r="P272" i="1" s="1"/>
  <c r="O273" i="1"/>
  <c r="P273" i="1" s="1"/>
  <c r="O274" i="1"/>
  <c r="P274" i="1" s="1"/>
  <c r="O275" i="1"/>
  <c r="P275" i="1" s="1"/>
  <c r="O282" i="1"/>
  <c r="P282" i="1" s="1"/>
  <c r="O283" i="1"/>
  <c r="P283" i="1" s="1"/>
  <c r="O284" i="1"/>
  <c r="P284" i="1" s="1"/>
  <c r="O285" i="1"/>
  <c r="P285" i="1" s="1"/>
  <c r="O286" i="1"/>
  <c r="P286" i="1" s="1"/>
  <c r="O287" i="1"/>
  <c r="P287" i="1" s="1"/>
  <c r="O288" i="1"/>
  <c r="P288" i="1" s="1"/>
  <c r="O289" i="1"/>
  <c r="P289" i="1" s="1"/>
  <c r="O290" i="1"/>
  <c r="P290" i="1" s="1"/>
  <c r="O291" i="1"/>
  <c r="P291" i="1" s="1"/>
  <c r="O292" i="1"/>
  <c r="P292" i="1" s="1"/>
  <c r="O293" i="1"/>
  <c r="P293" i="1" s="1"/>
  <c r="O299" i="1"/>
  <c r="P299" i="1" s="1"/>
  <c r="O300" i="1"/>
  <c r="P300" i="1" s="1"/>
  <c r="O301" i="1"/>
  <c r="P301" i="1" s="1"/>
  <c r="O302" i="1"/>
  <c r="P302" i="1" s="1"/>
  <c r="O303" i="1"/>
  <c r="P303" i="1" s="1"/>
  <c r="O306" i="1"/>
  <c r="P306" i="1" s="1"/>
  <c r="O307" i="1"/>
  <c r="P307" i="1" s="1"/>
  <c r="O308" i="1"/>
  <c r="P308" i="1" s="1"/>
  <c r="O309" i="1"/>
  <c r="P309" i="1" s="1"/>
  <c r="O310" i="1"/>
  <c r="P310" i="1" s="1"/>
  <c r="O311" i="1"/>
  <c r="P311" i="1" s="1"/>
  <c r="O312" i="1"/>
  <c r="P312" i="1" s="1"/>
  <c r="O313" i="1"/>
  <c r="P313" i="1" s="1"/>
  <c r="O314" i="1"/>
  <c r="P314" i="1" s="1"/>
  <c r="O315" i="1"/>
  <c r="P315" i="1" s="1"/>
  <c r="O316" i="1"/>
  <c r="P316" i="1" s="1"/>
  <c r="O317" i="1"/>
  <c r="P317" i="1" s="1"/>
  <c r="O318" i="1"/>
  <c r="P318" i="1" s="1"/>
  <c r="O322" i="1"/>
  <c r="P322" i="1" s="1"/>
  <c r="O323" i="1"/>
  <c r="P323" i="1" s="1"/>
  <c r="O324" i="1"/>
  <c r="P324" i="1" s="1"/>
  <c r="O325" i="1"/>
  <c r="P325" i="1" s="1"/>
  <c r="O326" i="1"/>
  <c r="P326" i="1" s="1"/>
  <c r="O327" i="1"/>
  <c r="P327" i="1" s="1"/>
  <c r="O328" i="1"/>
  <c r="P328" i="1" s="1"/>
  <c r="O329" i="1"/>
  <c r="P329" i="1" s="1"/>
  <c r="O330" i="1"/>
  <c r="P330" i="1" s="1"/>
  <c r="O331" i="1"/>
  <c r="P331" i="1" s="1"/>
  <c r="O332" i="1"/>
  <c r="P332" i="1" s="1"/>
  <c r="O333" i="1"/>
  <c r="P333" i="1" s="1"/>
  <c r="O334" i="1"/>
  <c r="P334" i="1" s="1"/>
  <c r="O335" i="1"/>
  <c r="P335" i="1" s="1"/>
  <c r="O336" i="1"/>
  <c r="P336" i="1" s="1"/>
  <c r="O337" i="1"/>
  <c r="P337" i="1" s="1"/>
  <c r="O338" i="1"/>
  <c r="P338" i="1" s="1"/>
  <c r="O339" i="1"/>
  <c r="P339" i="1" s="1"/>
  <c r="O340" i="1"/>
  <c r="P340" i="1" s="1"/>
  <c r="O341" i="1"/>
  <c r="P341" i="1" s="1"/>
  <c r="O342" i="1"/>
  <c r="P342" i="1" s="1"/>
  <c r="O343" i="1"/>
  <c r="P343" i="1" s="1"/>
  <c r="O344" i="1"/>
  <c r="P344" i="1" s="1"/>
  <c r="O345" i="1"/>
  <c r="P345" i="1" s="1"/>
  <c r="O346" i="1"/>
  <c r="P346" i="1" s="1"/>
  <c r="O347" i="1"/>
  <c r="P347" i="1" s="1"/>
  <c r="O348" i="1"/>
  <c r="P348" i="1" s="1"/>
  <c r="O349" i="1"/>
  <c r="P349" i="1" s="1"/>
  <c r="O350" i="1"/>
  <c r="P350" i="1" s="1"/>
  <c r="O351" i="1"/>
  <c r="P351" i="1" s="1"/>
  <c r="O352" i="1"/>
  <c r="P352" i="1" s="1"/>
  <c r="O353" i="1"/>
  <c r="P353" i="1" s="1"/>
  <c r="O354" i="1"/>
  <c r="P354" i="1" s="1"/>
  <c r="O355" i="1"/>
  <c r="P355" i="1" s="1"/>
  <c r="O356" i="1"/>
  <c r="P356" i="1" s="1"/>
  <c r="O357" i="1"/>
  <c r="P357" i="1" s="1"/>
  <c r="O358" i="1"/>
  <c r="P358" i="1" s="1"/>
  <c r="O359" i="1"/>
  <c r="P359" i="1" s="1"/>
  <c r="O360" i="1"/>
  <c r="P360" i="1" s="1"/>
  <c r="O361" i="1"/>
  <c r="P361" i="1" s="1"/>
  <c r="O362" i="1"/>
  <c r="P362" i="1" s="1"/>
  <c r="O363" i="1"/>
  <c r="P363" i="1" s="1"/>
  <c r="O364" i="1"/>
  <c r="P364" i="1" s="1"/>
  <c r="O365" i="1"/>
  <c r="P365" i="1" s="1"/>
  <c r="O366" i="1"/>
  <c r="P366" i="1" s="1"/>
  <c r="O367" i="1"/>
  <c r="P367" i="1" s="1"/>
  <c r="O368" i="1"/>
  <c r="P368" i="1" s="1"/>
  <c r="O369" i="1"/>
  <c r="P369" i="1" s="1"/>
  <c r="O372" i="1"/>
  <c r="P372" i="1" s="1"/>
  <c r="O373" i="1"/>
  <c r="P373" i="1" s="1"/>
  <c r="O374" i="1"/>
  <c r="P374" i="1" s="1"/>
  <c r="O375" i="1"/>
  <c r="P375" i="1" s="1"/>
  <c r="O376" i="1"/>
  <c r="P376" i="1" s="1"/>
  <c r="O377" i="1"/>
  <c r="P377" i="1" s="1"/>
  <c r="O378" i="1"/>
  <c r="P378" i="1" s="1"/>
  <c r="O379" i="1"/>
  <c r="P379" i="1" s="1"/>
  <c r="O382" i="1"/>
  <c r="P382" i="1" s="1"/>
  <c r="O383" i="1"/>
  <c r="P383" i="1" s="1"/>
  <c r="O384" i="1"/>
  <c r="P384" i="1" s="1"/>
  <c r="O385" i="1"/>
  <c r="P385" i="1" s="1"/>
  <c r="O386" i="1"/>
  <c r="P386" i="1" s="1"/>
  <c r="O390" i="1"/>
  <c r="P390" i="1" s="1"/>
  <c r="O394" i="1"/>
  <c r="P394" i="1" s="1"/>
  <c r="O397" i="1"/>
  <c r="P397" i="1" s="1"/>
  <c r="O398" i="1"/>
  <c r="P398" i="1" s="1"/>
  <c r="O399" i="1"/>
  <c r="P399" i="1" s="1"/>
  <c r="O400" i="1"/>
  <c r="P400" i="1" s="1"/>
  <c r="O401" i="1"/>
  <c r="P401" i="1" s="1"/>
  <c r="O402" i="1"/>
  <c r="P402" i="1" s="1"/>
  <c r="O403" i="1"/>
  <c r="P403" i="1" s="1"/>
  <c r="O404" i="1"/>
  <c r="P404" i="1" s="1"/>
  <c r="O405" i="1"/>
  <c r="P405" i="1" s="1"/>
  <c r="O406" i="1"/>
  <c r="P406" i="1" s="1"/>
  <c r="O407" i="1"/>
  <c r="P407" i="1" s="1"/>
  <c r="O408" i="1"/>
  <c r="P408" i="1" s="1"/>
  <c r="O409" i="1"/>
  <c r="P409" i="1" s="1"/>
  <c r="O410" i="1"/>
  <c r="P410" i="1" s="1"/>
  <c r="O411" i="1"/>
  <c r="P411" i="1" s="1"/>
  <c r="O412" i="1"/>
  <c r="P412" i="1" s="1"/>
  <c r="O413" i="1"/>
  <c r="P413" i="1" s="1"/>
  <c r="O416" i="1"/>
  <c r="P416" i="1" s="1"/>
  <c r="O417" i="1"/>
  <c r="P417" i="1" s="1"/>
  <c r="O418" i="1"/>
  <c r="P418" i="1" s="1"/>
  <c r="O421" i="1"/>
  <c r="P421" i="1" s="1"/>
  <c r="O422" i="1"/>
  <c r="P422" i="1" s="1"/>
  <c r="O423" i="1"/>
  <c r="P423" i="1" s="1"/>
  <c r="O424" i="1"/>
  <c r="P424" i="1" s="1"/>
  <c r="O425" i="1"/>
  <c r="P425" i="1" s="1"/>
  <c r="O426" i="1"/>
  <c r="P426" i="1" s="1"/>
  <c r="O432" i="1"/>
  <c r="P432" i="1" s="1"/>
  <c r="O433" i="1"/>
  <c r="P433" i="1" s="1"/>
  <c r="O434" i="1"/>
  <c r="P434" i="1" s="1"/>
  <c r="O437" i="1"/>
  <c r="P437" i="1" s="1"/>
  <c r="O438" i="1"/>
  <c r="P438" i="1" s="1"/>
  <c r="O439" i="1"/>
  <c r="P439" i="1" s="1"/>
  <c r="O442" i="1"/>
  <c r="P442" i="1" s="1"/>
  <c r="O443" i="1"/>
  <c r="P443" i="1" s="1"/>
  <c r="O444" i="1"/>
  <c r="P444" i="1" s="1"/>
  <c r="O445" i="1"/>
  <c r="P445" i="1" s="1"/>
  <c r="O450" i="1"/>
  <c r="P450" i="1" s="1"/>
  <c r="O451" i="1"/>
  <c r="P451" i="1" s="1"/>
  <c r="O452" i="1"/>
  <c r="P452" i="1" s="1"/>
  <c r="O453" i="1"/>
  <c r="P453" i="1" s="1"/>
  <c r="O454" i="1"/>
  <c r="P454" i="1" s="1"/>
  <c r="O455" i="1"/>
  <c r="P455" i="1" s="1"/>
  <c r="O456" i="1"/>
  <c r="P456" i="1" s="1"/>
  <c r="O457" i="1"/>
  <c r="P457" i="1" s="1"/>
  <c r="O458" i="1"/>
  <c r="P458" i="1" s="1"/>
  <c r="O459" i="1"/>
  <c r="P459" i="1" s="1"/>
  <c r="O460" i="1"/>
  <c r="P460" i="1" s="1"/>
  <c r="O461" i="1"/>
  <c r="P461" i="1" s="1"/>
  <c r="O462" i="1"/>
  <c r="P462" i="1" s="1"/>
  <c r="O463" i="1"/>
  <c r="P463" i="1" s="1"/>
  <c r="O464" i="1"/>
  <c r="P464" i="1" s="1"/>
  <c r="O465" i="1"/>
  <c r="P465" i="1" s="1"/>
  <c r="O466" i="1"/>
  <c r="P466" i="1" s="1"/>
  <c r="O479" i="1"/>
  <c r="P479" i="1" s="1"/>
  <c r="O480" i="1"/>
  <c r="P480" i="1" s="1"/>
  <c r="K3" i="1"/>
  <c r="Z3" i="1" s="1"/>
  <c r="K4" i="1"/>
  <c r="Z4" i="1" s="1"/>
  <c r="K5" i="1"/>
  <c r="Z5" i="1" s="1"/>
  <c r="K6" i="1"/>
  <c r="Z6" i="1" s="1"/>
  <c r="K7" i="1"/>
  <c r="Z7" i="1" s="1"/>
  <c r="K8" i="1"/>
  <c r="Z8" i="1" s="1"/>
  <c r="K9" i="1"/>
  <c r="Z9" i="1" s="1"/>
  <c r="K10" i="1"/>
  <c r="Z10" i="1" s="1"/>
  <c r="K11" i="1"/>
  <c r="Z11" i="1" s="1"/>
  <c r="K12" i="1"/>
  <c r="Z12" i="1" s="1"/>
  <c r="K13" i="1"/>
  <c r="Z13" i="1" s="1"/>
  <c r="K14" i="1"/>
  <c r="Z14" i="1" s="1"/>
  <c r="K15" i="1"/>
  <c r="Z15" i="1" s="1"/>
  <c r="K16" i="1"/>
  <c r="Z16" i="1" s="1"/>
  <c r="K17" i="1"/>
  <c r="Z17" i="1" s="1"/>
  <c r="K18" i="1"/>
  <c r="Z18" i="1" s="1"/>
  <c r="K19" i="1"/>
  <c r="Z19" i="1" s="1"/>
  <c r="K20" i="1"/>
  <c r="Z20" i="1" s="1"/>
  <c r="K21" i="1"/>
  <c r="Z21" i="1" s="1"/>
  <c r="K22" i="1"/>
  <c r="Z22" i="1" s="1"/>
  <c r="K23" i="1"/>
  <c r="Z23" i="1" s="1"/>
  <c r="K24" i="1"/>
  <c r="Z24" i="1" s="1"/>
  <c r="K25" i="1"/>
  <c r="Z25" i="1" s="1"/>
  <c r="K26" i="1"/>
  <c r="Z26" i="1" s="1"/>
  <c r="K27" i="1"/>
  <c r="Z27" i="1" s="1"/>
  <c r="K28" i="1"/>
  <c r="Z28" i="1" s="1"/>
  <c r="K29" i="1"/>
  <c r="Z29" i="1" s="1"/>
  <c r="K30" i="1"/>
  <c r="Z30" i="1" s="1"/>
  <c r="K31" i="1"/>
  <c r="Z31" i="1" s="1"/>
  <c r="K32" i="1"/>
  <c r="Z32" i="1" s="1"/>
  <c r="K33" i="1"/>
  <c r="Z33" i="1" s="1"/>
  <c r="K34" i="1"/>
  <c r="Z34" i="1" s="1"/>
  <c r="K35" i="1"/>
  <c r="Z35" i="1" s="1"/>
  <c r="K36" i="1"/>
  <c r="Z36" i="1" s="1"/>
  <c r="K37" i="1"/>
  <c r="Z37" i="1" s="1"/>
  <c r="K38" i="1"/>
  <c r="Z38" i="1" s="1"/>
  <c r="K39" i="1"/>
  <c r="Z39" i="1" s="1"/>
  <c r="K40" i="1"/>
  <c r="Z40" i="1" s="1"/>
  <c r="K41" i="1"/>
  <c r="Z41" i="1" s="1"/>
  <c r="K42" i="1"/>
  <c r="Z42" i="1" s="1"/>
  <c r="K43" i="1"/>
  <c r="Z43" i="1" s="1"/>
  <c r="K44" i="1"/>
  <c r="Z44" i="1" s="1"/>
  <c r="K45" i="1"/>
  <c r="Z45" i="1" s="1"/>
  <c r="K46" i="1"/>
  <c r="Z46" i="1" s="1"/>
  <c r="K47" i="1"/>
  <c r="Z47" i="1" s="1"/>
  <c r="K48" i="1"/>
  <c r="Z48" i="1" s="1"/>
  <c r="K49" i="1"/>
  <c r="Z49" i="1" s="1"/>
  <c r="K50" i="1"/>
  <c r="Z50" i="1" s="1"/>
  <c r="K51" i="1"/>
  <c r="Z51" i="1" s="1"/>
  <c r="K52" i="1"/>
  <c r="Z52" i="1" s="1"/>
  <c r="K53" i="1"/>
  <c r="Z53" i="1" s="1"/>
  <c r="K54" i="1"/>
  <c r="Z54" i="1" s="1"/>
  <c r="K56" i="1"/>
  <c r="Z56" i="1" s="1"/>
  <c r="K55" i="1"/>
  <c r="Z55" i="1" s="1"/>
  <c r="K57" i="1"/>
  <c r="Z57" i="1" s="1"/>
  <c r="K58" i="1"/>
  <c r="Z58" i="1" s="1"/>
  <c r="K59" i="1"/>
  <c r="Z59" i="1" s="1"/>
  <c r="K60" i="1"/>
  <c r="Z60" i="1" s="1"/>
  <c r="K61" i="1"/>
  <c r="Z61" i="1" s="1"/>
  <c r="K62" i="1"/>
  <c r="Z62" i="1" s="1"/>
  <c r="K63" i="1"/>
  <c r="Z63" i="1" s="1"/>
  <c r="K64" i="1"/>
  <c r="Z64" i="1" s="1"/>
  <c r="K65" i="1"/>
  <c r="Z65" i="1" s="1"/>
  <c r="K66" i="1"/>
  <c r="Z66" i="1" s="1"/>
  <c r="K67" i="1"/>
  <c r="Z67" i="1" s="1"/>
  <c r="K68" i="1"/>
  <c r="Z68" i="1" s="1"/>
  <c r="K69" i="1"/>
  <c r="Z69" i="1" s="1"/>
  <c r="K70" i="1"/>
  <c r="Z70" i="1" s="1"/>
  <c r="K71" i="1"/>
  <c r="Z71" i="1" s="1"/>
  <c r="K72" i="1"/>
  <c r="Z72" i="1" s="1"/>
  <c r="K73" i="1"/>
  <c r="Z73" i="1" s="1"/>
  <c r="K74" i="1"/>
  <c r="Z74" i="1" s="1"/>
  <c r="K75" i="1"/>
  <c r="Z75" i="1" s="1"/>
  <c r="K76" i="1"/>
  <c r="Z76" i="1" s="1"/>
  <c r="K77" i="1"/>
  <c r="Z77" i="1" s="1"/>
  <c r="K78" i="1"/>
  <c r="Z78" i="1" s="1"/>
  <c r="K79" i="1"/>
  <c r="Z79" i="1" s="1"/>
  <c r="K80" i="1"/>
  <c r="Z80" i="1" s="1"/>
  <c r="K81" i="1"/>
  <c r="Z81" i="1" s="1"/>
  <c r="K82" i="1"/>
  <c r="Z82" i="1" s="1"/>
  <c r="K83" i="1"/>
  <c r="Z83" i="1" s="1"/>
  <c r="K84" i="1"/>
  <c r="Z84" i="1" s="1"/>
  <c r="K85" i="1"/>
  <c r="Z85" i="1" s="1"/>
  <c r="K86" i="1"/>
  <c r="Z86" i="1" s="1"/>
  <c r="K87" i="1"/>
  <c r="Z87" i="1" s="1"/>
  <c r="K88" i="1"/>
  <c r="Z88" i="1" s="1"/>
  <c r="K89" i="1"/>
  <c r="Z89" i="1" s="1"/>
  <c r="K90" i="1"/>
  <c r="Z90" i="1" s="1"/>
  <c r="K91" i="1"/>
  <c r="Z91" i="1" s="1"/>
  <c r="K92" i="1"/>
  <c r="Z92" i="1" s="1"/>
  <c r="K93" i="1"/>
  <c r="Z93" i="1" s="1"/>
  <c r="K94" i="1"/>
  <c r="Z94" i="1" s="1"/>
  <c r="K95" i="1"/>
  <c r="Z95" i="1" s="1"/>
  <c r="K96" i="1"/>
  <c r="Z96" i="1" s="1"/>
  <c r="K97" i="1"/>
  <c r="Z97" i="1" s="1"/>
  <c r="K98" i="1"/>
  <c r="Z98" i="1" s="1"/>
  <c r="K99" i="1"/>
  <c r="Z99" i="1" s="1"/>
  <c r="K100" i="1"/>
  <c r="Z100" i="1" s="1"/>
  <c r="K101" i="1"/>
  <c r="Z101" i="1" s="1"/>
  <c r="K102" i="1"/>
  <c r="Z102" i="1" s="1"/>
  <c r="K103" i="1"/>
  <c r="Z103" i="1" s="1"/>
  <c r="K104" i="1"/>
  <c r="Z104" i="1" s="1"/>
  <c r="K105" i="1"/>
  <c r="Z105" i="1" s="1"/>
  <c r="K106" i="1"/>
  <c r="Z106" i="1" s="1"/>
  <c r="K107" i="1"/>
  <c r="Z107" i="1" s="1"/>
  <c r="K108" i="1"/>
  <c r="Z108" i="1" s="1"/>
  <c r="K109" i="1"/>
  <c r="Z109" i="1" s="1"/>
  <c r="K110" i="1"/>
  <c r="Z110" i="1" s="1"/>
  <c r="K111" i="1"/>
  <c r="Z111" i="1" s="1"/>
  <c r="K112" i="1"/>
  <c r="Z112" i="1" s="1"/>
  <c r="K113" i="1"/>
  <c r="Z113" i="1" s="1"/>
  <c r="K114" i="1"/>
  <c r="Z114" i="1" s="1"/>
  <c r="K115" i="1"/>
  <c r="Z115" i="1" s="1"/>
  <c r="K116" i="1"/>
  <c r="Z116" i="1" s="1"/>
  <c r="K117" i="1"/>
  <c r="Z117" i="1" s="1"/>
  <c r="K118" i="1"/>
  <c r="Z118" i="1" s="1"/>
  <c r="K119" i="1"/>
  <c r="Z119" i="1" s="1"/>
  <c r="K120" i="1"/>
  <c r="Z120" i="1" s="1"/>
  <c r="K121" i="1"/>
  <c r="Z121" i="1" s="1"/>
  <c r="K122" i="1"/>
  <c r="Z122" i="1" s="1"/>
  <c r="K123" i="1"/>
  <c r="Z123" i="1" s="1"/>
  <c r="K124" i="1"/>
  <c r="Z124" i="1" s="1"/>
  <c r="K125" i="1"/>
  <c r="Z125" i="1" s="1"/>
  <c r="K126" i="1"/>
  <c r="Z126" i="1" s="1"/>
  <c r="K127" i="1"/>
  <c r="Z127" i="1" s="1"/>
  <c r="K128" i="1"/>
  <c r="Z128" i="1" s="1"/>
  <c r="K129" i="1"/>
  <c r="Z129" i="1" s="1"/>
  <c r="K130" i="1"/>
  <c r="Z130" i="1" s="1"/>
  <c r="K131" i="1"/>
  <c r="Z131" i="1" s="1"/>
  <c r="K132" i="1"/>
  <c r="Z132" i="1" s="1"/>
  <c r="K133" i="1"/>
  <c r="Z133" i="1" s="1"/>
  <c r="K134" i="1"/>
  <c r="Z134" i="1" s="1"/>
  <c r="K135" i="1"/>
  <c r="Z135" i="1" s="1"/>
  <c r="K136" i="1"/>
  <c r="Z136" i="1" s="1"/>
  <c r="K137" i="1"/>
  <c r="Z137" i="1" s="1"/>
  <c r="K138" i="1"/>
  <c r="Z138" i="1" s="1"/>
  <c r="K139" i="1"/>
  <c r="Z139" i="1" s="1"/>
  <c r="K140" i="1"/>
  <c r="Z140" i="1" s="1"/>
  <c r="K141" i="1"/>
  <c r="Z141" i="1" s="1"/>
  <c r="K142" i="1"/>
  <c r="Z142" i="1" s="1"/>
  <c r="K143" i="1"/>
  <c r="Z143" i="1" s="1"/>
  <c r="K144" i="1"/>
  <c r="Z144" i="1" s="1"/>
  <c r="K145" i="1"/>
  <c r="Z145" i="1" s="1"/>
  <c r="K146" i="1"/>
  <c r="Z146" i="1" s="1"/>
  <c r="K147" i="1"/>
  <c r="Z147" i="1" s="1"/>
  <c r="K148" i="1"/>
  <c r="Z148" i="1" s="1"/>
  <c r="K149" i="1"/>
  <c r="Z149" i="1" s="1"/>
  <c r="K150" i="1"/>
  <c r="Z150" i="1" s="1"/>
  <c r="K151" i="1"/>
  <c r="Z151" i="1" s="1"/>
  <c r="K152" i="1"/>
  <c r="Z152" i="1" s="1"/>
  <c r="K153" i="1"/>
  <c r="Z153" i="1" s="1"/>
  <c r="K154" i="1"/>
  <c r="Z154" i="1" s="1"/>
  <c r="K155" i="1"/>
  <c r="Z155" i="1" s="1"/>
  <c r="K156" i="1"/>
  <c r="Z156" i="1" s="1"/>
  <c r="K157" i="1"/>
  <c r="Z157" i="1" s="1"/>
  <c r="K158" i="1"/>
  <c r="Z158" i="1" s="1"/>
  <c r="K159" i="1"/>
  <c r="Z159" i="1" s="1"/>
  <c r="K160" i="1"/>
  <c r="Z160" i="1" s="1"/>
  <c r="K161" i="1"/>
  <c r="Z161" i="1" s="1"/>
  <c r="K162" i="1"/>
  <c r="Z162" i="1" s="1"/>
  <c r="K163" i="1"/>
  <c r="Z163" i="1" s="1"/>
  <c r="K164" i="1"/>
  <c r="Z164" i="1" s="1"/>
  <c r="K165" i="1"/>
  <c r="Z165" i="1" s="1"/>
  <c r="K166" i="1"/>
  <c r="Z166" i="1" s="1"/>
  <c r="K167" i="1"/>
  <c r="Z167" i="1" s="1"/>
  <c r="K168" i="1"/>
  <c r="Z168" i="1" s="1"/>
  <c r="K169" i="1"/>
  <c r="Z169" i="1" s="1"/>
  <c r="K170" i="1"/>
  <c r="Z170" i="1" s="1"/>
  <c r="K171" i="1"/>
  <c r="Z171" i="1" s="1"/>
  <c r="K172" i="1"/>
  <c r="Z172" i="1" s="1"/>
  <c r="K173" i="1"/>
  <c r="Z173" i="1" s="1"/>
  <c r="K174" i="1"/>
  <c r="Z174" i="1" s="1"/>
  <c r="K175" i="1"/>
  <c r="Z175" i="1" s="1"/>
  <c r="K176" i="1"/>
  <c r="Z176" i="1" s="1"/>
  <c r="K177" i="1"/>
  <c r="Z177" i="1" s="1"/>
  <c r="K178" i="1"/>
  <c r="Z178" i="1" s="1"/>
  <c r="K179" i="1"/>
  <c r="Z179" i="1" s="1"/>
  <c r="K180" i="1"/>
  <c r="Z180" i="1" s="1"/>
  <c r="K181" i="1"/>
  <c r="Z181" i="1" s="1"/>
  <c r="K182" i="1"/>
  <c r="Z182" i="1" s="1"/>
  <c r="K183" i="1"/>
  <c r="Z183" i="1" s="1"/>
  <c r="K184" i="1"/>
  <c r="Z184" i="1" s="1"/>
  <c r="K185" i="1"/>
  <c r="Z185" i="1" s="1"/>
  <c r="K186" i="1"/>
  <c r="Z186" i="1" s="1"/>
  <c r="K187" i="1"/>
  <c r="Z187" i="1" s="1"/>
  <c r="K188" i="1"/>
  <c r="Z188" i="1" s="1"/>
  <c r="K189" i="1"/>
  <c r="Z189" i="1" s="1"/>
  <c r="K190" i="1"/>
  <c r="Z190" i="1" s="1"/>
  <c r="K191" i="1"/>
  <c r="Z191" i="1" s="1"/>
  <c r="K192" i="1"/>
  <c r="Z192" i="1" s="1"/>
  <c r="K193" i="1"/>
  <c r="Z193" i="1" s="1"/>
  <c r="K194" i="1"/>
  <c r="Z194" i="1" s="1"/>
  <c r="K195" i="1"/>
  <c r="Z195" i="1" s="1"/>
  <c r="K196" i="1"/>
  <c r="Z196" i="1" s="1"/>
  <c r="K197" i="1"/>
  <c r="Z197" i="1" s="1"/>
  <c r="K198" i="1"/>
  <c r="Z198" i="1" s="1"/>
  <c r="K199" i="1"/>
  <c r="Z199" i="1" s="1"/>
  <c r="K200" i="1"/>
  <c r="Z200" i="1" s="1"/>
  <c r="K201" i="1"/>
  <c r="Z201" i="1" s="1"/>
  <c r="K202" i="1"/>
  <c r="Z202" i="1" s="1"/>
  <c r="K203" i="1"/>
  <c r="Z203" i="1" s="1"/>
  <c r="K204" i="1"/>
  <c r="Z204" i="1" s="1"/>
  <c r="K205" i="1"/>
  <c r="Z205" i="1" s="1"/>
  <c r="K206" i="1"/>
  <c r="Z206" i="1" s="1"/>
  <c r="K207" i="1"/>
  <c r="Z207" i="1" s="1"/>
  <c r="K208" i="1"/>
  <c r="Z208" i="1" s="1"/>
  <c r="K209" i="1"/>
  <c r="Z209" i="1" s="1"/>
  <c r="K210" i="1"/>
  <c r="Z210" i="1" s="1"/>
  <c r="K211" i="1"/>
  <c r="Z211" i="1" s="1"/>
  <c r="K212" i="1"/>
  <c r="Z212" i="1" s="1"/>
  <c r="K213" i="1"/>
  <c r="Z213" i="1" s="1"/>
  <c r="K214" i="1"/>
  <c r="Z214" i="1" s="1"/>
  <c r="K215" i="1"/>
  <c r="Z215" i="1" s="1"/>
  <c r="K216" i="1"/>
  <c r="Z216" i="1" s="1"/>
  <c r="K217" i="1"/>
  <c r="Z217" i="1" s="1"/>
  <c r="K218" i="1"/>
  <c r="Z218" i="1" s="1"/>
  <c r="K219" i="1"/>
  <c r="Z219" i="1" s="1"/>
  <c r="K220" i="1"/>
  <c r="Z220" i="1" s="1"/>
  <c r="K221" i="1"/>
  <c r="Z221" i="1" s="1"/>
  <c r="K222" i="1"/>
  <c r="Z222" i="1" s="1"/>
  <c r="K223" i="1"/>
  <c r="Z223" i="1" s="1"/>
  <c r="K224" i="1"/>
  <c r="Z224" i="1" s="1"/>
  <c r="K225" i="1"/>
  <c r="Z225" i="1" s="1"/>
  <c r="K226" i="1"/>
  <c r="Z226" i="1" s="1"/>
  <c r="K227" i="1"/>
  <c r="Z227" i="1" s="1"/>
  <c r="K228" i="1"/>
  <c r="Z228" i="1" s="1"/>
  <c r="K229" i="1"/>
  <c r="Z229" i="1" s="1"/>
  <c r="K230" i="1"/>
  <c r="Z230" i="1" s="1"/>
  <c r="K231" i="1"/>
  <c r="Z231" i="1" s="1"/>
  <c r="K232" i="1"/>
  <c r="Z232" i="1" s="1"/>
  <c r="K233" i="1"/>
  <c r="Z233" i="1" s="1"/>
  <c r="K234" i="1"/>
  <c r="Z234" i="1" s="1"/>
  <c r="K235" i="1"/>
  <c r="Z235" i="1" s="1"/>
  <c r="K236" i="1"/>
  <c r="Z236" i="1" s="1"/>
  <c r="K237" i="1"/>
  <c r="Z237" i="1" s="1"/>
  <c r="K238" i="1"/>
  <c r="Z238" i="1" s="1"/>
  <c r="K239" i="1"/>
  <c r="Z239" i="1" s="1"/>
  <c r="K240" i="1"/>
  <c r="Z240" i="1" s="1"/>
  <c r="K241" i="1"/>
  <c r="Z241" i="1" s="1"/>
  <c r="K242" i="1"/>
  <c r="Z242" i="1" s="1"/>
  <c r="K243" i="1"/>
  <c r="Z243" i="1" s="1"/>
  <c r="K244" i="1"/>
  <c r="Z244" i="1" s="1"/>
  <c r="K245" i="1"/>
  <c r="Z245" i="1" s="1"/>
  <c r="K246" i="1"/>
  <c r="Z246" i="1" s="1"/>
  <c r="K247" i="1"/>
  <c r="Z247" i="1" s="1"/>
  <c r="K248" i="1"/>
  <c r="Z248" i="1" s="1"/>
  <c r="K249" i="1"/>
  <c r="Z249" i="1" s="1"/>
  <c r="K250" i="1"/>
  <c r="Z250" i="1" s="1"/>
  <c r="K251" i="1"/>
  <c r="Z251" i="1" s="1"/>
  <c r="K252" i="1"/>
  <c r="Z252" i="1" s="1"/>
  <c r="K253" i="1"/>
  <c r="Z253" i="1" s="1"/>
  <c r="K254" i="1"/>
  <c r="Z254" i="1" s="1"/>
  <c r="K255" i="1"/>
  <c r="Z255" i="1" s="1"/>
  <c r="K256" i="1"/>
  <c r="Z256" i="1" s="1"/>
  <c r="K257" i="1"/>
  <c r="Z257" i="1" s="1"/>
  <c r="K258" i="1"/>
  <c r="Z258" i="1" s="1"/>
  <c r="K259" i="1"/>
  <c r="Z259" i="1" s="1"/>
  <c r="K260" i="1"/>
  <c r="Z260" i="1" s="1"/>
  <c r="K261" i="1"/>
  <c r="Z261" i="1" s="1"/>
  <c r="K262" i="1"/>
  <c r="Z262" i="1" s="1"/>
  <c r="K263" i="1"/>
  <c r="Z263" i="1" s="1"/>
  <c r="K264" i="1"/>
  <c r="Z264" i="1" s="1"/>
  <c r="K265" i="1"/>
  <c r="Z265" i="1" s="1"/>
  <c r="K266" i="1"/>
  <c r="Z266" i="1" s="1"/>
  <c r="K267" i="1"/>
  <c r="Z267" i="1" s="1"/>
  <c r="K268" i="1"/>
  <c r="Z268" i="1" s="1"/>
  <c r="K269" i="1"/>
  <c r="Z269" i="1" s="1"/>
  <c r="K270" i="1"/>
  <c r="Z270" i="1" s="1"/>
  <c r="K271" i="1"/>
  <c r="Z271" i="1" s="1"/>
  <c r="K272" i="1"/>
  <c r="Z272" i="1" s="1"/>
  <c r="K273" i="1"/>
  <c r="Z273" i="1" s="1"/>
  <c r="K274" i="1"/>
  <c r="Z274" i="1" s="1"/>
  <c r="K275" i="1"/>
  <c r="Z275" i="1" s="1"/>
  <c r="K276" i="1"/>
  <c r="Z276" i="1" s="1"/>
  <c r="K277" i="1"/>
  <c r="Z277" i="1" s="1"/>
  <c r="K278" i="1"/>
  <c r="Z278" i="1" s="1"/>
  <c r="K279" i="1"/>
  <c r="Z279" i="1" s="1"/>
  <c r="K280" i="1"/>
  <c r="Z280" i="1" s="1"/>
  <c r="K281" i="1"/>
  <c r="Z281" i="1" s="1"/>
  <c r="K282" i="1"/>
  <c r="Z282" i="1" s="1"/>
  <c r="K283" i="1"/>
  <c r="Z283" i="1" s="1"/>
  <c r="K284" i="1"/>
  <c r="Z284" i="1" s="1"/>
  <c r="K285" i="1"/>
  <c r="Z285" i="1" s="1"/>
  <c r="K286" i="1"/>
  <c r="Z286" i="1" s="1"/>
  <c r="K287" i="1"/>
  <c r="Z287" i="1" s="1"/>
  <c r="K288" i="1"/>
  <c r="Z288" i="1" s="1"/>
  <c r="K289" i="1"/>
  <c r="Z289" i="1" s="1"/>
  <c r="K290" i="1"/>
  <c r="Z290" i="1" s="1"/>
  <c r="K291" i="1"/>
  <c r="Z291" i="1" s="1"/>
  <c r="K292" i="1"/>
  <c r="Z292" i="1" s="1"/>
  <c r="K293" i="1"/>
  <c r="Z293" i="1" s="1"/>
  <c r="K294" i="1"/>
  <c r="Z294" i="1" s="1"/>
  <c r="K295" i="1"/>
  <c r="Z295" i="1" s="1"/>
  <c r="K296" i="1"/>
  <c r="Z296" i="1" s="1"/>
  <c r="K297" i="1"/>
  <c r="Z297" i="1" s="1"/>
  <c r="K298" i="1"/>
  <c r="Z298" i="1" s="1"/>
  <c r="K299" i="1"/>
  <c r="Z299" i="1" s="1"/>
  <c r="K300" i="1"/>
  <c r="Z300" i="1" s="1"/>
  <c r="K301" i="1"/>
  <c r="Z301" i="1" s="1"/>
  <c r="K302" i="1"/>
  <c r="Z302" i="1" s="1"/>
  <c r="K303" i="1"/>
  <c r="Z303" i="1" s="1"/>
  <c r="K304" i="1"/>
  <c r="Z304" i="1" s="1"/>
  <c r="K305" i="1"/>
  <c r="Z305" i="1" s="1"/>
  <c r="K306" i="1"/>
  <c r="Z306" i="1" s="1"/>
  <c r="K307" i="1"/>
  <c r="Z307" i="1" s="1"/>
  <c r="K308" i="1"/>
  <c r="Z308" i="1" s="1"/>
  <c r="K309" i="1"/>
  <c r="Z309" i="1" s="1"/>
  <c r="K310" i="1"/>
  <c r="Z310" i="1" s="1"/>
  <c r="K311" i="1"/>
  <c r="Z311" i="1" s="1"/>
  <c r="K312" i="1"/>
  <c r="Z312" i="1" s="1"/>
  <c r="K313" i="1"/>
  <c r="Z313" i="1" s="1"/>
  <c r="K314" i="1"/>
  <c r="Z314" i="1" s="1"/>
  <c r="K315" i="1"/>
  <c r="Z315" i="1" s="1"/>
  <c r="K316" i="1"/>
  <c r="Z316" i="1" s="1"/>
  <c r="K317" i="1"/>
  <c r="Z317" i="1" s="1"/>
  <c r="K318" i="1"/>
  <c r="Z318" i="1" s="1"/>
  <c r="K319" i="1"/>
  <c r="Z319" i="1" s="1"/>
  <c r="K320" i="1"/>
  <c r="Z320" i="1" s="1"/>
  <c r="K321" i="1"/>
  <c r="Z321" i="1" s="1"/>
  <c r="K322" i="1"/>
  <c r="Z322" i="1" s="1"/>
  <c r="K323" i="1"/>
  <c r="Z323" i="1" s="1"/>
  <c r="K324" i="1"/>
  <c r="Z324" i="1" s="1"/>
  <c r="K325" i="1"/>
  <c r="Z325" i="1" s="1"/>
  <c r="K326" i="1"/>
  <c r="Z326" i="1" s="1"/>
  <c r="K327" i="1"/>
  <c r="Z327" i="1" s="1"/>
  <c r="K328" i="1"/>
  <c r="Z328" i="1" s="1"/>
  <c r="K329" i="1"/>
  <c r="Z329" i="1" s="1"/>
  <c r="K330" i="1"/>
  <c r="Z330" i="1" s="1"/>
  <c r="K331" i="1"/>
  <c r="Z331" i="1" s="1"/>
  <c r="K332" i="1"/>
  <c r="Z332" i="1" s="1"/>
  <c r="K333" i="1"/>
  <c r="Z333" i="1" s="1"/>
  <c r="K334" i="1"/>
  <c r="Z334" i="1" s="1"/>
  <c r="K335" i="1"/>
  <c r="Z335" i="1" s="1"/>
  <c r="K336" i="1"/>
  <c r="Z336" i="1" s="1"/>
  <c r="K337" i="1"/>
  <c r="Z337" i="1" s="1"/>
  <c r="K338" i="1"/>
  <c r="Z338" i="1" s="1"/>
  <c r="K339" i="1"/>
  <c r="Z339" i="1" s="1"/>
  <c r="K340" i="1"/>
  <c r="Z340" i="1" s="1"/>
  <c r="K341" i="1"/>
  <c r="Z341" i="1" s="1"/>
  <c r="K342" i="1"/>
  <c r="Z342" i="1" s="1"/>
  <c r="K343" i="1"/>
  <c r="Z343" i="1" s="1"/>
  <c r="K344" i="1"/>
  <c r="Z344" i="1" s="1"/>
  <c r="K345" i="1"/>
  <c r="Z345" i="1" s="1"/>
  <c r="K346" i="1"/>
  <c r="Z346" i="1" s="1"/>
  <c r="K347" i="1"/>
  <c r="Z347" i="1" s="1"/>
  <c r="K348" i="1"/>
  <c r="Z348" i="1" s="1"/>
  <c r="K349" i="1"/>
  <c r="Z349" i="1" s="1"/>
  <c r="K350" i="1"/>
  <c r="Z350" i="1" s="1"/>
  <c r="K351" i="1"/>
  <c r="Z351" i="1" s="1"/>
  <c r="K352" i="1"/>
  <c r="Z352" i="1" s="1"/>
  <c r="K353" i="1"/>
  <c r="Z353" i="1" s="1"/>
  <c r="K354" i="1"/>
  <c r="Z354" i="1" s="1"/>
  <c r="K355" i="1"/>
  <c r="Z355" i="1" s="1"/>
  <c r="K356" i="1"/>
  <c r="Z356" i="1" s="1"/>
  <c r="K357" i="1"/>
  <c r="Z357" i="1" s="1"/>
  <c r="K358" i="1"/>
  <c r="Z358" i="1" s="1"/>
  <c r="K359" i="1"/>
  <c r="Z359" i="1" s="1"/>
  <c r="K360" i="1"/>
  <c r="Z360" i="1" s="1"/>
  <c r="K361" i="1"/>
  <c r="Z361" i="1" s="1"/>
  <c r="K362" i="1"/>
  <c r="Z362" i="1" s="1"/>
  <c r="K363" i="1"/>
  <c r="Z363" i="1" s="1"/>
  <c r="K364" i="1"/>
  <c r="Z364" i="1" s="1"/>
  <c r="K365" i="1"/>
  <c r="Z365" i="1" s="1"/>
  <c r="K366" i="1"/>
  <c r="Z366" i="1" s="1"/>
  <c r="K367" i="1"/>
  <c r="Z367" i="1" s="1"/>
  <c r="K368" i="1"/>
  <c r="Z368" i="1" s="1"/>
  <c r="K369" i="1"/>
  <c r="Z369" i="1" s="1"/>
  <c r="K370" i="1"/>
  <c r="Z370" i="1" s="1"/>
  <c r="K371" i="1"/>
  <c r="Z371" i="1" s="1"/>
  <c r="K372" i="1"/>
  <c r="Z372" i="1" s="1"/>
  <c r="K373" i="1"/>
  <c r="Z373" i="1" s="1"/>
  <c r="K374" i="1"/>
  <c r="Z374" i="1" s="1"/>
  <c r="K375" i="1"/>
  <c r="Z375" i="1" s="1"/>
  <c r="K376" i="1"/>
  <c r="Z376" i="1" s="1"/>
  <c r="K377" i="1"/>
  <c r="Z377" i="1" s="1"/>
  <c r="K378" i="1"/>
  <c r="Z378" i="1" s="1"/>
  <c r="K379" i="1"/>
  <c r="Z379" i="1" s="1"/>
  <c r="K380" i="1"/>
  <c r="Z380" i="1" s="1"/>
  <c r="K381" i="1"/>
  <c r="Z381" i="1" s="1"/>
  <c r="K382" i="1"/>
  <c r="Z382" i="1" s="1"/>
  <c r="K383" i="1"/>
  <c r="Z383" i="1" s="1"/>
  <c r="K384" i="1"/>
  <c r="Z384" i="1" s="1"/>
  <c r="K385" i="1"/>
  <c r="Z385" i="1" s="1"/>
  <c r="K386" i="1"/>
  <c r="Z386" i="1" s="1"/>
  <c r="K387" i="1"/>
  <c r="Z387" i="1" s="1"/>
  <c r="K388" i="1"/>
  <c r="Z388" i="1" s="1"/>
  <c r="K389" i="1"/>
  <c r="Z389" i="1" s="1"/>
  <c r="K390" i="1"/>
  <c r="Z390" i="1" s="1"/>
  <c r="K391" i="1"/>
  <c r="Z391" i="1" s="1"/>
  <c r="K392" i="1"/>
  <c r="Z392" i="1" s="1"/>
  <c r="K393" i="1"/>
  <c r="Z393" i="1" s="1"/>
  <c r="K394" i="1"/>
  <c r="Z394" i="1" s="1"/>
  <c r="K395" i="1"/>
  <c r="Z395" i="1" s="1"/>
  <c r="K396" i="1"/>
  <c r="Z396" i="1" s="1"/>
  <c r="K397" i="1"/>
  <c r="Z397" i="1" s="1"/>
  <c r="K398" i="1"/>
  <c r="Z398" i="1" s="1"/>
  <c r="K399" i="1"/>
  <c r="Z399" i="1" s="1"/>
  <c r="K400" i="1"/>
  <c r="Z400" i="1" s="1"/>
  <c r="K401" i="1"/>
  <c r="Z401" i="1" s="1"/>
  <c r="K402" i="1"/>
  <c r="Z402" i="1" s="1"/>
  <c r="K403" i="1"/>
  <c r="Z403" i="1" s="1"/>
  <c r="K404" i="1"/>
  <c r="Z404" i="1" s="1"/>
  <c r="K405" i="1"/>
  <c r="Z405" i="1" s="1"/>
  <c r="K406" i="1"/>
  <c r="Z406" i="1" s="1"/>
  <c r="K407" i="1"/>
  <c r="Z407" i="1" s="1"/>
  <c r="K408" i="1"/>
  <c r="Z408" i="1" s="1"/>
  <c r="K409" i="1"/>
  <c r="Z409" i="1" s="1"/>
  <c r="K410" i="1"/>
  <c r="Z410" i="1" s="1"/>
  <c r="K411" i="1"/>
  <c r="Z411" i="1" s="1"/>
  <c r="K412" i="1"/>
  <c r="Z412" i="1" s="1"/>
  <c r="K413" i="1"/>
  <c r="Z413" i="1" s="1"/>
  <c r="K414" i="1"/>
  <c r="Z414" i="1" s="1"/>
  <c r="K415" i="1"/>
  <c r="Z415" i="1" s="1"/>
  <c r="K416" i="1"/>
  <c r="Z416" i="1" s="1"/>
  <c r="K417" i="1"/>
  <c r="Z417" i="1" s="1"/>
  <c r="K418" i="1"/>
  <c r="Z418" i="1" s="1"/>
  <c r="K419" i="1"/>
  <c r="Z419" i="1" s="1"/>
  <c r="K420" i="1"/>
  <c r="Z420" i="1" s="1"/>
  <c r="K421" i="1"/>
  <c r="Z421" i="1" s="1"/>
  <c r="K422" i="1"/>
  <c r="Z422" i="1" s="1"/>
  <c r="K423" i="1"/>
  <c r="Z423" i="1" s="1"/>
  <c r="K424" i="1"/>
  <c r="Z424" i="1" s="1"/>
  <c r="K425" i="1"/>
  <c r="Z425" i="1" s="1"/>
  <c r="K426" i="1"/>
  <c r="Z426" i="1" s="1"/>
  <c r="K427" i="1"/>
  <c r="Z427" i="1" s="1"/>
  <c r="K428" i="1"/>
  <c r="Z428" i="1" s="1"/>
  <c r="K429" i="1"/>
  <c r="Z429" i="1" s="1"/>
  <c r="K430" i="1"/>
  <c r="Z430" i="1" s="1"/>
  <c r="K431" i="1"/>
  <c r="Z431" i="1" s="1"/>
  <c r="K432" i="1"/>
  <c r="Z432" i="1" s="1"/>
  <c r="K433" i="1"/>
  <c r="Z433" i="1" s="1"/>
  <c r="K434" i="1"/>
  <c r="Z434" i="1" s="1"/>
  <c r="K435" i="1"/>
  <c r="Z435" i="1" s="1"/>
  <c r="K436" i="1"/>
  <c r="Z436" i="1" s="1"/>
  <c r="K437" i="1"/>
  <c r="Z437" i="1" s="1"/>
  <c r="K438" i="1"/>
  <c r="Z438" i="1" s="1"/>
  <c r="K439" i="1"/>
  <c r="Z439" i="1" s="1"/>
  <c r="K440" i="1"/>
  <c r="Z440" i="1" s="1"/>
  <c r="K441" i="1"/>
  <c r="Z441" i="1" s="1"/>
  <c r="K442" i="1"/>
  <c r="Z442" i="1" s="1"/>
  <c r="K443" i="1"/>
  <c r="Z443" i="1" s="1"/>
  <c r="K444" i="1"/>
  <c r="Z444" i="1" s="1"/>
  <c r="K445" i="1"/>
  <c r="Z445" i="1" s="1"/>
  <c r="K446" i="1"/>
  <c r="Z446" i="1" s="1"/>
  <c r="K447" i="1"/>
  <c r="Z447" i="1" s="1"/>
  <c r="K448" i="1"/>
  <c r="Z448" i="1" s="1"/>
  <c r="K449" i="1"/>
  <c r="Z449" i="1" s="1"/>
  <c r="K450" i="1"/>
  <c r="Z450" i="1" s="1"/>
  <c r="K451" i="1"/>
  <c r="Z451" i="1" s="1"/>
  <c r="K452" i="1"/>
  <c r="Z452" i="1" s="1"/>
  <c r="K453" i="1"/>
  <c r="Z453" i="1" s="1"/>
  <c r="K454" i="1"/>
  <c r="Z454" i="1" s="1"/>
  <c r="K455" i="1"/>
  <c r="Z455" i="1" s="1"/>
  <c r="K456" i="1"/>
  <c r="Z456" i="1" s="1"/>
  <c r="K457" i="1"/>
  <c r="Z457" i="1" s="1"/>
  <c r="K458" i="1"/>
  <c r="Z458" i="1" s="1"/>
  <c r="K459" i="1"/>
  <c r="Z459" i="1" s="1"/>
  <c r="K460" i="1"/>
  <c r="Z460" i="1" s="1"/>
  <c r="K461" i="1"/>
  <c r="Z461" i="1" s="1"/>
  <c r="K462" i="1"/>
  <c r="Z462" i="1" s="1"/>
  <c r="K463" i="1"/>
  <c r="Z463" i="1" s="1"/>
  <c r="K464" i="1"/>
  <c r="Z464" i="1" s="1"/>
  <c r="K465" i="1"/>
  <c r="Z465" i="1" s="1"/>
  <c r="K466" i="1"/>
  <c r="Z466" i="1" s="1"/>
  <c r="K467" i="1"/>
  <c r="Z467" i="1" s="1"/>
  <c r="K468" i="1"/>
  <c r="Z468" i="1" s="1"/>
  <c r="K469" i="1"/>
  <c r="Z469" i="1" s="1"/>
  <c r="K470" i="1"/>
  <c r="Z470" i="1" s="1"/>
  <c r="K471" i="1"/>
  <c r="Z471" i="1" s="1"/>
  <c r="K472" i="1"/>
  <c r="Z472" i="1" s="1"/>
  <c r="K473" i="1"/>
  <c r="Z473" i="1" s="1"/>
  <c r="K474" i="1"/>
  <c r="Z474" i="1" s="1"/>
  <c r="K475" i="1"/>
  <c r="Z475" i="1" s="1"/>
  <c r="K476" i="1"/>
  <c r="Z476" i="1" s="1"/>
  <c r="K477" i="1"/>
  <c r="Z477" i="1" s="1"/>
  <c r="K478" i="1"/>
  <c r="Z478" i="1" s="1"/>
  <c r="K479" i="1"/>
  <c r="Z479" i="1" s="1"/>
  <c r="K480" i="1"/>
  <c r="Z480" i="1" s="1"/>
  <c r="F6" i="2" l="1"/>
  <c r="E6" i="2"/>
  <c r="D5" i="2"/>
  <c r="C5" i="2"/>
</calcChain>
</file>

<file path=xl/sharedStrings.xml><?xml version="1.0" encoding="utf-8"?>
<sst xmlns="http://schemas.openxmlformats.org/spreadsheetml/2006/main" count="5110" uniqueCount="709">
  <si>
    <t>GEOUID_2016</t>
  </si>
  <si>
    <t>GEOUID_2006</t>
  </si>
  <si>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</si>
  <si>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</si>
  <si>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</si>
  <si>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</si>
  <si>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</si>
  <si>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</si>
  <si>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</si>
  <si>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</si>
  <si>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</si>
  <si>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</si>
  <si>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</si>
  <si>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</si>
  <si>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</si>
  <si>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</si>
  <si>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</si>
  <si>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</si>
  <si>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</si>
  <si>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Split_2006_weight</t>
  </si>
  <si>
    <t>Split_2006_pop</t>
  </si>
  <si>
    <t>GEOUID_2006_ref</t>
  </si>
  <si>
    <t>AREA_NAME</t>
  </si>
  <si>
    <t>2006 Private Dwellings</t>
  </si>
  <si>
    <t>2006 Private Dwellings: Occupied by Usual Residents</t>
  </si>
  <si>
    <t>Land Area, sq km</t>
  </si>
  <si>
    <t>Land Area, sq km: Persons per sq km</t>
  </si>
  <si>
    <t>Land Area, sq km: Dwellings per sq km</t>
  </si>
  <si>
    <t>Split_2006_TotalDU</t>
  </si>
  <si>
    <t>Split_2006_OccuDU</t>
  </si>
  <si>
    <t>CMA Total</t>
  </si>
  <si>
    <t>2006
Population</t>
  </si>
  <si>
    <t>2006
Population
(%)</t>
  </si>
  <si>
    <t>2016
Population</t>
  </si>
  <si>
    <t>2016
Population
(%)</t>
  </si>
  <si>
    <t>Population Growth
2006-2016</t>
  </si>
  <si>
    <t>FID</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</si>
  <si>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</si>
  <si>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</si>
  <si>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</si>
  <si>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</si>
  <si>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</si>
  <si>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</si>
  <si>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</si>
  <si>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</si>
  <si>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</si>
  <si>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</si>
  <si>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</si>
  <si>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</si>
  <si>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</si>
  <si>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</si>
  <si>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</si>
  <si>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</si>
  <si>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</si>
  <si>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</si>
  <si>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</si>
  <si>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</si>
  <si>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</si>
  <si>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</si>
  <si>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599330001.01</t>
  </si>
  <si>
    <t>599330001.02</t>
  </si>
  <si>
    <t>599330002.01</t>
  </si>
  <si>
    <t>599330002.02</t>
  </si>
  <si>
    <t>599330003.01</t>
  </si>
  <si>
    <t>599330003.02</t>
  </si>
  <si>
    <t>599330004.01</t>
  </si>
  <si>
    <t>599330004.02</t>
  </si>
  <si>
    <t>599330005.00</t>
  </si>
  <si>
    <t>599330006.01</t>
  </si>
  <si>
    <t>599330006.02</t>
  </si>
  <si>
    <t>599330007.01</t>
  </si>
  <si>
    <t>599330007.02</t>
  </si>
  <si>
    <t>599330008.01</t>
  </si>
  <si>
    <t>599330008.02</t>
  </si>
  <si>
    <t>599330009.00</t>
  </si>
  <si>
    <t>599330010.01</t>
  </si>
  <si>
    <t>599330010.02</t>
  </si>
  <si>
    <t>599330011.00</t>
  </si>
  <si>
    <t>599330012.00</t>
  </si>
  <si>
    <t>599330013.01</t>
  </si>
  <si>
    <t>599330013.02</t>
  </si>
  <si>
    <t>599330014.01</t>
  </si>
  <si>
    <t>599330014.02</t>
  </si>
  <si>
    <t>599330015.01</t>
  </si>
  <si>
    <t>599330015.02</t>
  </si>
  <si>
    <t>599330016.01</t>
  </si>
  <si>
    <t>599330016.03</t>
  </si>
  <si>
    <t>599330016.04</t>
  </si>
  <si>
    <t>599330017.01</t>
  </si>
  <si>
    <t>599330017.02</t>
  </si>
  <si>
    <t>599330018.01</t>
  </si>
  <si>
    <t>599330018.02</t>
  </si>
  <si>
    <t>599330019.00</t>
  </si>
  <si>
    <t>599330020.00</t>
  </si>
  <si>
    <t>599330021.00</t>
  </si>
  <si>
    <t>599330022.00</t>
  </si>
  <si>
    <t>599330023.00</t>
  </si>
  <si>
    <t>599330024.00</t>
  </si>
  <si>
    <t>599330025.00</t>
  </si>
  <si>
    <t>599330026.00</t>
  </si>
  <si>
    <t>599330027.00</t>
  </si>
  <si>
    <t>599330028.00</t>
  </si>
  <si>
    <t>599330029.00</t>
  </si>
  <si>
    <t>599330030.00</t>
  </si>
  <si>
    <t>599330031.01</t>
  </si>
  <si>
    <t>599330031.02</t>
  </si>
  <si>
    <t>599330032.00</t>
  </si>
  <si>
    <t>599330033.00</t>
  </si>
  <si>
    <t>599330034.01</t>
  </si>
  <si>
    <t>599330034.02</t>
  </si>
  <si>
    <t>599330035.01</t>
  </si>
  <si>
    <t>599330035.02</t>
  </si>
  <si>
    <t>599330036.01</t>
  </si>
  <si>
    <t>599330036.02</t>
  </si>
  <si>
    <t>599330037.01</t>
  </si>
  <si>
    <t>599330037.02</t>
  </si>
  <si>
    <t>599330038.00</t>
  </si>
  <si>
    <t>599330039.01</t>
  </si>
  <si>
    <t>599330039.02</t>
  </si>
  <si>
    <t>599330040.01</t>
  </si>
  <si>
    <t>599330040.02</t>
  </si>
  <si>
    <t>599330041.01</t>
  </si>
  <si>
    <t>599330041.02</t>
  </si>
  <si>
    <t>599330042.00</t>
  </si>
  <si>
    <t>599330043.01</t>
  </si>
  <si>
    <t>599330043.02</t>
  </si>
  <si>
    <t>599330044.00</t>
  </si>
  <si>
    <t>599330045.01</t>
  </si>
  <si>
    <t>599330045.02</t>
  </si>
  <si>
    <t>599330046.00</t>
  </si>
  <si>
    <t>599330047.01</t>
  </si>
  <si>
    <t>599330047.02</t>
  </si>
  <si>
    <t>599330048.00</t>
  </si>
  <si>
    <t>599330049.01</t>
  </si>
  <si>
    <t>599330049.02</t>
  </si>
  <si>
    <t>599330050.02</t>
  </si>
  <si>
    <t>599330050.03</t>
  </si>
  <si>
    <t>599330050.04</t>
  </si>
  <si>
    <t>599330051.00</t>
  </si>
  <si>
    <t>599330052.01</t>
  </si>
  <si>
    <t>599330052.02</t>
  </si>
  <si>
    <t>599330053.01</t>
  </si>
  <si>
    <t>599330053.02</t>
  </si>
  <si>
    <t>599330054.01</t>
  </si>
  <si>
    <t>599330054.02</t>
  </si>
  <si>
    <t>599330055.01</t>
  </si>
  <si>
    <t>599330055.02</t>
  </si>
  <si>
    <t>599330056.01</t>
  </si>
  <si>
    <t>599330056.02</t>
  </si>
  <si>
    <t>599330057.01</t>
  </si>
  <si>
    <t>599330057.02</t>
  </si>
  <si>
    <t>599330058.00</t>
  </si>
  <si>
    <t>599330059.03</t>
  </si>
  <si>
    <t>599330059.04</t>
  </si>
  <si>
    <t>599330059.05</t>
  </si>
  <si>
    <t>599330059.06</t>
  </si>
  <si>
    <t>599330060.01</t>
  </si>
  <si>
    <t>599330060.02</t>
  </si>
  <si>
    <t>599330061.00</t>
  </si>
  <si>
    <t>599330062.00</t>
  </si>
  <si>
    <t>599330063.00</t>
  </si>
  <si>
    <t>599330064.00</t>
  </si>
  <si>
    <t>599330065.00</t>
  </si>
  <si>
    <t>599330066.00</t>
  </si>
  <si>
    <t>599330067.00</t>
  </si>
  <si>
    <t>599330068.00</t>
  </si>
  <si>
    <t>599330069.00</t>
  </si>
  <si>
    <t>599330100.01</t>
  </si>
  <si>
    <t>599330100.02</t>
  </si>
  <si>
    <t>599330101.02</t>
  </si>
  <si>
    <t>599330101.03</t>
  </si>
  <si>
    <t>599330101.04</t>
  </si>
  <si>
    <t>599330102.00</t>
  </si>
  <si>
    <t>599330103.00</t>
  </si>
  <si>
    <t>599330104.00</t>
  </si>
  <si>
    <t>599330110.01</t>
  </si>
  <si>
    <t>599330110.02</t>
  </si>
  <si>
    <t>599330111.01</t>
  </si>
  <si>
    <t>599330111.02</t>
  </si>
  <si>
    <t>599330111.03</t>
  </si>
  <si>
    <t>599330112.00</t>
  </si>
  <si>
    <t>599330113.00</t>
  </si>
  <si>
    <t>599330114.00</t>
  </si>
  <si>
    <t>599330115.00</t>
  </si>
  <si>
    <t>599330116.00</t>
  </si>
  <si>
    <t>599330117.00</t>
  </si>
  <si>
    <t>599330118.00</t>
  </si>
  <si>
    <t>599330119.00</t>
  </si>
  <si>
    <t>599330120.00</t>
  </si>
  <si>
    <t>599330121.00</t>
  </si>
  <si>
    <t>599330122.00</t>
  </si>
  <si>
    <t>599330130.01</t>
  </si>
  <si>
    <t>599330130.03</t>
  </si>
  <si>
    <t>599330130.04</t>
  </si>
  <si>
    <t>599330131.00</t>
  </si>
  <si>
    <t>599330132.00</t>
  </si>
  <si>
    <t>599330133.01</t>
  </si>
  <si>
    <t>599330133.02</t>
  </si>
  <si>
    <t>599330134.00</t>
  </si>
  <si>
    <t>599330135.00</t>
  </si>
  <si>
    <t>599330140.02</t>
  </si>
  <si>
    <t>599330140.03</t>
  </si>
  <si>
    <t>599330140.04</t>
  </si>
  <si>
    <t>599330141.00</t>
  </si>
  <si>
    <t>599330142.01</t>
  </si>
  <si>
    <t>599330142.02</t>
  </si>
  <si>
    <t>599330142.03</t>
  </si>
  <si>
    <t>599330143.01</t>
  </si>
  <si>
    <t>599330143.02</t>
  </si>
  <si>
    <t>599330143.03</t>
  </si>
  <si>
    <t>599330143.04</t>
  </si>
  <si>
    <t>599330144.03</t>
  </si>
  <si>
    <t>599330144.04</t>
  </si>
  <si>
    <t>599330144.05</t>
  </si>
  <si>
    <t>599330144.06</t>
  </si>
  <si>
    <t>599330145.00</t>
  </si>
  <si>
    <t>599330146.00</t>
  </si>
  <si>
    <t>599330147.01</t>
  </si>
  <si>
    <t>599330147.04</t>
  </si>
  <si>
    <t>599330147.05</t>
  </si>
  <si>
    <t>599330147.06</t>
  </si>
  <si>
    <t>599330147.07</t>
  </si>
  <si>
    <t>599330147.08</t>
  </si>
  <si>
    <t>599330148.00</t>
  </si>
  <si>
    <t>599330149.02</t>
  </si>
  <si>
    <t>599330149.03</t>
  </si>
  <si>
    <t>599330149.04</t>
  </si>
  <si>
    <t>599330149.05</t>
  </si>
  <si>
    <t>599330150.00</t>
  </si>
  <si>
    <t>599330151.01</t>
  </si>
  <si>
    <t>599330151.03</t>
  </si>
  <si>
    <t>599330151.05</t>
  </si>
  <si>
    <t>599330151.06</t>
  </si>
  <si>
    <t>599330160.01</t>
  </si>
  <si>
    <t>599330160.02</t>
  </si>
  <si>
    <t>599330160.03</t>
  </si>
  <si>
    <t>599330160.04</t>
  </si>
  <si>
    <t>599330161.01</t>
  </si>
  <si>
    <t>599330161.02</t>
  </si>
  <si>
    <t>599330161.03</t>
  </si>
  <si>
    <t>599330161.05</t>
  </si>
  <si>
    <t>599330161.06</t>
  </si>
  <si>
    <t>599330162.01</t>
  </si>
  <si>
    <t>599330162.02</t>
  </si>
  <si>
    <t>599330162.03</t>
  </si>
  <si>
    <t>599330162.04</t>
  </si>
  <si>
    <t>599330163.01</t>
  </si>
  <si>
    <t>599330163.04</t>
  </si>
  <si>
    <t>599330163.05</t>
  </si>
  <si>
    <t>599330163.06</t>
  </si>
  <si>
    <t>599330163.07</t>
  </si>
  <si>
    <t>599330163.08</t>
  </si>
  <si>
    <t>599330170.03</t>
  </si>
  <si>
    <t>599330170.04</t>
  </si>
  <si>
    <t>599330170.05</t>
  </si>
  <si>
    <t>599330170.06</t>
  </si>
  <si>
    <t>599330180.01</t>
  </si>
  <si>
    <t>599330180.02</t>
  </si>
  <si>
    <t>599330181.01</t>
  </si>
  <si>
    <t>599330181.03</t>
  </si>
  <si>
    <t>599330181.04</t>
  </si>
  <si>
    <t>599330181.05</t>
  </si>
  <si>
    <t>599330181.06</t>
  </si>
  <si>
    <t>599330181.07</t>
  </si>
  <si>
    <t>599330181.08</t>
  </si>
  <si>
    <t>599330181.09</t>
  </si>
  <si>
    <t>599330182.01</t>
  </si>
  <si>
    <t>599330182.02</t>
  </si>
  <si>
    <t>599330182.03</t>
  </si>
  <si>
    <t>599330182.04</t>
  </si>
  <si>
    <t>599330182.05</t>
  </si>
  <si>
    <t>599330182.06</t>
  </si>
  <si>
    <t>599330183.01</t>
  </si>
  <si>
    <t>599330183.03</t>
  </si>
  <si>
    <t>599330183.04</t>
  </si>
  <si>
    <t>599330183.05</t>
  </si>
  <si>
    <t>599330183.06</t>
  </si>
  <si>
    <t>599330183.07</t>
  </si>
  <si>
    <t>599330184.01</t>
  </si>
  <si>
    <t>599330184.02</t>
  </si>
  <si>
    <t>599330184.05</t>
  </si>
  <si>
    <t>599330184.06</t>
  </si>
  <si>
    <t>599330184.07</t>
  </si>
  <si>
    <t>599330184.08</t>
  </si>
  <si>
    <t>599330184.09</t>
  </si>
  <si>
    <t>599330184.10</t>
  </si>
  <si>
    <t>599330184.11</t>
  </si>
  <si>
    <t>599330185.05</t>
  </si>
  <si>
    <t>599330185.06</t>
  </si>
  <si>
    <t>599330185.07</t>
  </si>
  <si>
    <t>599330185.08</t>
  </si>
  <si>
    <t>599330185.09</t>
  </si>
  <si>
    <t>599330185.10</t>
  </si>
  <si>
    <t>599330185.11</t>
  </si>
  <si>
    <t>599330185.12</t>
  </si>
  <si>
    <t>599330185.13</t>
  </si>
  <si>
    <t>599330185.14</t>
  </si>
  <si>
    <t>599330185.15</t>
  </si>
  <si>
    <t>599330185.16</t>
  </si>
  <si>
    <t>599330186.01</t>
  </si>
  <si>
    <t>599330186.02</t>
  </si>
  <si>
    <t>599330186.05</t>
  </si>
  <si>
    <t>599330186.06</t>
  </si>
  <si>
    <t>599330186.07</t>
  </si>
  <si>
    <t>599330186.08</t>
  </si>
  <si>
    <t>599330187.03</t>
  </si>
  <si>
    <t>599330187.04</t>
  </si>
  <si>
    <t>599330187.05</t>
  </si>
  <si>
    <t>599330187.06</t>
  </si>
  <si>
    <t>599330187.07</t>
  </si>
  <si>
    <t>599330187.09</t>
  </si>
  <si>
    <t>599330187.10</t>
  </si>
  <si>
    <t>599330187.11</t>
  </si>
  <si>
    <t>599330188.01</t>
  </si>
  <si>
    <t>599330188.02</t>
  </si>
  <si>
    <t>599330188.03</t>
  </si>
  <si>
    <t>599330188.04</t>
  </si>
  <si>
    <t>599330188.05</t>
  </si>
  <si>
    <t>599330188.06</t>
  </si>
  <si>
    <t>599330189.03</t>
  </si>
  <si>
    <t>599330189.05</t>
  </si>
  <si>
    <t>599330189.06</t>
  </si>
  <si>
    <t>599330189.07</t>
  </si>
  <si>
    <t>599330189.08</t>
  </si>
  <si>
    <t>599330189.09</t>
  </si>
  <si>
    <t>599330189.10</t>
  </si>
  <si>
    <t>599330190.01</t>
  </si>
  <si>
    <t>599330190.03</t>
  </si>
  <si>
    <t>599330190.04</t>
  </si>
  <si>
    <t>599330190.05</t>
  </si>
  <si>
    <t>599330191.02</t>
  </si>
  <si>
    <t>599330191.03</t>
  </si>
  <si>
    <t>599330191.04</t>
  </si>
  <si>
    <t>599330192.00</t>
  </si>
  <si>
    <t>599330200.00</t>
  </si>
  <si>
    <t>599330201.00</t>
  </si>
  <si>
    <t>599330202.00</t>
  </si>
  <si>
    <t>599330203.00</t>
  </si>
  <si>
    <t>599330204.01</t>
  </si>
  <si>
    <t>599330204.02</t>
  </si>
  <si>
    <t>599330205.01</t>
  </si>
  <si>
    <t>599330205.02</t>
  </si>
  <si>
    <t>599330206.00</t>
  </si>
  <si>
    <t>599330207.00</t>
  </si>
  <si>
    <t>599330208.00</t>
  </si>
  <si>
    <t>599330209.00</t>
  </si>
  <si>
    <t>599330210.00</t>
  </si>
  <si>
    <t>599330220.00</t>
  </si>
  <si>
    <t>599330221.01</t>
  </si>
  <si>
    <t>599330221.03</t>
  </si>
  <si>
    <t>599330221.04</t>
  </si>
  <si>
    <t>599330222.01</t>
  </si>
  <si>
    <t>599330222.02</t>
  </si>
  <si>
    <t>599330223.01</t>
  </si>
  <si>
    <t>599330223.02</t>
  </si>
  <si>
    <t>599330224.01</t>
  </si>
  <si>
    <t>599330224.02</t>
  </si>
  <si>
    <t>599330225.01</t>
  </si>
  <si>
    <t>599330225.02</t>
  </si>
  <si>
    <t>599330226.02</t>
  </si>
  <si>
    <t>599330226.03</t>
  </si>
  <si>
    <t>599330226.04</t>
  </si>
  <si>
    <t>599330227.01</t>
  </si>
  <si>
    <t>599330227.02</t>
  </si>
  <si>
    <t>599330228.02</t>
  </si>
  <si>
    <t>599330228.03</t>
  </si>
  <si>
    <t>599330228.04</t>
  </si>
  <si>
    <t>599330229.00</t>
  </si>
  <si>
    <t>599330230.01</t>
  </si>
  <si>
    <t>599330230.02</t>
  </si>
  <si>
    <t>599330231.00</t>
  </si>
  <si>
    <t>599330232.00</t>
  </si>
  <si>
    <t>599330233.00</t>
  </si>
  <si>
    <t>599330234.00</t>
  </si>
  <si>
    <t>599330235.02</t>
  </si>
  <si>
    <t>599330235.03</t>
  </si>
  <si>
    <t>599330235.04</t>
  </si>
  <si>
    <t>599330236.00</t>
  </si>
  <si>
    <t>599330237.00</t>
  </si>
  <si>
    <t>599330238.01</t>
  </si>
  <si>
    <t>599330238.02</t>
  </si>
  <si>
    <t>599330239.00</t>
  </si>
  <si>
    <t>599330240.01</t>
  </si>
  <si>
    <t>599330240.02</t>
  </si>
  <si>
    <t>599330241.00</t>
  </si>
  <si>
    <t>599330242.00</t>
  </si>
  <si>
    <t>599330243.01</t>
  </si>
  <si>
    <t>599330243.02</t>
  </si>
  <si>
    <t>599330250.01</t>
  </si>
  <si>
    <t>599330250.02</t>
  </si>
  <si>
    <t>599330251.00</t>
  </si>
  <si>
    <t>599330260.02</t>
  </si>
  <si>
    <t>599330260.04</t>
  </si>
  <si>
    <t>599330260.05</t>
  </si>
  <si>
    <t>599330260.06</t>
  </si>
  <si>
    <t>599330260.07</t>
  </si>
  <si>
    <t>599330260.08</t>
  </si>
  <si>
    <t>599330270.00</t>
  </si>
  <si>
    <t>599330280.00</t>
  </si>
  <si>
    <t>599330281.01</t>
  </si>
  <si>
    <t>599330281.02</t>
  </si>
  <si>
    <t>599330282.00</t>
  </si>
  <si>
    <t>599330283.00</t>
  </si>
  <si>
    <t>599330284.01</t>
  </si>
  <si>
    <t>599330284.02</t>
  </si>
  <si>
    <t>599330285.01</t>
  </si>
  <si>
    <t>599330285.02</t>
  </si>
  <si>
    <t>599330286.01</t>
  </si>
  <si>
    <t>599330286.02</t>
  </si>
  <si>
    <t>599330286.03</t>
  </si>
  <si>
    <t>599330287.01</t>
  </si>
  <si>
    <t>599330287.02</t>
  </si>
  <si>
    <t>599330287.06</t>
  </si>
  <si>
    <t>599330287.08</t>
  </si>
  <si>
    <t>599330287.09</t>
  </si>
  <si>
    <t>599330287.10</t>
  </si>
  <si>
    <t>599330287.11</t>
  </si>
  <si>
    <t>599330287.12</t>
  </si>
  <si>
    <t>599330287.13</t>
  </si>
  <si>
    <t>599330287.14</t>
  </si>
  <si>
    <t>599330290.02</t>
  </si>
  <si>
    <t>599330290.03</t>
  </si>
  <si>
    <t>599330290.04</t>
  </si>
  <si>
    <t>599330290.05</t>
  </si>
  <si>
    <t>599330291.01</t>
  </si>
  <si>
    <t>599330291.02</t>
  </si>
  <si>
    <t>599330292.01</t>
  </si>
  <si>
    <t>599330292.03</t>
  </si>
  <si>
    <t>599330292.04</t>
  </si>
  <si>
    <t>599330400.02</t>
  </si>
  <si>
    <t>599330400.03</t>
  </si>
  <si>
    <t>599330400.04</t>
  </si>
  <si>
    <t>599330401.01</t>
  </si>
  <si>
    <t>599330401.02</t>
  </si>
  <si>
    <t>599330402.01</t>
  </si>
  <si>
    <t>599330402.02</t>
  </si>
  <si>
    <t>599330403.01</t>
  </si>
  <si>
    <t>599330403.03</t>
  </si>
  <si>
    <t>599330403.04</t>
  </si>
  <si>
    <t>599330403.05</t>
  </si>
  <si>
    <t>599330404.01</t>
  </si>
  <si>
    <t>599330404.02</t>
  </si>
  <si>
    <t>599330410.02</t>
  </si>
  <si>
    <t>599330410.03</t>
  </si>
  <si>
    <t>599330410.04</t>
  </si>
  <si>
    <t>599330500.00</t>
  </si>
  <si>
    <t>599330501.01</t>
  </si>
  <si>
    <t>599330501.02</t>
  </si>
  <si>
    <t>599330501.03</t>
  </si>
  <si>
    <t>599330502.01</t>
  </si>
  <si>
    <t>599330502.02</t>
  </si>
  <si>
    <t>599330502.03</t>
  </si>
  <si>
    <t>599330502.05</t>
  </si>
  <si>
    <t>599330502.06</t>
  </si>
  <si>
    <t>599330502.07</t>
  </si>
  <si>
    <t>599330503.01</t>
  </si>
  <si>
    <t>599330503.03</t>
  </si>
  <si>
    <t>599330503.06</t>
  </si>
  <si>
    <t>599330503.07</t>
  </si>
  <si>
    <t>599330503.08</t>
  </si>
  <si>
    <t>599330503.09</t>
  </si>
  <si>
    <t>599330504.01</t>
  </si>
  <si>
    <t>599330504.03</t>
  </si>
  <si>
    <t>599330504.04</t>
  </si>
  <si>
    <t>599330504.05</t>
  </si>
  <si>
    <t>599330504.06</t>
  </si>
  <si>
    <t>599330505.00</t>
  </si>
  <si>
    <t>599330506.01</t>
  </si>
  <si>
    <t>599330506.02</t>
  </si>
  <si>
    <t>Split</t>
  </si>
  <si>
    <t>Unclassified</t>
  </si>
  <si>
    <t>Airport</t>
  </si>
  <si>
    <t>Industrial</t>
  </si>
  <si>
    <t>Classification_2016</t>
  </si>
  <si>
    <t>Classification_2006</t>
  </si>
  <si>
    <t>9330501.01 (weight=0.0132) ignored, no impact on development</t>
  </si>
  <si>
    <t>9330401.02 (weight=0.0142) ignored, no impact on development</t>
  </si>
  <si>
    <t>9330170.04 (weight=0.03369) ignored, no visible boundary change</t>
  </si>
  <si>
    <t>9330059.06 (weight=0.026813) ignored, no visible boundary change</t>
  </si>
  <si>
    <t>9330035.02 (weight=0.03179) ignored, no visible boundary change</t>
  </si>
  <si>
    <t>Split, Musqueam 4 IRI</t>
  </si>
  <si>
    <t>Split, Barnston Island 3 IRI</t>
  </si>
  <si>
    <t>Split, Coquitlam 2 IRI</t>
  </si>
  <si>
    <t>Split, Langley 5 IRI</t>
  </si>
  <si>
    <t>Split, Whonnock 1 IRI</t>
  </si>
  <si>
    <t>COL0</t>
  </si>
  <si>
    <t>COL1</t>
  </si>
  <si>
    <t>COL2</t>
  </si>
  <si>
    <t>COL3</t>
  </si>
  <si>
    <t>COL4</t>
  </si>
  <si>
    <t>COL5</t>
  </si>
  <si>
    <t>COL6</t>
  </si>
  <si>
    <t>COL7</t>
  </si>
  <si>
    <t>COL8</t>
  </si>
  <si>
    <t>COL9</t>
  </si>
  <si>
    <t>COL10</t>
  </si>
  <si>
    <t>COL11</t>
  </si>
  <si>
    <t>COL12</t>
  </si>
  <si>
    <t>COL13</t>
  </si>
  <si>
    <t>&lt;-- Moving Backward</t>
  </si>
  <si>
    <t>Vancouver</t>
  </si>
  <si>
    <t>Neighbourhood</t>
  </si>
  <si>
    <t>Area_Km</t>
  </si>
  <si>
    <t>Area_Ha</t>
  </si>
  <si>
    <t>Pop_2016</t>
  </si>
  <si>
    <t>Pop_2011</t>
  </si>
  <si>
    <t>Pop_2006</t>
  </si>
  <si>
    <t>Pop_change_2006_2016</t>
  </si>
  <si>
    <t>Pop_change_Per_2006_2016</t>
  </si>
  <si>
    <t>PopDen_sqKm_2016</t>
  </si>
  <si>
    <t>Total_DU_2016</t>
  </si>
  <si>
    <t>Total_DU_2006</t>
  </si>
  <si>
    <t>Total_DU_change</t>
  </si>
  <si>
    <t>Total_DU_changePer</t>
  </si>
  <si>
    <t>Occupied_DU_2016</t>
  </si>
  <si>
    <t>Occupied_DU_2006</t>
  </si>
  <si>
    <t>Occupied_DU_change</t>
  </si>
  <si>
    <t>Occupied_DU_changePer</t>
  </si>
  <si>
    <t>Occupied_DU_perHa_2016</t>
  </si>
  <si>
    <t>Commuters_Total</t>
  </si>
  <si>
    <t>DriverPassenger_Total</t>
  </si>
  <si>
    <t>DriverPassenger_Per</t>
  </si>
  <si>
    <t>DriverPassenger_Normalized</t>
  </si>
  <si>
    <t>PublicTransit_Total</t>
  </si>
  <si>
    <t>PublicTransit_Per</t>
  </si>
  <si>
    <t>PublicTransit_Normalized</t>
  </si>
  <si>
    <t>ActiveTranspo_Total</t>
  </si>
  <si>
    <t>ActiveTranspo_Per</t>
  </si>
  <si>
    <t>ActiveTranspo_Normalized</t>
  </si>
  <si>
    <t>Willoughby</t>
  </si>
  <si>
    <t>Langley</t>
  </si>
  <si>
    <t>East Clayton West</t>
  </si>
  <si>
    <t>White Rock</t>
  </si>
  <si>
    <t>Morgan Hghts, N Grandview Hghts</t>
  </si>
  <si>
    <t>Coquitlam</t>
  </si>
  <si>
    <t>Burke Mountain</t>
  </si>
  <si>
    <t>Fairview, Willow Park</t>
  </si>
  <si>
    <t>East Clayton</t>
  </si>
  <si>
    <t>Surrey</t>
  </si>
  <si>
    <t>East Newton South</t>
  </si>
  <si>
    <t>South Newton</t>
  </si>
  <si>
    <t>Richmond</t>
  </si>
  <si>
    <t>Richmond General Hospital</t>
  </si>
  <si>
    <t>Sullivan</t>
  </si>
  <si>
    <t>Coquitlam Centre</t>
  </si>
  <si>
    <t>N of Blundell &amp; E of Garden City</t>
  </si>
  <si>
    <t>North Cloverdale</t>
  </si>
  <si>
    <t>West Cloverdale</t>
  </si>
  <si>
    <t>Walmart Supercentre</t>
  </si>
  <si>
    <t>BC Place</t>
  </si>
  <si>
    <t>Maple Ridge</t>
  </si>
  <si>
    <t>Silvervalley</t>
  </si>
  <si>
    <t>Rogers Arena</t>
  </si>
  <si>
    <t>Newton</t>
  </si>
  <si>
    <t>UBC south of 16th</t>
  </si>
  <si>
    <t>Willingdon Hghts S</t>
  </si>
  <si>
    <t>New Westminster</t>
  </si>
  <si>
    <t>Queensborough</t>
  </si>
  <si>
    <t>Routley</t>
  </si>
  <si>
    <t>Sport&amp;Leisure Complex, Fleetwood Meadows Park</t>
  </si>
  <si>
    <t>Port Moody</t>
  </si>
  <si>
    <t>Klahanie Condos</t>
  </si>
  <si>
    <t>N of Memorial Hosp.</t>
  </si>
  <si>
    <t>Burnaby</t>
  </si>
  <si>
    <t>Brentwood straddling Laugheed Hwy</t>
  </si>
  <si>
    <t>Port Coquitlam</t>
  </si>
  <si>
    <t>S of railyards</t>
  </si>
  <si>
    <t>Downtown</t>
  </si>
  <si>
    <t>Blaine</t>
  </si>
  <si>
    <t>Douglas</t>
  </si>
  <si>
    <t>NW Langley</t>
  </si>
  <si>
    <t>SE Surrey</t>
  </si>
  <si>
    <t>Glenbrook Ravine</t>
  </si>
  <si>
    <t>City Hall</t>
  </si>
  <si>
    <t>W of Yaletown</t>
  </si>
  <si>
    <t>East Newton North</t>
  </si>
  <si>
    <t>Simon Fraser U.</t>
  </si>
  <si>
    <t>North</t>
  </si>
  <si>
    <t>Whalley, Guildford</t>
  </si>
  <si>
    <t>Delta</t>
  </si>
  <si>
    <t>N of Burns Bog</t>
  </si>
  <si>
    <t>Albion</t>
  </si>
  <si>
    <t>SE of Joyce-Collingwood Stn</t>
  </si>
  <si>
    <t>New Westminster Stn.</t>
  </si>
  <si>
    <t>Gordon Estate</t>
  </si>
  <si>
    <t>Btwn Surrey, Langley &amp; White Rock</t>
  </si>
  <si>
    <t>West Vancouver</t>
  </si>
  <si>
    <t>E of Shaughnessy</t>
  </si>
  <si>
    <t>Riley Park</t>
  </si>
  <si>
    <t>SE of Broadmoor</t>
  </si>
  <si>
    <t>Kerrisdale</t>
  </si>
  <si>
    <t>Shaughnessy</t>
  </si>
  <si>
    <t>Crescent</t>
  </si>
  <si>
    <t>British Properties</t>
  </si>
  <si>
    <t>Vancouver Community College</t>
  </si>
  <si>
    <t>Dwtn Eastside</t>
  </si>
  <si>
    <t>Yaletown</t>
  </si>
  <si>
    <t>Granville Island</t>
  </si>
  <si>
    <t>North Vancouver</t>
  </si>
  <si>
    <t>Btwn Deep Cove &amp; Dollarton</t>
  </si>
  <si>
    <t>Ocean Park</t>
  </si>
  <si>
    <t>S of Minoru</t>
  </si>
  <si>
    <t>N of Metrotown Stn</t>
  </si>
  <si>
    <t>Lonsdale</t>
  </si>
  <si>
    <t>Coal Harbour</t>
  </si>
  <si>
    <t>S of Gateway Stn</t>
  </si>
  <si>
    <t>Coal Harbour Marina</t>
  </si>
  <si>
    <t>Strathcona</t>
  </si>
  <si>
    <t>Gastown</t>
  </si>
  <si>
    <t>E of Marine Drive Stn</t>
  </si>
  <si>
    <t>Shaughnessy G&amp;C Club</t>
  </si>
  <si>
    <t>Dunbary-Southlands</t>
  </si>
  <si>
    <t>Keith-Lynn</t>
  </si>
  <si>
    <t>Dundarave</t>
  </si>
  <si>
    <t>Park Royal</t>
  </si>
  <si>
    <t>E of Brighouse Stn</t>
  </si>
  <si>
    <t>Semiahmoo Shopping Centre</t>
  </si>
  <si>
    <t>E of Gateway Stn</t>
  </si>
  <si>
    <t>Connaught Hghts, 22nd St Stn</t>
  </si>
  <si>
    <t>N of New Westminster Stn</t>
  </si>
  <si>
    <t>very N of New Westminster Stn</t>
  </si>
  <si>
    <t>Municipality</t>
  </si>
  <si>
    <t>2016 CTDataMaker using new 2016 Classifications</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</si>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</sst>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name val="Calibri"/>
      <family val="2"/>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C8F0C8"/>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6" fillId="0" borderId="0" applyNumberFormat="0" applyFill="0" applyBorder="0" applyAlignment="0" applyProtection="0"/>
  </cellStyleXfs>
  <cellXfs count="319">
    <xf numFmtId="0" fontId="0" fillId="0" borderId="0" xfId="0"/>
    <xf numFmtId="0" fontId="16" fillId="0" borderId="0" xfId="0" applyFont="1"/>
    <xf numFmtId="0" fontId="0" fillId="0" borderId="0" xfId="0" applyFill="1"/>
    <xf numFmtId="0" fontId="16" fillId="0" borderId="0" xfId="0" applyFont="1" applyFill="1" applyBorder="1" applyAlignment="1">
      <alignment horizontal="center"/>
    </xf>
    <xf numFmtId="3" fontId="21" fillId="0" borderId="15" xfId="7" applyNumberFormat="1" applyFont="1" applyFill="1" applyBorder="1" applyAlignment="1">
      <alignment horizontal="center"/>
    </xf>
    <xf numFmtId="3" fontId="21" fillId="0" borderId="0" xfId="7" applyNumberFormat="1" applyFont="1" applyFill="1" applyBorder="1" applyAlignment="1">
      <alignment horizontal="center"/>
    </xf>
    <xf numFmtId="164" fontId="21" fillId="0" borderId="15" xfId="7" applyNumberFormat="1" applyFont="1" applyFill="1" applyBorder="1" applyAlignment="1">
      <alignment horizontal="center"/>
    </xf>
    <xf numFmtId="2" fontId="21" fillId="0" borderId="11" xfId="1" applyNumberFormat="1" applyFont="1" applyFill="1" applyBorder="1" applyAlignment="1">
      <alignment horizontal="center"/>
    </xf>
    <xf numFmtId="2" fontId="21" fillId="0" borderId="11" xfId="7" applyNumberFormat="1" applyFont="1" applyFill="1" applyBorder="1" applyAlignment="1">
      <alignment horizontal="center"/>
    </xf>
    <xf numFmtId="0" fontId="20" fillId="0" borderId="14" xfId="0" applyFont="1" applyFill="1" applyBorder="1" applyAlignment="1">
      <alignment horizontal="center"/>
    </xf>
    <xf numFmtId="4" fontId="19" fillId="0" borderId="37" xfId="0" applyNumberFormat="1" applyFont="1" applyFill="1" applyBorder="1" applyAlignment="1">
      <alignment horizontal="center" vertical="center" wrapText="1"/>
    </xf>
    <xf numFmtId="3" fontId="19" fillId="0" borderId="39" xfId="0" applyNumberFormat="1" applyFont="1" applyFill="1" applyBorder="1" applyAlignment="1">
      <alignment horizontal="center" vertical="center" wrapText="1"/>
    </xf>
    <xf numFmtId="3" fontId="19" fillId="0" borderId="43" xfId="0" applyNumberFormat="1" applyFont="1" applyFill="1" applyBorder="1" applyAlignment="1">
      <alignment horizontal="center" vertical="center" wrapText="1"/>
    </xf>
    <xf numFmtId="3" fontId="19" fillId="0" borderId="40" xfId="0" applyNumberFormat="1" applyFont="1" applyFill="1" applyBorder="1" applyAlignment="1">
      <alignment horizontal="center" vertical="center" wrapText="1"/>
    </xf>
    <xf numFmtId="0" fontId="19" fillId="0" borderId="38"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xf>
    <xf numFmtId="3" fontId="19" fillId="0" borderId="42" xfId="0" applyNumberFormat="1"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0" fillId="36" borderId="16" xfId="0" applyFill="1" applyBorder="1"/>
    <xf numFmtId="0" fontId="18" fillId="0" borderId="46" xfId="0" applyFont="1" applyBorder="1" applyAlignment="1">
      <alignment horizontal="center" vertical="center"/>
    </xf>
    <xf numFmtId="0" fontId="0" fillId="36" borderId="13" xfId="0" applyFill="1" applyBorder="1"/>
    <xf numFmtId="0" fontId="16" fillId="0" borderId="4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50" xfId="0" applyFont="1" applyFill="1" applyBorder="1" applyAlignment="1">
      <alignment horizontal="center" vertical="center"/>
    </xf>
    <xf numFmtId="0" fontId="16" fillId="0" borderId="51" xfId="0" applyFont="1" applyFill="1" applyBorder="1" applyAlignment="1">
      <alignment horizontal="center" vertical="center" wrapText="1"/>
    </xf>
    <xf numFmtId="0" fontId="16" fillId="0" borderId="16" xfId="0" applyFont="1" applyBorder="1"/>
    <xf numFmtId="0" fontId="0" fillId="36" borderId="46" xfId="0" applyFill="1" applyBorder="1" applyAlignment="1">
      <alignment horizontal="center"/>
    </xf>
    <xf numFmtId="10" fontId="0" fillId="0" borderId="18" xfId="0" applyNumberFormat="1" applyFill="1" applyBorder="1" applyAlignment="1">
      <alignment horizontal="center"/>
    </xf>
    <xf numFmtId="10" fontId="0" fillId="0" borderId="17" xfId="1" applyNumberFormat="1" applyFont="1" applyFill="1" applyBorder="1" applyAlignment="1">
      <alignment horizontal="center"/>
    </xf>
    <xf numFmtId="10" fontId="0" fillId="0" borderId="47" xfId="0" applyNumberFormat="1" applyFill="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2" xfId="0" applyFill="1" applyBorder="1" applyAlignment="1">
      <alignment horizontal="center"/>
    </xf>
    <xf numFmtId="10" fontId="0" fillId="36" borderId="10" xfId="0" applyNumberFormat="1" applyFill="1" applyBorder="1" applyAlignment="1">
      <alignment horizontal="center"/>
    </xf>
    <xf numFmtId="10" fontId="0" fillId="36" borderId="11" xfId="1" applyNumberFormat="1" applyFont="1" applyFill="1" applyBorder="1" applyAlignment="1">
      <alignment horizontal="center"/>
    </xf>
    <xf numFmtId="10" fontId="0" fillId="36" borderId="0" xfId="0" applyNumberFormat="1" applyFill="1" applyBorder="1" applyAlignment="1">
      <alignment horizontal="center"/>
    </xf>
    <xf numFmtId="10" fontId="0" fillId="36" borderId="53" xfId="1" applyNumberFormat="1" applyFont="1" applyFill="1" applyBorder="1" applyAlignment="1">
      <alignment horizontal="center"/>
    </xf>
    <xf numFmtId="0" fontId="0" fillId="36"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6" borderId="0" xfId="0" applyFill="1" applyBorder="1" applyAlignment="1">
      <alignment horizontal="center"/>
    </xf>
    <xf numFmtId="0" fontId="0" fillId="36" borderId="53" xfId="0" applyFill="1" applyBorder="1" applyAlignment="1">
      <alignment horizontal="center"/>
    </xf>
    <xf numFmtId="0" fontId="16" fillId="0" borderId="13" xfId="0" applyFont="1" applyBorder="1"/>
    <xf numFmtId="0" fontId="0" fillId="36" borderId="49" xfId="0" applyFill="1" applyBorder="1" applyAlignment="1">
      <alignment horizontal="center"/>
    </xf>
    <xf numFmtId="0" fontId="0" fillId="36" borderId="20" xfId="0" applyFill="1" applyBorder="1" applyAlignment="1">
      <alignment horizontal="center"/>
    </xf>
    <xf numFmtId="0" fontId="0" fillId="36" borderId="19" xfId="0" applyFill="1" applyBorder="1" applyAlignment="1">
      <alignment horizontal="center"/>
    </xf>
    <xf numFmtId="10" fontId="18" fillId="0" borderId="50" xfId="1" applyNumberFormat="1" applyFont="1" applyFill="1" applyBorder="1" applyAlignment="1">
      <alignment horizontal="center"/>
    </xf>
    <xf numFmtId="10" fontId="18" fillId="0" borderId="51" xfId="1" applyNumberFormat="1" applyFont="1" applyFill="1" applyBorder="1" applyAlignment="1">
      <alignment horizontal="center"/>
    </xf>
    <xf numFmtId="10" fontId="0" fillId="0" borderId="0" xfId="0" applyNumberFormat="1" applyFill="1" applyBorder="1" applyAlignment="1">
      <alignment horizontal="center"/>
    </xf>
    <xf numFmtId="10" fontId="0" fillId="0" borderId="0" xfId="1" applyNumberFormat="1" applyFont="1" applyFill="1" applyBorder="1" applyAlignment="1">
      <alignment horizontal="center"/>
    </xf>
    <xf numFmtId="0" fontId="20" fillId="0" borderId="0" xfId="0" applyFont="1"/>
    <xf numFmtId="0" fontId="20" fillId="0" borderId="0" xfId="0" applyFont="1" applyAlignment="1">
      <alignment horizont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20" fillId="33" borderId="44" xfId="0" applyFont="1" applyFill="1" applyBorder="1"/>
    <xf numFmtId="165" fontId="20" fillId="33" borderId="29" xfId="0" applyNumberFormat="1" applyFont="1" applyFill="1" applyBorder="1" applyAlignment="1">
      <alignment horizontal="center"/>
    </xf>
    <xf numFmtId="165" fontId="20" fillId="33" borderId="29" xfId="1" applyNumberFormat="1" applyFont="1" applyFill="1" applyBorder="1" applyAlignment="1">
      <alignment horizontal="center"/>
    </xf>
    <xf numFmtId="166" fontId="20" fillId="33" borderId="28" xfId="0" applyNumberFormat="1" applyFont="1" applyFill="1" applyBorder="1" applyAlignment="1">
      <alignment horizontal="center"/>
    </xf>
    <xf numFmtId="165" fontId="20" fillId="33" borderId="30" xfId="1" applyNumberFormat="1" applyFont="1" applyFill="1" applyBorder="1" applyAlignment="1">
      <alignment horizontal="center"/>
    </xf>
    <xf numFmtId="0" fontId="20" fillId="35" borderId="45" xfId="0" applyFont="1" applyFill="1" applyBorder="1"/>
    <xf numFmtId="165" fontId="20" fillId="35" borderId="26" xfId="0" applyNumberFormat="1" applyFont="1" applyFill="1" applyBorder="1" applyAlignment="1">
      <alignment horizontal="center"/>
    </xf>
    <xf numFmtId="165" fontId="20" fillId="35" borderId="26" xfId="1" applyNumberFormat="1" applyFont="1" applyFill="1" applyBorder="1" applyAlignment="1">
      <alignment horizontal="center"/>
    </xf>
    <xf numFmtId="166" fontId="20" fillId="35" borderId="25" xfId="0" applyNumberFormat="1" applyFont="1" applyFill="1" applyBorder="1" applyAlignment="1">
      <alignment horizontal="center"/>
    </xf>
    <xf numFmtId="165" fontId="20" fillId="35" borderId="27" xfId="1" applyNumberFormat="1" applyFont="1" applyFill="1" applyBorder="1" applyAlignment="1">
      <alignment horizontal="center"/>
    </xf>
    <xf numFmtId="0" fontId="20" fillId="34" borderId="45" xfId="0" applyFont="1" applyFill="1" applyBorder="1"/>
    <xf numFmtId="165" fontId="20" fillId="34" borderId="26" xfId="0" applyNumberFormat="1" applyFont="1" applyFill="1" applyBorder="1" applyAlignment="1">
      <alignment horizontal="center"/>
    </xf>
    <xf numFmtId="165" fontId="20" fillId="34" borderId="26" xfId="1" applyNumberFormat="1" applyFont="1" applyFill="1" applyBorder="1" applyAlignment="1">
      <alignment horizontal="center"/>
    </xf>
    <xf numFmtId="166" fontId="20" fillId="34" borderId="25" xfId="0" applyNumberFormat="1" applyFont="1" applyFill="1" applyBorder="1" applyAlignment="1">
      <alignment horizontal="center"/>
    </xf>
    <xf numFmtId="165" fontId="20" fillId="34" borderId="27" xfId="1" applyNumberFormat="1" applyFont="1" applyFill="1" applyBorder="1" applyAlignment="1">
      <alignment horizontal="center"/>
    </xf>
    <xf numFmtId="0" fontId="20" fillId="0" borderId="21" xfId="0" applyFont="1" applyBorder="1"/>
    <xf numFmtId="165" fontId="20" fillId="0" borderId="22" xfId="0" applyNumberFormat="1" applyFont="1" applyBorder="1" applyAlignment="1">
      <alignment horizontal="center"/>
    </xf>
    <xf numFmtId="165" fontId="20" fillId="0" borderId="22" xfId="1" applyNumberFormat="1" applyFont="1" applyBorder="1" applyAlignment="1">
      <alignment horizontal="center"/>
    </xf>
    <xf numFmtId="166" fontId="20" fillId="0" borderId="34" xfId="0" applyNumberFormat="1" applyFont="1" applyBorder="1" applyAlignment="1">
      <alignment horizontal="center"/>
    </xf>
    <xf numFmtId="165" fontId="20" fillId="0" borderId="35" xfId="1" applyNumberFormat="1" applyFont="1" applyBorder="1" applyAlignment="1">
      <alignment horizontal="center"/>
    </xf>
    <xf numFmtId="0" fontId="19" fillId="0" borderId="31" xfId="0" applyFont="1" applyBorder="1"/>
    <xf numFmtId="10" fontId="20" fillId="0" borderId="33" xfId="0" applyNumberFormat="1" applyFont="1" applyBorder="1" applyAlignment="1">
      <alignment horizontal="center"/>
    </xf>
    <xf numFmtId="0" fontId="19" fillId="0" borderId="33" xfId="0" applyFont="1" applyBorder="1" applyAlignment="1">
      <alignment horizontal="center"/>
    </xf>
    <xf numFmtId="166" fontId="19" fillId="0" borderId="32" xfId="0" applyNumberFormat="1" applyFont="1" applyBorder="1" applyAlignment="1">
      <alignment horizontal="center"/>
    </xf>
    <xf numFmtId="165" fontId="19" fillId="0" borderId="33" xfId="1" applyNumberFormat="1" applyFont="1" applyBorder="1" applyAlignment="1">
      <alignment horizontal="center"/>
    </xf>
    <xf numFmtId="165" fontId="19" fillId="0" borderId="24" xfId="0" applyNumberFormat="1" applyFont="1" applyBorder="1" applyAlignment="1">
      <alignment horizontal="center"/>
    </xf>
    <xf numFmtId="0" fontId="19" fillId="0" borderId="37" xfId="0" applyFont="1" applyFill="1" applyBorder="1" applyAlignment="1">
      <alignment horizontal="center" vertical="center" wrapText="1"/>
    </xf>
    <xf numFmtId="2" fontId="19" fillId="0" borderId="37" xfId="0" applyNumberFormat="1" applyFont="1" applyFill="1" applyBorder="1" applyAlignment="1">
      <alignment horizontal="center" vertical="center" wrapText="1"/>
    </xf>
    <xf numFmtId="3" fontId="22" fillId="0" borderId="43" xfId="0" applyNumberFormat="1" applyFont="1" applyFill="1" applyBorder="1" applyAlignment="1">
      <alignment horizontal="center" vertical="center" wrapText="1"/>
    </xf>
    <xf numFmtId="3" fontId="19" fillId="0" borderId="37" xfId="0" applyNumberFormat="1" applyFont="1" applyFill="1" applyBorder="1" applyAlignment="1">
      <alignment horizontal="center" vertical="center" wrapText="1"/>
    </xf>
    <xf numFmtId="3" fontId="21" fillId="34" borderId="15" xfId="7" applyNumberFormat="1" applyFont="1" applyFill="1" applyBorder="1" applyAlignment="1">
      <alignment horizontal="center"/>
    </xf>
    <xf numFmtId="3" fontId="21" fillId="34" borderId="0" xfId="7" applyNumberFormat="1" applyFont="1" applyFill="1" applyBorder="1" applyAlignment="1">
      <alignment horizontal="center"/>
    </xf>
    <xf numFmtId="164" fontId="21" fillId="34" borderId="15" xfId="7" applyNumberFormat="1" applyFont="1" applyFill="1" applyBorder="1" applyAlignment="1">
      <alignment horizontal="center"/>
    </xf>
    <xf numFmtId="2" fontId="21" fillId="34" borderId="11" xfId="1" applyNumberFormat="1" applyFont="1" applyFill="1" applyBorder="1" applyAlignment="1">
      <alignment horizontal="center"/>
    </xf>
    <xf numFmtId="2" fontId="21" fillId="34" borderId="11" xfId="7" applyNumberFormat="1" applyFont="1" applyFill="1" applyBorder="1" applyAlignment="1">
      <alignment horizontal="center"/>
    </xf>
    <xf numFmtId="0" fontId="20" fillId="34" borderId="14" xfId="0" applyFont="1" applyFill="1" applyBorder="1" applyAlignment="1">
      <alignment horizontal="center"/>
    </xf>
    <xf numFmtId="0" fontId="20" fillId="34" borderId="0" xfId="0" applyFont="1" applyFill="1" applyAlignment="1">
      <alignment horizontal="center"/>
    </xf>
    <xf numFmtId="3" fontId="21" fillId="35" borderId="15" xfId="7" applyNumberFormat="1" applyFont="1" applyFill="1" applyBorder="1" applyAlignment="1">
      <alignment horizontal="center"/>
    </xf>
    <xf numFmtId="3" fontId="21" fillId="35" borderId="0" xfId="7" applyNumberFormat="1" applyFont="1" applyFill="1" applyBorder="1" applyAlignment="1">
      <alignment horizontal="center"/>
    </xf>
    <xf numFmtId="164" fontId="21" fillId="35" borderId="15" xfId="7" applyNumberFormat="1" applyFont="1" applyFill="1" applyBorder="1" applyAlignment="1">
      <alignment horizontal="center"/>
    </xf>
    <xf numFmtId="2" fontId="21" fillId="35" borderId="11" xfId="1" applyNumberFormat="1" applyFont="1" applyFill="1" applyBorder="1" applyAlignment="1">
      <alignment horizontal="center"/>
    </xf>
    <xf numFmtId="2" fontId="21" fillId="35" borderId="11" xfId="7" applyNumberFormat="1" applyFont="1" applyFill="1" applyBorder="1" applyAlignment="1">
      <alignment horizontal="center"/>
    </xf>
    <xf numFmtId="0" fontId="20" fillId="35" borderId="14" xfId="0" applyFont="1" applyFill="1" applyBorder="1" applyAlignment="1">
      <alignment horizontal="center"/>
    </xf>
    <xf numFmtId="0" fontId="20" fillId="35" borderId="0" xfId="0" applyFont="1" applyFill="1" applyAlignment="1">
      <alignment horizontal="center"/>
    </xf>
    <xf numFmtId="3" fontId="21" fillId="33" borderId="15" xfId="7" applyNumberFormat="1" applyFont="1" applyFill="1" applyBorder="1" applyAlignment="1">
      <alignment horizontal="center"/>
    </xf>
    <xf numFmtId="3" fontId="21" fillId="33" borderId="0" xfId="7" applyNumberFormat="1" applyFont="1" applyFill="1" applyBorder="1" applyAlignment="1">
      <alignment horizontal="center"/>
    </xf>
    <xf numFmtId="164" fontId="21" fillId="33" borderId="15" xfId="7" applyNumberFormat="1" applyFont="1" applyFill="1" applyBorder="1" applyAlignment="1">
      <alignment horizontal="center"/>
    </xf>
    <xf numFmtId="2" fontId="21" fillId="33" borderId="11" xfId="1" applyNumberFormat="1" applyFont="1" applyFill="1" applyBorder="1" applyAlignment="1">
      <alignment horizontal="center"/>
    </xf>
    <xf numFmtId="2" fontId="21" fillId="33" borderId="11" xfId="7" applyNumberFormat="1" applyFont="1" applyFill="1" applyBorder="1" applyAlignment="1">
      <alignment horizontal="center"/>
    </xf>
    <xf numFmtId="0" fontId="20" fillId="33" borderId="14" xfId="0" applyFont="1" applyFill="1" applyBorder="1" applyAlignment="1">
      <alignment horizontal="center"/>
    </xf>
    <xf numFmtId="0" fontId="20" fillId="33" borderId="0" xfId="0" applyFont="1" applyFill="1" applyAlignment="1">
      <alignment horizontal="center"/>
    </xf>
    <xf numFmtId="0" fontId="20" fillId="0" borderId="0" xfId="0" applyFont="1" applyAlignment="1">
      <alignment horizontal="center" wrapText="1"/>
    </xf>
    <xf numFmtId="2" fontId="21" fillId="34" borderId="0" xfId="0" applyNumberFormat="1" applyFont="1" applyFill="1" applyBorder="1" applyAlignment="1">
      <alignment horizontal="center"/>
    </xf>
    <xf numFmtId="3" fontId="21" fillId="34" borderId="0" xfId="0" applyNumberFormat="1" applyFont="1" applyFill="1" applyBorder="1" applyAlignment="1">
      <alignment horizontal="center"/>
    </xf>
    <xf numFmtId="0" fontId="21" fillId="34" borderId="14" xfId="0" applyFont="1" applyFill="1" applyBorder="1" applyAlignment="1">
      <alignment horizontal="center"/>
    </xf>
    <xf numFmtId="0" fontId="21" fillId="0" borderId="14" xfId="0" applyFont="1" applyFill="1" applyBorder="1" applyAlignment="1">
      <alignment horizontal="center"/>
    </xf>
    <xf numFmtId="2" fontId="21" fillId="35" borderId="0" xfId="0" applyNumberFormat="1" applyFont="1" applyFill="1" applyBorder="1" applyAlignment="1">
      <alignment horizontal="center"/>
    </xf>
    <xf numFmtId="3" fontId="21" fillId="35" borderId="0" xfId="0" applyNumberFormat="1" applyFont="1" applyFill="1" applyBorder="1" applyAlignment="1">
      <alignment horizontal="center"/>
    </xf>
    <xf numFmtId="0" fontId="21" fillId="35" borderId="14" xfId="0" applyFont="1" applyFill="1" applyBorder="1" applyAlignment="1">
      <alignment horizontal="center"/>
    </xf>
    <xf numFmtId="2" fontId="21" fillId="33" borderId="0" xfId="0" applyNumberFormat="1" applyFont="1" applyFill="1" applyBorder="1" applyAlignment="1">
      <alignment horizontal="center"/>
    </xf>
    <xf numFmtId="3" fontId="21" fillId="33" borderId="0" xfId="0" applyNumberFormat="1" applyFont="1" applyFill="1" applyBorder="1" applyAlignment="1">
      <alignment horizontal="center"/>
    </xf>
    <xf numFmtId="0" fontId="21" fillId="33" borderId="14" xfId="0" applyFont="1" applyFill="1" applyBorder="1" applyAlignment="1">
      <alignment horizontal="center"/>
    </xf>
    <xf numFmtId="3" fontId="21" fillId="0" borderId="0" xfId="0" applyNumberFormat="1" applyFont="1" applyFill="1" applyBorder="1" applyAlignment="1">
      <alignment horizontal="center"/>
    </xf>
    <xf numFmtId="2" fontId="21" fillId="34" borderId="36" xfId="0" applyNumberFormat="1" applyFont="1" applyFill="1" applyBorder="1" applyAlignment="1">
      <alignment horizontal="center"/>
    </xf>
    <xf numFmtId="0" fontId="21" fillId="34" borderId="0" xfId="0" applyFont="1" applyFill="1" applyBorder="1" applyAlignment="1">
      <alignment horizontal="center"/>
    </xf>
    <xf numFmtId="2" fontId="21" fillId="35" borderId="36" xfId="0" applyNumberFormat="1" applyFont="1" applyFill="1" applyBorder="1" applyAlignment="1">
      <alignment horizontal="center"/>
    </xf>
    <xf numFmtId="2" fontId="21" fillId="33" borderId="36" xfId="0" applyNumberFormat="1" applyFont="1" applyFill="1" applyBorder="1" applyAlignment="1">
      <alignment horizontal="center"/>
    </xf>
    <xf numFmtId="0" fontId="21" fillId="35" borderId="0" xfId="0" applyFont="1" applyFill="1" applyBorder="1" applyAlignment="1">
      <alignment horizontal="center"/>
    </xf>
    <xf numFmtId="0" fontId="21" fillId="33" borderId="0" xfId="0" applyFont="1" applyFill="1" applyBorder="1" applyAlignment="1">
      <alignment horizontal="center"/>
    </xf>
    <xf numFmtId="0" fontId="21" fillId="0" borderId="0" xfId="0" applyFont="1" applyFill="1" applyBorder="1" applyAlignment="1">
      <alignment horizontal="center"/>
    </xf>
    <xf numFmtId="2" fontId="21" fillId="34" borderId="0" xfId="0" applyNumberFormat="1" applyFont="1" applyFill="1" applyAlignment="1">
      <alignment horizontal="center"/>
    </xf>
    <xf numFmtId="2" fontId="21" fillId="35" borderId="0" xfId="0" applyNumberFormat="1" applyFont="1" applyFill="1" applyAlignment="1">
      <alignment horizontal="center"/>
    </xf>
    <xf numFmtId="2" fontId="21" fillId="33" borderId="0" xfId="0" applyNumberFormat="1" applyFont="1" applyFill="1" applyAlignment="1">
      <alignment horizontal="center"/>
    </xf>
    <xf numFmtId="2" fontId="21" fillId="0" borderId="0" xfId="0" applyNumberFormat="1" applyFont="1" applyFill="1" applyAlignment="1">
      <alignment horizontal="center"/>
    </xf>
    <xf numFmtId="2" fontId="21" fillId="0" borderId="36" xfId="0" applyNumberFormat="1" applyFont="1" applyFill="1" applyBorder="1" applyAlignment="1">
      <alignment horizontal="center"/>
    </xf>
    <xf numFmtId="2" fontId="21"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21" fillId="0" borderId="15" xfId="0" applyNumberFormat="1" applyFont="1" applyFill="1" applyBorder="1" applyAlignment="1">
      <alignment horizontal="center"/>
    </xf>
    <xf numFmtId="3" fontId="21" fillId="0" borderId="15" xfId="0" applyNumberFormat="1" applyFont="1" applyFill="1" applyBorder="1" applyAlignment="1">
      <alignment horizontal="center"/>
    </xf>
    <xf numFmtId="3" fontId="21" fillId="0" borderId="10" xfId="0" applyNumberFormat="1" applyFont="1" applyFill="1" applyBorder="1" applyAlignment="1">
      <alignment horizontal="center"/>
    </xf>
    <xf numFmtId="0" fontId="21" fillId="0" borderId="23" xfId="0" applyFont="1" applyFill="1" applyBorder="1" applyAlignment="1">
      <alignment horizontal="center"/>
    </xf>
    <xf numFmtId="0" fontId="21" fillId="0" borderId="11" xfId="0" applyFont="1" applyFill="1" applyBorder="1" applyAlignment="1">
      <alignment horizontal="center"/>
    </xf>
    <xf numFmtId="3" fontId="24" fillId="34" borderId="0" xfId="0" quotePrefix="1" applyNumberFormat="1" applyFont="1" applyFill="1" applyAlignment="1">
      <alignment horizontal="center"/>
    </xf>
    <xf numFmtId="0" fontId="21" fillId="0" borderId="0" xfId="0" applyFont="1" applyFill="1" applyAlignment="1">
      <alignment horizontal="center"/>
    </xf>
    <xf numFmtId="3" fontId="24" fillId="35" borderId="0" xfId="0" quotePrefix="1" applyNumberFormat="1" applyFont="1" applyFill="1" applyAlignment="1">
      <alignment horizontal="center"/>
    </xf>
    <xf numFmtId="3" fontId="24" fillId="33" borderId="0" xfId="0" quotePrefix="1" applyNumberFormat="1" applyFont="1" applyFill="1" applyAlignment="1">
      <alignment horizontal="center"/>
    </xf>
    <xf numFmtId="3" fontId="21" fillId="34" borderId="15" xfId="0" applyNumberFormat="1" applyFont="1" applyFill="1" applyBorder="1" applyAlignment="1">
      <alignment horizontal="center"/>
    </xf>
    <xf numFmtId="3" fontId="24" fillId="34" borderId="0" xfId="0" quotePrefix="1" applyNumberFormat="1" applyFont="1" applyFill="1" applyBorder="1" applyAlignment="1">
      <alignment horizontal="center"/>
    </xf>
    <xf numFmtId="3" fontId="24" fillId="34" borderId="15" xfId="0" quotePrefix="1" applyNumberFormat="1" applyFont="1" applyFill="1" applyBorder="1" applyAlignment="1">
      <alignment horizontal="center"/>
    </xf>
    <xf numFmtId="3" fontId="21" fillId="35" borderId="15" xfId="0" applyNumberFormat="1" applyFont="1" applyFill="1" applyBorder="1" applyAlignment="1">
      <alignment horizontal="center"/>
    </xf>
    <xf numFmtId="3" fontId="21" fillId="33" borderId="15" xfId="0" applyNumberFormat="1" applyFont="1" applyFill="1" applyBorder="1" applyAlignment="1">
      <alignment horizontal="center"/>
    </xf>
    <xf numFmtId="3" fontId="24" fillId="35" borderId="0" xfId="0" quotePrefix="1" applyNumberFormat="1" applyFont="1" applyFill="1" applyBorder="1" applyAlignment="1">
      <alignment horizontal="center"/>
    </xf>
    <xf numFmtId="3" fontId="24" fillId="35" borderId="15" xfId="0" quotePrefix="1" applyNumberFormat="1" applyFont="1" applyFill="1" applyBorder="1" applyAlignment="1">
      <alignment horizontal="center"/>
    </xf>
    <xf numFmtId="3" fontId="24" fillId="33" borderId="0" xfId="0" quotePrefix="1" applyNumberFormat="1" applyFont="1" applyFill="1" applyBorder="1" applyAlignment="1">
      <alignment horizontal="center"/>
    </xf>
    <xf numFmtId="3" fontId="24" fillId="33" borderId="15" xfId="0" quotePrefix="1" applyNumberFormat="1" applyFont="1" applyFill="1" applyBorder="1" applyAlignment="1">
      <alignment horizontal="center"/>
    </xf>
    <xf numFmtId="4" fontId="21" fillId="34" borderId="0" xfId="0" applyNumberFormat="1" applyFont="1" applyFill="1" applyAlignment="1">
      <alignment horizontal="center"/>
    </xf>
    <xf numFmtId="4" fontId="21" fillId="35" borderId="0" xfId="0" applyNumberFormat="1" applyFont="1" applyFill="1" applyAlignment="1">
      <alignment horizontal="center"/>
    </xf>
    <xf numFmtId="4" fontId="21" fillId="33" borderId="0" xfId="0" applyNumberFormat="1" applyFont="1" applyFill="1" applyAlignment="1">
      <alignment horizontal="center"/>
    </xf>
    <xf numFmtId="4" fontId="21" fillId="0" borderId="0" xfId="0" applyNumberFormat="1" applyFont="1" applyFill="1" applyAlignment="1">
      <alignment horizontal="center"/>
    </xf>
    <xf numFmtId="3" fontId="21" fillId="34" borderId="0" xfId="0" applyNumberFormat="1" applyFont="1" applyFill="1" applyAlignment="1">
      <alignment horizontal="center"/>
    </xf>
    <xf numFmtId="3" fontId="21" fillId="35" borderId="0" xfId="0" applyNumberFormat="1" applyFont="1" applyFill="1" applyAlignment="1">
      <alignment horizontal="center"/>
    </xf>
    <xf numFmtId="3" fontId="21" fillId="33" borderId="0" xfId="0" applyNumberFormat="1" applyFont="1" applyFill="1" applyAlignment="1">
      <alignment horizontal="center"/>
    </xf>
    <xf numFmtId="3" fontId="21" fillId="0" borderId="0" xfId="0" applyNumberFormat="1" applyFont="1" applyFill="1" applyAlignment="1">
      <alignment horizontal="center"/>
    </xf>
    <xf numFmtId="165" fontId="21" fillId="34" borderId="0" xfId="1" applyNumberFormat="1" applyFont="1" applyFill="1" applyBorder="1" applyAlignment="1">
      <alignment horizontal="center"/>
    </xf>
    <xf numFmtId="165" fontId="21" fillId="34" borderId="11" xfId="7" applyNumberFormat="1" applyFont="1" applyFill="1" applyBorder="1" applyAlignment="1">
      <alignment horizontal="center"/>
    </xf>
    <xf numFmtId="165" fontId="21" fillId="34" borderId="0" xfId="7" applyNumberFormat="1" applyFont="1" applyFill="1" applyBorder="1" applyAlignment="1">
      <alignment horizontal="center"/>
    </xf>
    <xf numFmtId="165" fontId="21" fillId="35" borderId="0" xfId="1" applyNumberFormat="1" applyFont="1" applyFill="1" applyBorder="1" applyAlignment="1">
      <alignment horizontal="center"/>
    </xf>
    <xf numFmtId="165" fontId="21" fillId="35" borderId="11" xfId="7" applyNumberFormat="1" applyFont="1" applyFill="1" applyBorder="1" applyAlignment="1">
      <alignment horizontal="center"/>
    </xf>
    <xf numFmtId="165" fontId="21" fillId="35" borderId="0" xfId="7" applyNumberFormat="1" applyFont="1" applyFill="1" applyBorder="1" applyAlignment="1">
      <alignment horizontal="center"/>
    </xf>
    <xf numFmtId="165" fontId="21" fillId="33" borderId="0" xfId="1" applyNumberFormat="1" applyFont="1" applyFill="1" applyBorder="1" applyAlignment="1">
      <alignment horizontal="center"/>
    </xf>
    <xf numFmtId="165" fontId="21" fillId="33" borderId="11" xfId="7" applyNumberFormat="1" applyFont="1" applyFill="1" applyBorder="1" applyAlignment="1">
      <alignment horizontal="center"/>
    </xf>
    <xf numFmtId="165" fontId="21" fillId="33" borderId="0" xfId="7" applyNumberFormat="1" applyFont="1" applyFill="1" applyBorder="1" applyAlignment="1">
      <alignment horizontal="center"/>
    </xf>
    <xf numFmtId="165" fontId="21" fillId="0" borderId="0" xfId="1" applyNumberFormat="1" applyFont="1" applyFill="1" applyBorder="1" applyAlignment="1">
      <alignment horizontal="center"/>
    </xf>
    <xf numFmtId="165" fontId="21" fillId="0" borderId="11" xfId="7" applyNumberFormat="1" applyFont="1" applyFill="1" applyBorder="1" applyAlignment="1">
      <alignment horizontal="center"/>
    </xf>
    <xf numFmtId="165" fontId="21" fillId="0" borderId="0" xfId="7" applyNumberFormat="1" applyFont="1" applyFill="1" applyBorder="1" applyAlignment="1">
      <alignment horizontal="center"/>
    </xf>
    <xf numFmtId="167" fontId="21" fillId="34" borderId="0" xfId="0" applyNumberFormat="1" applyFont="1" applyFill="1" applyAlignment="1">
      <alignment horizontal="center"/>
    </xf>
    <xf numFmtId="167" fontId="21" fillId="35" borderId="0" xfId="0" applyNumberFormat="1" applyFont="1" applyFill="1" applyAlignment="1">
      <alignment horizontal="center"/>
    </xf>
    <xf numFmtId="167" fontId="21" fillId="33" borderId="0" xfId="0" applyNumberFormat="1" applyFont="1" applyFill="1" applyAlignment="1">
      <alignment horizontal="center"/>
    </xf>
    <xf numFmtId="165" fontId="21" fillId="0" borderId="0" xfId="0" applyNumberFormat="1" applyFont="1" applyFill="1" applyBorder="1" applyAlignment="1">
      <alignment horizontal="center"/>
    </xf>
    <xf numFmtId="4" fontId="21" fillId="0" borderId="0" xfId="0" applyNumberFormat="1" applyFont="1" applyFill="1" applyBorder="1" applyAlignment="1">
      <alignment horizontal="center"/>
    </xf>
    <xf numFmtId="2" fontId="24" fillId="34" borderId="14" xfId="0" quotePrefix="1" applyNumberFormat="1" applyFont="1" applyFill="1" applyBorder="1" applyAlignment="1">
      <alignment horizontal="center"/>
    </xf>
    <xf numFmtId="2" fontId="24" fillId="35" borderId="14" xfId="0" quotePrefix="1" applyNumberFormat="1" applyFont="1" applyFill="1" applyBorder="1" applyAlignment="1">
      <alignment horizontal="center"/>
    </xf>
    <xf numFmtId="2" fontId="24" fillId="33" borderId="14" xfId="0" quotePrefix="1" applyNumberFormat="1" applyFont="1" applyFill="1" applyBorder="1" applyAlignment="1">
      <alignment horizontal="center"/>
    </xf>
    <xf numFmtId="2" fontId="21" fillId="34" borderId="14" xfId="0" applyNumberFormat="1" applyFont="1" applyFill="1" applyBorder="1" applyAlignment="1">
      <alignment horizontal="center"/>
    </xf>
    <xf numFmtId="2" fontId="21" fillId="0" borderId="14" xfId="0" applyNumberFormat="1" applyFont="1" applyFill="1" applyBorder="1" applyAlignment="1">
      <alignment horizontal="center"/>
    </xf>
    <xf numFmtId="167" fontId="21" fillId="0" borderId="0" xfId="0" applyNumberFormat="1" applyFont="1" applyFill="1" applyBorder="1" applyAlignment="1">
      <alignment horizontal="center"/>
    </xf>
    <xf numFmtId="3" fontId="21" fillId="34" borderId="36" xfId="0" applyNumberFormat="1" applyFont="1" applyFill="1" applyBorder="1" applyAlignment="1">
      <alignment horizontal="center"/>
    </xf>
    <xf numFmtId="3" fontId="21" fillId="35" borderId="36" xfId="0" applyNumberFormat="1" applyFont="1" applyFill="1" applyBorder="1" applyAlignment="1">
      <alignment horizontal="center"/>
    </xf>
    <xf numFmtId="3" fontId="21" fillId="33" borderId="36" xfId="0" applyNumberFormat="1" applyFont="1" applyFill="1" applyBorder="1" applyAlignment="1">
      <alignment horizontal="center"/>
    </xf>
    <xf numFmtId="3" fontId="21" fillId="0" borderId="36" xfId="0" applyNumberFormat="1" applyFont="1" applyFill="1" applyBorder="1" applyAlignment="1">
      <alignment horizontal="center"/>
    </xf>
    <xf numFmtId="3" fontId="21" fillId="34" borderId="10" xfId="0" applyNumberFormat="1" applyFont="1" applyFill="1" applyBorder="1" applyAlignment="1">
      <alignment horizontal="center"/>
    </xf>
    <xf numFmtId="3" fontId="21" fillId="35" borderId="10" xfId="0" applyNumberFormat="1" applyFont="1" applyFill="1" applyBorder="1" applyAlignment="1">
      <alignment horizontal="center"/>
    </xf>
    <xf numFmtId="3" fontId="21" fillId="33" borderId="10" xfId="0" applyNumberFormat="1" applyFont="1" applyFill="1" applyBorder="1" applyAlignment="1">
      <alignment horizontal="center"/>
    </xf>
    <xf numFmtId="0" fontId="21" fillId="0" borderId="36" xfId="0" applyFont="1" applyFill="1" applyBorder="1" applyAlignment="1">
      <alignment horizontal="left"/>
    </xf>
    <xf numFmtId="165" fontId="21" fillId="0" borderId="14" xfId="7" applyNumberFormat="1" applyFont="1" applyFill="1" applyBorder="1" applyAlignment="1">
      <alignment horizontal="center"/>
    </xf>
    <xf numFmtId="0" fontId="21" fillId="0" borderId="36" xfId="7" applyFont="1" applyFill="1" applyBorder="1" applyAlignment="1">
      <alignment horizontal="left"/>
    </xf>
    <xf numFmtId="0" fontId="21" fillId="0" borderId="0" xfId="7" applyFont="1" applyFill="1" applyAlignment="1">
      <alignment horizontal="center"/>
    </xf>
    <xf numFmtId="2" fontId="24" fillId="0" borderId="14" xfId="0" quotePrefix="1" applyNumberFormat="1" applyFont="1" applyFill="1" applyBorder="1" applyAlignment="1">
      <alignment horizontal="center"/>
    </xf>
    <xf numFmtId="3" fontId="24" fillId="0" borderId="0" xfId="0" quotePrefix="1" applyNumberFormat="1" applyFont="1" applyFill="1" applyAlignment="1">
      <alignment horizontal="center"/>
    </xf>
    <xf numFmtId="167" fontId="21" fillId="0" borderId="0" xfId="0" applyNumberFormat="1" applyFont="1" applyFill="1" applyAlignment="1">
      <alignment horizontal="center"/>
    </xf>
    <xf numFmtId="3" fontId="24" fillId="0" borderId="0" xfId="0" quotePrefix="1" applyNumberFormat="1" applyFont="1" applyFill="1" applyBorder="1" applyAlignment="1">
      <alignment horizontal="center"/>
    </xf>
    <xf numFmtId="3" fontId="24" fillId="0" borderId="15" xfId="0" quotePrefix="1" applyNumberFormat="1" applyFont="1" applyFill="1" applyBorder="1" applyAlignment="1">
      <alignment horizontal="center"/>
    </xf>
    <xf numFmtId="3" fontId="21" fillId="0" borderId="23" xfId="0" applyNumberFormat="1" applyFont="1" applyFill="1" applyBorder="1" applyAlignment="1">
      <alignment horizontal="center"/>
    </xf>
    <xf numFmtId="2" fontId="21" fillId="39" borderId="0" xfId="7" applyNumberFormat="1" applyFont="1" applyFill="1" applyAlignment="1">
      <alignment horizontal="center"/>
    </xf>
    <xf numFmtId="2" fontId="21" fillId="39" borderId="36" xfId="7" applyNumberFormat="1" applyFont="1" applyFill="1" applyBorder="1" applyAlignment="1">
      <alignment horizontal="center"/>
    </xf>
    <xf numFmtId="2" fontId="21" fillId="39" borderId="0" xfId="7" applyNumberFormat="1" applyFont="1" applyFill="1" applyBorder="1" applyAlignment="1">
      <alignment horizontal="center"/>
    </xf>
    <xf numFmtId="3" fontId="21" fillId="39" borderId="0" xfId="7" applyNumberFormat="1" applyFont="1" applyFill="1" applyBorder="1" applyAlignment="1">
      <alignment horizontal="center"/>
    </xf>
    <xf numFmtId="3" fontId="21" fillId="39" borderId="15" xfId="7" applyNumberFormat="1" applyFont="1" applyFill="1" applyBorder="1" applyAlignment="1">
      <alignment horizontal="center"/>
    </xf>
    <xf numFmtId="2" fontId="21" fillId="39" borderId="14" xfId="7" applyNumberFormat="1" applyFont="1" applyFill="1" applyBorder="1" applyAlignment="1">
      <alignment horizontal="center" wrapText="1"/>
    </xf>
    <xf numFmtId="4" fontId="21" fillId="39" borderId="0" xfId="7" applyNumberFormat="1" applyFont="1" applyFill="1" applyAlignment="1">
      <alignment horizontal="center"/>
    </xf>
    <xf numFmtId="3" fontId="21" fillId="39" borderId="0" xfId="7" applyNumberFormat="1" applyFont="1" applyFill="1" applyAlignment="1">
      <alignment horizontal="center"/>
    </xf>
    <xf numFmtId="3" fontId="21" fillId="39" borderId="0" xfId="7" applyNumberFormat="1" applyFont="1" applyFill="1" applyBorder="1" applyAlignment="1">
      <alignment horizontal="center" wrapText="1"/>
    </xf>
    <xf numFmtId="165" fontId="21" fillId="39" borderId="0" xfId="7" applyNumberFormat="1" applyFont="1" applyFill="1" applyBorder="1" applyAlignment="1">
      <alignment horizontal="center"/>
    </xf>
    <xf numFmtId="167" fontId="21" fillId="39" borderId="0" xfId="7" applyNumberFormat="1" applyFont="1" applyFill="1" applyAlignment="1">
      <alignment horizontal="center"/>
    </xf>
    <xf numFmtId="3" fontId="21" fillId="39" borderId="36" xfId="7" applyNumberFormat="1" applyFont="1" applyFill="1" applyBorder="1" applyAlignment="1">
      <alignment horizontal="center"/>
    </xf>
    <xf numFmtId="165" fontId="21" fillId="39" borderId="11" xfId="7" applyNumberFormat="1" applyFont="1" applyFill="1" applyBorder="1" applyAlignment="1">
      <alignment horizontal="center"/>
    </xf>
    <xf numFmtId="164" fontId="21" fillId="39" borderId="15" xfId="7" applyNumberFormat="1" applyFont="1" applyFill="1" applyBorder="1" applyAlignment="1">
      <alignment horizontal="center"/>
    </xf>
    <xf numFmtId="3" fontId="21" fillId="39" borderId="10" xfId="7" applyNumberFormat="1" applyFont="1" applyFill="1" applyBorder="1" applyAlignment="1">
      <alignment horizontal="center"/>
    </xf>
    <xf numFmtId="2" fontId="21" fillId="39" borderId="11" xfId="7" applyNumberFormat="1" applyFont="1" applyFill="1" applyBorder="1" applyAlignment="1">
      <alignment horizontal="center"/>
    </xf>
    <xf numFmtId="9" fontId="21" fillId="39" borderId="14" xfId="7" applyNumberFormat="1" applyFont="1" applyFill="1" applyBorder="1" applyAlignment="1">
      <alignment horizontal="center"/>
    </xf>
    <xf numFmtId="0" fontId="20" fillId="38" borderId="14" xfId="0" applyFont="1" applyFill="1" applyBorder="1" applyAlignment="1">
      <alignment horizontal="center"/>
    </xf>
    <xf numFmtId="0" fontId="21" fillId="38" borderId="14" xfId="0" applyFont="1" applyFill="1" applyBorder="1" applyAlignment="1">
      <alignment horizontal="center"/>
    </xf>
    <xf numFmtId="2" fontId="21" fillId="38" borderId="0" xfId="0" applyNumberFormat="1" applyFont="1" applyFill="1" applyAlignment="1">
      <alignment horizontal="center"/>
    </xf>
    <xf numFmtId="2" fontId="21" fillId="38" borderId="36" xfId="0" applyNumberFormat="1" applyFont="1" applyFill="1" applyBorder="1" applyAlignment="1">
      <alignment horizontal="center"/>
    </xf>
    <xf numFmtId="2" fontId="21" fillId="38" borderId="0" xfId="0" applyNumberFormat="1" applyFont="1" applyFill="1" applyBorder="1" applyAlignment="1">
      <alignment horizontal="center"/>
    </xf>
    <xf numFmtId="3" fontId="21" fillId="38" borderId="0" xfId="0" applyNumberFormat="1" applyFont="1" applyFill="1" applyBorder="1" applyAlignment="1">
      <alignment horizontal="center"/>
    </xf>
    <xf numFmtId="3" fontId="21" fillId="38" borderId="15" xfId="0" applyNumberFormat="1" applyFont="1" applyFill="1" applyBorder="1" applyAlignment="1">
      <alignment horizontal="center"/>
    </xf>
    <xf numFmtId="2" fontId="24" fillId="38" borderId="14" xfId="0" quotePrefix="1" applyNumberFormat="1" applyFont="1" applyFill="1" applyBorder="1" applyAlignment="1">
      <alignment horizontal="center"/>
    </xf>
    <xf numFmtId="4" fontId="21" fillId="38" borderId="0" xfId="0" applyNumberFormat="1" applyFont="1" applyFill="1" applyAlignment="1">
      <alignment horizontal="center"/>
    </xf>
    <xf numFmtId="3" fontId="21" fillId="38" borderId="15" xfId="7" applyNumberFormat="1" applyFont="1" applyFill="1" applyBorder="1" applyAlignment="1">
      <alignment horizontal="center"/>
    </xf>
    <xf numFmtId="3" fontId="21" fillId="38" borderId="0" xfId="0" applyNumberFormat="1" applyFont="1" applyFill="1" applyAlignment="1">
      <alignment horizontal="center"/>
    </xf>
    <xf numFmtId="3" fontId="24" fillId="38" borderId="0" xfId="0" quotePrefix="1" applyNumberFormat="1" applyFont="1" applyFill="1" applyAlignment="1">
      <alignment horizontal="center"/>
    </xf>
    <xf numFmtId="3" fontId="21" fillId="38" borderId="0" xfId="7" applyNumberFormat="1" applyFont="1" applyFill="1" applyBorder="1" applyAlignment="1">
      <alignment horizontal="center"/>
    </xf>
    <xf numFmtId="165" fontId="21" fillId="38" borderId="0" xfId="1" applyNumberFormat="1" applyFont="1" applyFill="1" applyBorder="1" applyAlignment="1">
      <alignment horizontal="center"/>
    </xf>
    <xf numFmtId="167" fontId="21" fillId="38" borderId="0" xfId="0" applyNumberFormat="1" applyFont="1" applyFill="1" applyAlignment="1">
      <alignment horizontal="center"/>
    </xf>
    <xf numFmtId="3" fontId="21" fillId="38" borderId="36" xfId="0" applyNumberFormat="1" applyFont="1" applyFill="1" applyBorder="1" applyAlignment="1">
      <alignment horizontal="center"/>
    </xf>
    <xf numFmtId="3" fontId="24" fillId="38" borderId="0" xfId="0" quotePrefix="1" applyNumberFormat="1" applyFont="1" applyFill="1" applyBorder="1" applyAlignment="1">
      <alignment horizontal="center"/>
    </xf>
    <xf numFmtId="165" fontId="21" fillId="38" borderId="11" xfId="7" applyNumberFormat="1" applyFont="1" applyFill="1" applyBorder="1" applyAlignment="1">
      <alignment horizontal="center"/>
    </xf>
    <xf numFmtId="164" fontId="21" fillId="38" borderId="15" xfId="7" applyNumberFormat="1" applyFont="1" applyFill="1" applyBorder="1" applyAlignment="1">
      <alignment horizontal="center"/>
    </xf>
    <xf numFmtId="3" fontId="21" fillId="38" borderId="10" xfId="0" applyNumberFormat="1" applyFont="1" applyFill="1" applyBorder="1" applyAlignment="1">
      <alignment horizontal="center"/>
    </xf>
    <xf numFmtId="165" fontId="21" fillId="38" borderId="0" xfId="7" applyNumberFormat="1" applyFont="1" applyFill="1" applyBorder="1" applyAlignment="1">
      <alignment horizontal="center"/>
    </xf>
    <xf numFmtId="2" fontId="21" fillId="38" borderId="11" xfId="1" applyNumberFormat="1" applyFont="1" applyFill="1" applyBorder="1" applyAlignment="1">
      <alignment horizontal="center"/>
    </xf>
    <xf numFmtId="2" fontId="21" fillId="38" borderId="11" xfId="7" applyNumberFormat="1" applyFont="1" applyFill="1" applyBorder="1" applyAlignment="1">
      <alignment horizontal="center"/>
    </xf>
    <xf numFmtId="2" fontId="20" fillId="34" borderId="36" xfId="0" applyNumberFormat="1" applyFont="1" applyFill="1" applyBorder="1" applyAlignment="1">
      <alignment horizontal="center"/>
    </xf>
    <xf numFmtId="0" fontId="20" fillId="34" borderId="0" xfId="0" applyFont="1" applyFill="1" applyBorder="1" applyAlignment="1">
      <alignment horizontal="center"/>
    </xf>
    <xf numFmtId="0" fontId="21" fillId="38" borderId="0" xfId="0" applyFont="1" applyFill="1" applyBorder="1" applyAlignment="1">
      <alignment horizontal="center"/>
    </xf>
    <xf numFmtId="3" fontId="24" fillId="38" borderId="15" xfId="0" quotePrefix="1" applyNumberFormat="1" applyFont="1" applyFill="1" applyBorder="1" applyAlignment="1">
      <alignment horizontal="center"/>
    </xf>
    <xf numFmtId="166" fontId="20" fillId="33" borderId="28" xfId="43" applyNumberFormat="1" applyFont="1" applyFill="1" applyBorder="1" applyAlignment="1">
      <alignment horizontal="center"/>
    </xf>
    <xf numFmtId="166" fontId="20" fillId="35" borderId="25" xfId="43" applyNumberFormat="1" applyFont="1" applyFill="1" applyBorder="1" applyAlignment="1">
      <alignment horizontal="center"/>
    </xf>
    <xf numFmtId="166" fontId="20" fillId="34" borderId="25" xfId="43" applyNumberFormat="1" applyFont="1" applyFill="1" applyBorder="1" applyAlignment="1">
      <alignment horizontal="center"/>
    </xf>
    <xf numFmtId="166" fontId="20" fillId="0" borderId="34" xfId="43" applyNumberFormat="1" applyFont="1" applyBorder="1" applyAlignment="1">
      <alignment horizontal="center"/>
    </xf>
    <xf numFmtId="0" fontId="20" fillId="38" borderId="55" xfId="0" applyFont="1" applyFill="1" applyBorder="1"/>
    <xf numFmtId="166" fontId="20" fillId="38" borderId="56" xfId="43" applyNumberFormat="1" applyFont="1" applyFill="1" applyBorder="1" applyAlignment="1">
      <alignment horizontal="center"/>
    </xf>
    <xf numFmtId="165" fontId="20" fillId="38" borderId="57" xfId="0" applyNumberFormat="1" applyFont="1" applyFill="1" applyBorder="1" applyAlignment="1">
      <alignment horizontal="center"/>
    </xf>
    <xf numFmtId="165" fontId="20" fillId="38" borderId="57" xfId="1" applyNumberFormat="1" applyFont="1" applyFill="1" applyBorder="1" applyAlignment="1">
      <alignment horizontal="center"/>
    </xf>
    <xf numFmtId="166" fontId="20" fillId="38" borderId="56" xfId="0" applyNumberFormat="1" applyFont="1" applyFill="1" applyBorder="1" applyAlignment="1">
      <alignment horizontal="center"/>
    </xf>
    <xf numFmtId="165" fontId="20" fillId="38" borderId="58" xfId="1" applyNumberFormat="1" applyFont="1" applyFill="1" applyBorder="1" applyAlignment="1">
      <alignment horizontal="center"/>
    </xf>
    <xf numFmtId="166" fontId="19" fillId="0" borderId="32" xfId="43" applyNumberFormat="1" applyFont="1" applyBorder="1" applyAlignment="1">
      <alignment horizontal="center"/>
    </xf>
    <xf numFmtId="2" fontId="19" fillId="0" borderId="39" xfId="0" applyNumberFormat="1" applyFont="1" applyFill="1" applyBorder="1" applyAlignment="1">
      <alignment horizontal="center" vertical="center" wrapText="1"/>
    </xf>
    <xf numFmtId="1" fontId="19" fillId="0" borderId="39" xfId="0" applyNumberFormat="1" applyFont="1" applyFill="1" applyBorder="1" applyAlignment="1">
      <alignment horizontal="center" vertical="center" wrapText="1"/>
    </xf>
    <xf numFmtId="0" fontId="21" fillId="39" borderId="14" xfId="7" applyFont="1" applyFill="1" applyBorder="1" applyAlignment="1">
      <alignment horizontal="left"/>
    </xf>
    <xf numFmtId="0" fontId="21" fillId="34" borderId="14" xfId="0" applyFont="1" applyFill="1" applyBorder="1" applyAlignment="1">
      <alignment horizontal="left"/>
    </xf>
    <xf numFmtId="0" fontId="21" fillId="35" borderId="14" xfId="0" applyFont="1" applyFill="1" applyBorder="1" applyAlignment="1">
      <alignment horizontal="left"/>
    </xf>
    <xf numFmtId="0" fontId="21" fillId="33" borderId="14" xfId="0" applyFont="1" applyFill="1" applyBorder="1" applyAlignment="1">
      <alignment horizontal="left"/>
    </xf>
    <xf numFmtId="0" fontId="21" fillId="0" borderId="14" xfId="0" applyFont="1" applyFill="1" applyBorder="1" applyAlignment="1">
      <alignment horizontal="left"/>
    </xf>
    <xf numFmtId="0" fontId="21" fillId="38" borderId="14" xfId="0" applyFont="1" applyFill="1" applyBorder="1" applyAlignment="1">
      <alignment horizontal="left"/>
    </xf>
    <xf numFmtId="0" fontId="20" fillId="0" borderId="0" xfId="0" applyFont="1" applyFill="1"/>
    <xf numFmtId="0" fontId="19" fillId="37" borderId="31" xfId="0" applyFont="1" applyFill="1" applyBorder="1"/>
    <xf numFmtId="166" fontId="19" fillId="37" borderId="59" xfId="43" applyNumberFormat="1" applyFont="1" applyFill="1" applyBorder="1" applyAlignment="1">
      <alignment horizontal="center"/>
    </xf>
    <xf numFmtId="10" fontId="20" fillId="37" borderId="59" xfId="0" applyNumberFormat="1" applyFont="1" applyFill="1" applyBorder="1" applyAlignment="1">
      <alignment horizontal="center"/>
    </xf>
    <xf numFmtId="0" fontId="19" fillId="37" borderId="59" xfId="0" applyFont="1" applyFill="1" applyBorder="1" applyAlignment="1">
      <alignment horizontal="center"/>
    </xf>
    <xf numFmtId="166" fontId="19" fillId="37" borderId="59" xfId="0" applyNumberFormat="1" applyFont="1" applyFill="1" applyBorder="1" applyAlignment="1">
      <alignment horizontal="center"/>
    </xf>
    <xf numFmtId="165" fontId="19" fillId="37" borderId="59" xfId="1" applyNumberFormat="1" applyFont="1" applyFill="1" applyBorder="1" applyAlignment="1">
      <alignment horizontal="center"/>
    </xf>
    <xf numFmtId="165" fontId="19" fillId="37" borderId="54" xfId="0" applyNumberFormat="1" applyFont="1" applyFill="1" applyBorder="1" applyAlignment="1">
      <alignment horizontal="center"/>
    </xf>
    <xf numFmtId="0" fontId="18" fillId="0" borderId="31" xfId="0" applyFont="1" applyFill="1" applyBorder="1" applyAlignment="1">
      <alignment vertical="center" wrapText="1"/>
    </xf>
    <xf numFmtId="10" fontId="20" fillId="0" borderId="0" xfId="0" applyNumberFormat="1" applyFont="1" applyAlignment="1">
      <alignment horizontal="center"/>
    </xf>
    <xf numFmtId="0" fontId="19" fillId="0" borderId="66" xfId="0" quotePrefix="1" applyNumberFormat="1" applyFont="1" applyFill="1" applyBorder="1" applyAlignment="1">
      <alignment wrapText="1"/>
    </xf>
    <xf numFmtId="0" fontId="19" fillId="0" borderId="66" xfId="0" quotePrefix="1" applyNumberFormat="1" applyFont="1" applyFill="1" applyBorder="1" applyAlignment="1">
      <alignment horizontal="center" wrapText="1"/>
    </xf>
    <xf numFmtId="0" fontId="19" fillId="0" borderId="67" xfId="0" quotePrefix="1" applyNumberFormat="1" applyFont="1" applyFill="1" applyBorder="1" applyAlignment="1">
      <alignment wrapText="1"/>
    </xf>
    <xf numFmtId="0" fontId="19" fillId="0" borderId="68" xfId="0" quotePrefix="1" applyNumberFormat="1" applyFont="1" applyFill="1" applyBorder="1" applyAlignment="1">
      <alignment wrapText="1"/>
    </xf>
    <xf numFmtId="10" fontId="19" fillId="0" borderId="66" xfId="1" quotePrefix="1" applyNumberFormat="1" applyFont="1" applyFill="1" applyBorder="1" applyAlignment="1">
      <alignment wrapText="1"/>
    </xf>
    <xf numFmtId="0" fontId="19" fillId="0" borderId="66" xfId="0" applyNumberFormat="1" applyFont="1" applyFill="1" applyBorder="1" applyAlignment="1">
      <alignment horizontal="center" wrapText="1"/>
    </xf>
    <xf numFmtId="0" fontId="0" fillId="0" borderId="66" xfId="0" applyFill="1" applyBorder="1"/>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10" fontId="20" fillId="33" borderId="0" xfId="0" applyNumberFormat="1" applyFont="1" applyFill="1" applyAlignment="1">
      <alignment horizontal="center"/>
    </xf>
    <xf numFmtId="10" fontId="20" fillId="34" borderId="0" xfId="0" applyNumberFormat="1" applyFont="1" applyFill="1" applyAlignment="1">
      <alignment horizontal="center"/>
    </xf>
    <xf numFmtId="10" fontId="20" fillId="35" borderId="0" xfId="0" applyNumberFormat="1" applyFont="1" applyFill="1" applyAlignment="1">
      <alignment horizontal="center"/>
    </xf>
    <xf numFmtId="0" fontId="20" fillId="38" borderId="0" xfId="0" applyFont="1" applyFill="1" applyAlignment="1">
      <alignment horizontal="center"/>
    </xf>
    <xf numFmtId="10" fontId="20" fillId="38" borderId="0" xfId="0" applyNumberFormat="1" applyFont="1" applyFill="1" applyAlignment="1">
      <alignment horizont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9" fillId="40" borderId="59" xfId="0" applyFont="1" applyFill="1" applyBorder="1" applyAlignment="1">
      <alignment horizontal="center" vertical="center"/>
    </xf>
    <xf numFmtId="0" fontId="19" fillId="40" borderId="54" xfId="0" applyFont="1" applyFill="1" applyBorder="1" applyAlignment="1">
      <alignment horizontal="center" vertical="center"/>
    </xf>
    <xf numFmtId="0" fontId="19" fillId="40" borderId="31" xfId="0" applyFont="1" applyFill="1" applyBorder="1" applyAlignment="1">
      <alignment horizontal="center" vertical="center" wrapText="1"/>
    </xf>
    <xf numFmtId="0" fontId="19" fillId="40" borderId="59" xfId="0" applyFont="1" applyFill="1" applyBorder="1" applyAlignment="1">
      <alignment horizontal="center" vertical="center" wrapText="1"/>
    </xf>
    <xf numFmtId="0" fontId="25" fillId="38" borderId="60" xfId="0" applyFont="1" applyFill="1" applyBorder="1" applyAlignment="1">
      <alignment horizontal="left" vertical="center" wrapText="1"/>
    </xf>
    <xf numFmtId="0" fontId="25" fillId="38" borderId="61" xfId="0" applyFont="1" applyFill="1" applyBorder="1" applyAlignment="1">
      <alignment horizontal="left" vertical="center" wrapText="1"/>
    </xf>
    <xf numFmtId="0" fontId="25" fillId="38" borderId="62" xfId="0" applyFont="1" applyFill="1" applyBorder="1" applyAlignment="1">
      <alignment horizontal="left" vertical="center" wrapText="1"/>
    </xf>
    <xf numFmtId="0" fontId="25" fillId="38" borderId="10" xfId="0" applyFont="1" applyFill="1" applyBorder="1" applyAlignment="1">
      <alignment horizontal="left" vertical="center" wrapText="1"/>
    </xf>
    <xf numFmtId="0" fontId="25" fillId="38" borderId="0" xfId="0" applyFont="1" applyFill="1" applyBorder="1" applyAlignment="1">
      <alignment horizontal="left" vertical="center" wrapText="1"/>
    </xf>
    <xf numFmtId="0" fontId="25" fillId="38" borderId="11" xfId="0" applyFont="1" applyFill="1" applyBorder="1" applyAlignment="1">
      <alignment horizontal="left" vertical="center" wrapText="1"/>
    </xf>
    <xf numFmtId="0" fontId="25" fillId="38" borderId="63" xfId="0" applyFont="1" applyFill="1" applyBorder="1" applyAlignment="1">
      <alignment horizontal="left" vertical="center" wrapText="1"/>
    </xf>
    <xf numFmtId="0" fontId="25" fillId="38" borderId="64" xfId="0" applyFont="1" applyFill="1" applyBorder="1" applyAlignment="1">
      <alignment horizontal="left" vertical="center" wrapText="1"/>
    </xf>
    <xf numFmtId="0" fontId="25" fillId="38" borderId="65" xfId="0" applyFont="1" applyFill="1" applyBorder="1" applyAlignment="1">
      <alignment horizontal="left" vertical="center" wrapText="1"/>
    </xf>
    <xf numFmtId="0" fontId="27" fillId="37" borderId="0" xfId="0" applyFont="1" applyFill="1"/>
    <xf numFmtId="0" fontId="20" fillId="37" borderId="0" xfId="0" applyFont="1" applyFill="1"/>
    <xf numFmtId="0" fontId="21" fillId="0" borderId="0" xfId="44" applyFont="1"/>
    <xf numFmtId="0" fontId="20" fillId="0" borderId="0" xfId="0" applyFont="1" applyAlignment="1">
      <alignment vertical="center"/>
    </xf>
    <xf numFmtId="0" fontId="29" fillId="0" borderId="0" xfId="0" applyFont="1" applyAlignment="1">
      <alignment vertical="center"/>
    </xf>
    <xf numFmtId="0" fontId="28" fillId="0" borderId="0" xfId="0" applyFont="1"/>
    <xf numFmtId="0" fontId="29" fillId="0" borderId="0" xfId="0" applyFont="1" applyAlignment="1">
      <alignment horizontal="center" vertical="center"/>
    </xf>
    <xf numFmtId="0" fontId="20" fillId="0" borderId="0" xfId="0" applyFont="1" applyAlignment="1">
      <alignment horizontal="right"/>
    </xf>
    <xf numFmtId="0" fontId="19" fillId="0" borderId="38" xfId="0" applyFont="1" applyFill="1" applyBorder="1" applyAlignment="1">
      <alignment vertical="center" wrapText="1"/>
    </xf>
    <xf numFmtId="2" fontId="19" fillId="0" borderId="38" xfId="0" applyNumberFormat="1" applyFont="1" applyFill="1" applyBorder="1" applyAlignment="1">
      <alignment horizontal="center" vertical="center" wrapText="1"/>
    </xf>
    <xf numFmtId="1" fontId="19" fillId="0" borderId="37" xfId="0" applyNumberFormat="1" applyFont="1" applyFill="1" applyBorder="1" applyAlignment="1">
      <alignment horizontal="center" vertical="center" wrapText="1"/>
    </xf>
    <xf numFmtId="49" fontId="20" fillId="0" borderId="0" xfId="0" applyNumberFormat="1" applyFont="1" applyAlignment="1">
      <alignment vertical="center"/>
    </xf>
    <xf numFmtId="49" fontId="21"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7C0B6C67-8B67-4BE3-8354-BBF30C1689C2}"/>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BBE94-3420-4D62-B25B-82C926F4FA19}">
  <dimension ref="A1:R46"/>
  <sheetViews>
    <sheetView workbookViewId="0">
      <selection activeCell="B29" sqref="B29"/>
    </sheetView>
  </sheetViews>
  <sheetFormatPr defaultColWidth="12.5703125" defaultRowHeight="12.75" x14ac:dyDescent="0.2"/>
  <cols>
    <col min="1" max="1" width="15.5703125" style="54" customWidth="1"/>
    <col min="2" max="2" width="20.28515625" style="54" customWidth="1"/>
    <col min="3" max="16384" width="12.5703125" style="54"/>
  </cols>
  <sheetData>
    <row r="1" spans="1:18" x14ac:dyDescent="0.2">
      <c r="A1" s="306" t="s">
        <v>639</v>
      </c>
      <c r="B1" s="307"/>
    </row>
    <row r="2" spans="1:18" x14ac:dyDescent="0.2">
      <c r="A2" s="308" t="s">
        <v>640</v>
      </c>
    </row>
    <row r="3" spans="1:18" x14ac:dyDescent="0.2">
      <c r="A3" s="54" t="s">
        <v>641</v>
      </c>
    </row>
    <row r="4" spans="1:18" x14ac:dyDescent="0.2">
      <c r="A4" s="54" t="s">
        <v>642</v>
      </c>
    </row>
    <row r="5" spans="1:18" x14ac:dyDescent="0.2">
      <c r="A5" s="54" t="s">
        <v>643</v>
      </c>
    </row>
    <row r="8" spans="1:18" x14ac:dyDescent="0.2">
      <c r="A8" s="306" t="s">
        <v>644</v>
      </c>
      <c r="B8" s="307"/>
    </row>
    <row r="9" spans="1:18" x14ac:dyDescent="0.2">
      <c r="A9" s="309" t="s">
        <v>645</v>
      </c>
      <c r="B9" s="310"/>
      <c r="C9" s="310"/>
      <c r="D9" s="310"/>
      <c r="E9" s="310"/>
      <c r="F9" s="310"/>
      <c r="G9" s="310"/>
      <c r="H9" s="310"/>
      <c r="I9" s="310"/>
      <c r="J9" s="310"/>
    </row>
    <row r="10" spans="1:18" x14ac:dyDescent="0.2">
      <c r="A10" s="309" t="s">
        <v>646</v>
      </c>
      <c r="B10" s="310"/>
      <c r="C10" s="310"/>
      <c r="D10" s="310"/>
      <c r="E10" s="310"/>
      <c r="F10" s="310"/>
      <c r="G10" s="310"/>
      <c r="H10" s="310"/>
      <c r="I10" s="310"/>
      <c r="J10" s="310"/>
      <c r="K10" s="310"/>
      <c r="L10" s="310"/>
      <c r="M10" s="310"/>
    </row>
    <row r="11" spans="1:18" x14ac:dyDescent="0.2">
      <c r="A11" s="309" t="s">
        <v>647</v>
      </c>
      <c r="B11" s="310"/>
      <c r="C11" s="310"/>
      <c r="D11" s="310"/>
      <c r="E11" s="310"/>
      <c r="F11" s="310"/>
      <c r="G11" s="310"/>
      <c r="H11" s="310"/>
      <c r="I11" s="310"/>
      <c r="J11" s="310"/>
      <c r="K11" s="310"/>
      <c r="L11" s="310"/>
      <c r="M11" s="310"/>
      <c r="N11" s="310"/>
      <c r="O11" s="310"/>
      <c r="P11" s="310"/>
      <c r="Q11" s="310"/>
      <c r="R11" s="310"/>
    </row>
    <row r="12" spans="1:18" x14ac:dyDescent="0.2">
      <c r="A12" s="309" t="s">
        <v>648</v>
      </c>
      <c r="B12" s="310"/>
      <c r="C12" s="310"/>
      <c r="D12" s="310"/>
      <c r="E12" s="310"/>
      <c r="F12" s="310"/>
      <c r="G12" s="310"/>
      <c r="H12" s="310"/>
      <c r="I12" s="310"/>
      <c r="J12" s="310"/>
      <c r="K12" s="310"/>
      <c r="L12" s="310"/>
      <c r="M12" s="310"/>
      <c r="N12" s="310"/>
      <c r="O12" s="310"/>
      <c r="P12" s="310"/>
      <c r="Q12" s="310"/>
    </row>
    <row r="13" spans="1:18" x14ac:dyDescent="0.2">
      <c r="A13" s="311" t="s">
        <v>649</v>
      </c>
      <c r="B13" s="312"/>
      <c r="C13" s="312"/>
      <c r="D13" s="312"/>
      <c r="E13" s="312"/>
      <c r="F13" s="312"/>
      <c r="G13" s="312"/>
      <c r="H13" s="312"/>
      <c r="I13" s="312"/>
      <c r="J13" s="312"/>
      <c r="K13" s="312"/>
      <c r="L13" s="312"/>
      <c r="M13" s="312"/>
      <c r="N13" s="312"/>
      <c r="O13" s="312"/>
      <c r="P13" s="312"/>
      <c r="Q13" s="312"/>
      <c r="R13" s="312"/>
    </row>
    <row r="15" spans="1:18" x14ac:dyDescent="0.2">
      <c r="E15" s="54" t="s">
        <v>650</v>
      </c>
    </row>
    <row r="16" spans="1:18" x14ac:dyDescent="0.2">
      <c r="A16" s="306" t="s">
        <v>651</v>
      </c>
      <c r="B16" s="307"/>
    </row>
    <row r="17" spans="1:2" x14ac:dyDescent="0.2">
      <c r="A17" s="54" t="s">
        <v>652</v>
      </c>
      <c r="B17" s="54" t="s">
        <v>653</v>
      </c>
    </row>
    <row r="19" spans="1:2" x14ac:dyDescent="0.2">
      <c r="A19" s="54" t="s">
        <v>654</v>
      </c>
      <c r="B19" s="308" t="s">
        <v>655</v>
      </c>
    </row>
    <row r="21" spans="1:2" x14ac:dyDescent="0.2">
      <c r="A21" s="54" t="s">
        <v>656</v>
      </c>
      <c r="B21" s="54" t="s">
        <v>657</v>
      </c>
    </row>
    <row r="22" spans="1:2" x14ac:dyDescent="0.2">
      <c r="B22" s="54" t="s">
        <v>658</v>
      </c>
    </row>
    <row r="23" spans="1:2" x14ac:dyDescent="0.2">
      <c r="B23" s="54" t="s">
        <v>659</v>
      </c>
    </row>
    <row r="25" spans="1:2" x14ac:dyDescent="0.2">
      <c r="A25" s="54" t="s">
        <v>660</v>
      </c>
      <c r="B25" s="54" t="s">
        <v>661</v>
      </c>
    </row>
    <row r="27" spans="1:2" x14ac:dyDescent="0.2">
      <c r="A27" s="54" t="s">
        <v>662</v>
      </c>
      <c r="B27" s="54" t="s">
        <v>663</v>
      </c>
    </row>
    <row r="30" spans="1:2" x14ac:dyDescent="0.2">
      <c r="A30" s="306" t="s">
        <v>664</v>
      </c>
      <c r="B30" s="307"/>
    </row>
    <row r="31" spans="1:2" x14ac:dyDescent="0.2">
      <c r="A31" s="54" t="s">
        <v>665</v>
      </c>
    </row>
    <row r="32" spans="1:2" x14ac:dyDescent="0.2">
      <c r="A32" s="308" t="s">
        <v>666</v>
      </c>
    </row>
    <row r="46" spans="1:1" x14ac:dyDescent="0.2">
      <c r="A46" s="313"/>
    </row>
  </sheetData>
  <hyperlinks>
    <hyperlink ref="B19" r:id="rId1" xr:uid="{18B65E4C-5235-4D81-B633-5833A85E21AE}"/>
    <hyperlink ref="A2" r:id="rId2" xr:uid="{30410D93-FFB9-471B-9D2B-F331D37B601D}"/>
    <hyperlink ref="A32" r:id="rId3" xr:uid="{5D936DBD-A5F2-4AAB-8C60-C84CF7A07A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11"/>
  <sheetViews>
    <sheetView zoomScale="90" zoomScaleNormal="90" workbookViewId="0">
      <pane ySplit="1" topLeftCell="A384" activePane="bottomLeft" state="frozen"/>
      <selection pane="bottomLeft" activeCell="V2" sqref="V2:V411"/>
    </sheetView>
  </sheetViews>
  <sheetFormatPr defaultRowHeight="12.75" x14ac:dyDescent="0.2"/>
  <cols>
    <col min="1" max="1" width="12.42578125" style="55" bestFit="1" customWidth="1"/>
    <col min="2" max="2" width="9.140625" style="55"/>
    <col min="3" max="3" width="10.5703125" style="55" customWidth="1"/>
    <col min="4" max="21" width="9.140625" style="55"/>
    <col min="22" max="22" width="13.5703125" style="55" bestFit="1" customWidth="1"/>
    <col min="23" max="16384" width="9.140625" style="55"/>
  </cols>
  <sheetData>
    <row r="1" spans="1:23" s="281" customFormat="1" ht="116.25" thickBot="1" x14ac:dyDescent="0.3">
      <c r="A1" s="275" t="s">
        <v>22</v>
      </c>
      <c r="B1" s="276" t="s">
        <v>624</v>
      </c>
      <c r="C1" s="276" t="s">
        <v>625</v>
      </c>
      <c r="D1" s="277" t="s">
        <v>25</v>
      </c>
      <c r="E1" s="275" t="s">
        <v>6</v>
      </c>
      <c r="F1" s="275" t="s">
        <v>23</v>
      </c>
      <c r="G1" s="275" t="s">
        <v>24</v>
      </c>
      <c r="H1" s="275" t="s">
        <v>26</v>
      </c>
      <c r="I1" s="278" t="s">
        <v>27</v>
      </c>
      <c r="J1" s="277" t="s">
        <v>626</v>
      </c>
      <c r="K1" s="275" t="s">
        <v>627</v>
      </c>
      <c r="L1" s="275" t="s">
        <v>628</v>
      </c>
      <c r="M1" s="275" t="s">
        <v>629</v>
      </c>
      <c r="N1" s="279" t="s">
        <v>630</v>
      </c>
      <c r="O1" s="275" t="s">
        <v>631</v>
      </c>
      <c r="P1" s="275" t="s">
        <v>632</v>
      </c>
      <c r="Q1" s="275" t="s">
        <v>633</v>
      </c>
      <c r="R1" s="279" t="s">
        <v>634</v>
      </c>
      <c r="S1" s="275" t="s">
        <v>635</v>
      </c>
      <c r="T1" s="275" t="s">
        <v>636</v>
      </c>
      <c r="U1" s="278" t="s">
        <v>637</v>
      </c>
      <c r="V1" s="280" t="s">
        <v>638</v>
      </c>
    </row>
    <row r="2" spans="1:23" s="110" customFormat="1" ht="13.5" thickTop="1" x14ac:dyDescent="0.2">
      <c r="A2" s="55" t="s">
        <v>59</v>
      </c>
      <c r="B2" s="102" t="s">
        <v>623</v>
      </c>
      <c r="C2" s="102" t="s">
        <v>500</v>
      </c>
      <c r="D2" s="102">
        <v>1.044499969482422</v>
      </c>
      <c r="E2" s="102">
        <v>6259</v>
      </c>
      <c r="F2" s="102">
        <v>2292</v>
      </c>
      <c r="G2" s="102">
        <v>2251</v>
      </c>
      <c r="H2" s="102">
        <v>5992.3410080150643</v>
      </c>
      <c r="I2" s="102">
        <v>2194.351428402385</v>
      </c>
      <c r="J2" s="102">
        <v>2780</v>
      </c>
      <c r="K2" s="102">
        <v>1765</v>
      </c>
      <c r="L2" s="102">
        <v>145</v>
      </c>
      <c r="M2" s="102">
        <v>715</v>
      </c>
      <c r="N2" s="286">
        <v>0.25719424460431656</v>
      </c>
      <c r="O2" s="102">
        <v>55</v>
      </c>
      <c r="P2" s="102">
        <v>75</v>
      </c>
      <c r="Q2" s="102">
        <v>130</v>
      </c>
      <c r="R2" s="286">
        <v>4.6762589928057555E-2</v>
      </c>
      <c r="S2" s="102">
        <v>0</v>
      </c>
      <c r="T2" s="102">
        <v>0</v>
      </c>
      <c r="U2" s="102">
        <v>25</v>
      </c>
      <c r="V2" s="102" t="s">
        <v>8</v>
      </c>
      <c r="W2" s="55"/>
    </row>
    <row r="3" spans="1:23" x14ac:dyDescent="0.2">
      <c r="A3" s="55" t="s">
        <v>60</v>
      </c>
      <c r="B3" s="95" t="s">
        <v>623</v>
      </c>
      <c r="C3" s="95" t="s">
        <v>500</v>
      </c>
      <c r="D3" s="95">
        <v>1.9138999938964845</v>
      </c>
      <c r="E3" s="95">
        <v>4616</v>
      </c>
      <c r="F3" s="95">
        <v>1775</v>
      </c>
      <c r="G3" s="95">
        <v>1699</v>
      </c>
      <c r="H3" s="95">
        <v>2411.8292568685079</v>
      </c>
      <c r="I3" s="95">
        <v>927.42567828024301</v>
      </c>
      <c r="J3" s="95">
        <v>1955</v>
      </c>
      <c r="K3" s="95">
        <v>1380</v>
      </c>
      <c r="L3" s="95">
        <v>140</v>
      </c>
      <c r="M3" s="95">
        <v>385</v>
      </c>
      <c r="N3" s="285">
        <v>0.1969309462915601</v>
      </c>
      <c r="O3" s="95">
        <v>30</v>
      </c>
      <c r="P3" s="95">
        <v>0</v>
      </c>
      <c r="Q3" s="95">
        <v>30</v>
      </c>
      <c r="R3" s="285">
        <v>1.5345268542199489E-2</v>
      </c>
      <c r="S3" s="95">
        <v>10</v>
      </c>
      <c r="T3" s="95">
        <v>0</v>
      </c>
      <c r="U3" s="95">
        <v>0</v>
      </c>
      <c r="V3" s="95" t="s">
        <v>9</v>
      </c>
    </row>
    <row r="4" spans="1:23" x14ac:dyDescent="0.2">
      <c r="A4" s="55" t="s">
        <v>61</v>
      </c>
      <c r="B4" s="95" t="s">
        <v>623</v>
      </c>
      <c r="C4" s="95" t="s">
        <v>500</v>
      </c>
      <c r="D4" s="95">
        <v>1.9602000427246093</v>
      </c>
      <c r="E4" s="95">
        <v>5713</v>
      </c>
      <c r="F4" s="95">
        <v>2496</v>
      </c>
      <c r="G4" s="95">
        <v>2391</v>
      </c>
      <c r="H4" s="95">
        <v>2914.4984570345841</v>
      </c>
      <c r="I4" s="95">
        <v>1273.3394274038722</v>
      </c>
      <c r="J4" s="95">
        <v>2840</v>
      </c>
      <c r="K4" s="95">
        <v>1990</v>
      </c>
      <c r="L4" s="95">
        <v>240</v>
      </c>
      <c r="M4" s="95">
        <v>495</v>
      </c>
      <c r="N4" s="285">
        <v>0.17429577464788731</v>
      </c>
      <c r="O4" s="95">
        <v>75</v>
      </c>
      <c r="P4" s="95">
        <v>20</v>
      </c>
      <c r="Q4" s="95">
        <v>95</v>
      </c>
      <c r="R4" s="285">
        <v>3.345070422535211E-2</v>
      </c>
      <c r="S4" s="95">
        <v>0</v>
      </c>
      <c r="T4" s="95">
        <v>0</v>
      </c>
      <c r="U4" s="95">
        <v>10</v>
      </c>
      <c r="V4" s="95" t="s">
        <v>9</v>
      </c>
    </row>
    <row r="5" spans="1:23" x14ac:dyDescent="0.2">
      <c r="A5" s="55" t="s">
        <v>62</v>
      </c>
      <c r="B5" s="95" t="s">
        <v>623</v>
      </c>
      <c r="C5" s="95" t="s">
        <v>500</v>
      </c>
      <c r="D5" s="95">
        <v>1.5808999633789063</v>
      </c>
      <c r="E5" s="95">
        <v>7889</v>
      </c>
      <c r="F5" s="95">
        <v>2717</v>
      </c>
      <c r="G5" s="95">
        <v>2574</v>
      </c>
      <c r="H5" s="95">
        <v>4990.1955738797014</v>
      </c>
      <c r="I5" s="95">
        <v>1718.6413200952147</v>
      </c>
      <c r="J5" s="95">
        <v>3580</v>
      </c>
      <c r="K5" s="95">
        <v>2605</v>
      </c>
      <c r="L5" s="95">
        <v>330</v>
      </c>
      <c r="M5" s="95">
        <v>590</v>
      </c>
      <c r="N5" s="285">
        <v>0.16480446927374301</v>
      </c>
      <c r="O5" s="95">
        <v>40</v>
      </c>
      <c r="P5" s="95">
        <v>10</v>
      </c>
      <c r="Q5" s="95">
        <v>50</v>
      </c>
      <c r="R5" s="285">
        <v>1.3966480446927373E-2</v>
      </c>
      <c r="S5" s="95">
        <v>0</v>
      </c>
      <c r="T5" s="95">
        <v>0</v>
      </c>
      <c r="U5" s="95">
        <v>15</v>
      </c>
      <c r="V5" s="95" t="s">
        <v>9</v>
      </c>
    </row>
    <row r="6" spans="1:23" x14ac:dyDescent="0.2">
      <c r="A6" s="55" t="s">
        <v>63</v>
      </c>
      <c r="B6" s="95" t="s">
        <v>623</v>
      </c>
      <c r="C6" s="95" t="s">
        <v>500</v>
      </c>
      <c r="D6" s="95">
        <v>0.53919998168945316</v>
      </c>
      <c r="E6" s="95">
        <v>3667</v>
      </c>
      <c r="F6" s="95">
        <v>1158</v>
      </c>
      <c r="G6" s="95">
        <v>1097</v>
      </c>
      <c r="H6" s="95">
        <v>6800.8162546859503</v>
      </c>
      <c r="I6" s="95">
        <v>2147.6261856903002</v>
      </c>
      <c r="J6" s="95">
        <v>1775</v>
      </c>
      <c r="K6" s="95">
        <v>1200</v>
      </c>
      <c r="L6" s="95">
        <v>165</v>
      </c>
      <c r="M6" s="95">
        <v>310</v>
      </c>
      <c r="N6" s="285">
        <v>0.17464788732394365</v>
      </c>
      <c r="O6" s="95">
        <v>65</v>
      </c>
      <c r="P6" s="95">
        <v>0</v>
      </c>
      <c r="Q6" s="95">
        <v>65</v>
      </c>
      <c r="R6" s="285">
        <v>3.6619718309859155E-2</v>
      </c>
      <c r="S6" s="95">
        <v>0</v>
      </c>
      <c r="T6" s="95">
        <v>15</v>
      </c>
      <c r="U6" s="95">
        <v>20</v>
      </c>
      <c r="V6" s="95" t="s">
        <v>9</v>
      </c>
    </row>
    <row r="7" spans="1:23" x14ac:dyDescent="0.2">
      <c r="A7" s="55" t="s">
        <v>64</v>
      </c>
      <c r="B7" s="102" t="s">
        <v>623</v>
      </c>
      <c r="C7" s="102" t="s">
        <v>500</v>
      </c>
      <c r="D7" s="102">
        <v>1.1076000213623047</v>
      </c>
      <c r="E7" s="102">
        <v>4548</v>
      </c>
      <c r="F7" s="102">
        <v>1364</v>
      </c>
      <c r="G7" s="102">
        <v>1251</v>
      </c>
      <c r="H7" s="102">
        <v>4106.1754354303257</v>
      </c>
      <c r="I7" s="102">
        <v>1231.4914894298515</v>
      </c>
      <c r="J7" s="102">
        <v>2190</v>
      </c>
      <c r="K7" s="102">
        <v>1305</v>
      </c>
      <c r="L7" s="102">
        <v>160</v>
      </c>
      <c r="M7" s="102">
        <v>600</v>
      </c>
      <c r="N7" s="286">
        <v>0.27397260273972601</v>
      </c>
      <c r="O7" s="102">
        <v>105</v>
      </c>
      <c r="P7" s="102">
        <v>0</v>
      </c>
      <c r="Q7" s="102">
        <v>105</v>
      </c>
      <c r="R7" s="286">
        <v>4.7945205479452052E-2</v>
      </c>
      <c r="S7" s="102">
        <v>0</v>
      </c>
      <c r="T7" s="102">
        <v>10</v>
      </c>
      <c r="U7" s="102">
        <v>10</v>
      </c>
      <c r="V7" s="102" t="s">
        <v>8</v>
      </c>
    </row>
    <row r="8" spans="1:23" x14ac:dyDescent="0.2">
      <c r="A8" s="55" t="s">
        <v>65</v>
      </c>
      <c r="B8" s="102" t="s">
        <v>623</v>
      </c>
      <c r="C8" s="102" t="s">
        <v>500</v>
      </c>
      <c r="D8" s="102">
        <v>1.5558999633789063</v>
      </c>
      <c r="E8" s="102">
        <v>4233</v>
      </c>
      <c r="F8" s="102">
        <v>1471</v>
      </c>
      <c r="G8" s="102">
        <v>1383</v>
      </c>
      <c r="H8" s="102">
        <v>2720.6119285505392</v>
      </c>
      <c r="I8" s="102">
        <v>945.43353340369561</v>
      </c>
      <c r="J8" s="102">
        <v>1685</v>
      </c>
      <c r="K8" s="102">
        <v>1050</v>
      </c>
      <c r="L8" s="102">
        <v>135</v>
      </c>
      <c r="M8" s="102">
        <v>430</v>
      </c>
      <c r="N8" s="286">
        <v>0.25519287833827892</v>
      </c>
      <c r="O8" s="102">
        <v>50</v>
      </c>
      <c r="P8" s="102">
        <v>0</v>
      </c>
      <c r="Q8" s="102">
        <v>50</v>
      </c>
      <c r="R8" s="286">
        <v>2.967359050445104E-2</v>
      </c>
      <c r="S8" s="102">
        <v>0</v>
      </c>
      <c r="T8" s="102">
        <v>0</v>
      </c>
      <c r="U8" s="102">
        <v>15</v>
      </c>
      <c r="V8" s="102" t="s">
        <v>8</v>
      </c>
    </row>
    <row r="9" spans="1:23" x14ac:dyDescent="0.2">
      <c r="A9" s="55" t="s">
        <v>66</v>
      </c>
      <c r="B9" s="95" t="s">
        <v>623</v>
      </c>
      <c r="C9" s="95" t="s">
        <v>500</v>
      </c>
      <c r="D9" s="95">
        <v>1.1913999938964843</v>
      </c>
      <c r="E9" s="95">
        <v>5406</v>
      </c>
      <c r="F9" s="95">
        <v>1702</v>
      </c>
      <c r="G9" s="95">
        <v>1538</v>
      </c>
      <c r="H9" s="95">
        <v>4537.5189085905804</v>
      </c>
      <c r="I9" s="95">
        <v>1428.5714358899681</v>
      </c>
      <c r="J9" s="95">
        <v>2330</v>
      </c>
      <c r="K9" s="95">
        <v>1345</v>
      </c>
      <c r="L9" s="95">
        <v>330</v>
      </c>
      <c r="M9" s="95">
        <v>555</v>
      </c>
      <c r="N9" s="285">
        <v>0.23819742489270387</v>
      </c>
      <c r="O9" s="95">
        <v>70</v>
      </c>
      <c r="P9" s="95">
        <v>0</v>
      </c>
      <c r="Q9" s="95">
        <v>70</v>
      </c>
      <c r="R9" s="285">
        <v>3.0042918454935622E-2</v>
      </c>
      <c r="S9" s="95">
        <v>0</v>
      </c>
      <c r="T9" s="95">
        <v>10</v>
      </c>
      <c r="U9" s="95">
        <v>20</v>
      </c>
      <c r="V9" s="95" t="s">
        <v>9</v>
      </c>
    </row>
    <row r="10" spans="1:23" x14ac:dyDescent="0.2">
      <c r="A10" s="55" t="s">
        <v>67</v>
      </c>
      <c r="B10" s="102" t="s">
        <v>623</v>
      </c>
      <c r="C10" s="102" t="s">
        <v>500</v>
      </c>
      <c r="D10" s="102">
        <v>1.3691000366210937</v>
      </c>
      <c r="E10" s="102">
        <v>7451</v>
      </c>
      <c r="F10" s="102">
        <v>4376</v>
      </c>
      <c r="G10" s="102">
        <v>4141</v>
      </c>
      <c r="H10" s="102">
        <v>5442.2611939949184</v>
      </c>
      <c r="I10" s="102">
        <v>3196.2602315020486</v>
      </c>
      <c r="J10" s="102">
        <v>4100</v>
      </c>
      <c r="K10" s="102">
        <v>2085</v>
      </c>
      <c r="L10" s="102">
        <v>160</v>
      </c>
      <c r="M10" s="102">
        <v>1515</v>
      </c>
      <c r="N10" s="286">
        <v>0.36951219512195121</v>
      </c>
      <c r="O10" s="102">
        <v>225</v>
      </c>
      <c r="P10" s="102">
        <v>70</v>
      </c>
      <c r="Q10" s="102">
        <v>295</v>
      </c>
      <c r="R10" s="286">
        <v>7.1951219512195116E-2</v>
      </c>
      <c r="S10" s="102">
        <v>20</v>
      </c>
      <c r="T10" s="102">
        <v>15</v>
      </c>
      <c r="U10" s="102">
        <v>10</v>
      </c>
      <c r="V10" s="102" t="s">
        <v>8</v>
      </c>
    </row>
    <row r="11" spans="1:23" x14ac:dyDescent="0.2">
      <c r="A11" s="55" t="s">
        <v>68</v>
      </c>
      <c r="B11" s="102" t="s">
        <v>623</v>
      </c>
      <c r="C11" s="102" t="s">
        <v>500</v>
      </c>
      <c r="D11" s="102">
        <v>0.91529998779296873</v>
      </c>
      <c r="E11" s="102">
        <v>4710</v>
      </c>
      <c r="F11" s="102">
        <v>1702</v>
      </c>
      <c r="G11" s="102">
        <v>1624</v>
      </c>
      <c r="H11" s="102">
        <v>5145.8538870486173</v>
      </c>
      <c r="I11" s="102">
        <v>1859.4996424111989</v>
      </c>
      <c r="J11" s="102">
        <v>1975</v>
      </c>
      <c r="K11" s="102">
        <v>1200</v>
      </c>
      <c r="L11" s="102">
        <v>135</v>
      </c>
      <c r="M11" s="102">
        <v>495</v>
      </c>
      <c r="N11" s="286">
        <v>0.25063291139240507</v>
      </c>
      <c r="O11" s="102">
        <v>85</v>
      </c>
      <c r="P11" s="102">
        <v>30</v>
      </c>
      <c r="Q11" s="102">
        <v>115</v>
      </c>
      <c r="R11" s="286">
        <v>5.8227848101265821E-2</v>
      </c>
      <c r="S11" s="102">
        <v>10</v>
      </c>
      <c r="T11" s="102">
        <v>0</v>
      </c>
      <c r="U11" s="102">
        <v>20</v>
      </c>
      <c r="V11" s="102" t="s">
        <v>8</v>
      </c>
    </row>
    <row r="12" spans="1:23" x14ac:dyDescent="0.2">
      <c r="A12" s="55" t="s">
        <v>69</v>
      </c>
      <c r="B12" s="95" t="s">
        <v>623</v>
      </c>
      <c r="C12" s="95" t="s">
        <v>500</v>
      </c>
      <c r="D12" s="95">
        <v>1.0762999725341797</v>
      </c>
      <c r="E12" s="95">
        <v>5373</v>
      </c>
      <c r="F12" s="95">
        <v>1864</v>
      </c>
      <c r="G12" s="95">
        <v>1769</v>
      </c>
      <c r="H12" s="95">
        <v>4992.1027010240596</v>
      </c>
      <c r="I12" s="95">
        <v>1731.8591912728173</v>
      </c>
      <c r="J12" s="95">
        <v>2015</v>
      </c>
      <c r="K12" s="95">
        <v>1335</v>
      </c>
      <c r="L12" s="95">
        <v>205</v>
      </c>
      <c r="M12" s="95">
        <v>375</v>
      </c>
      <c r="N12" s="285">
        <v>0.18610421836228289</v>
      </c>
      <c r="O12" s="95">
        <v>70</v>
      </c>
      <c r="P12" s="95">
        <v>25</v>
      </c>
      <c r="Q12" s="95">
        <v>95</v>
      </c>
      <c r="R12" s="285">
        <v>4.7146401985111663E-2</v>
      </c>
      <c r="S12" s="95">
        <v>0</v>
      </c>
      <c r="T12" s="95">
        <v>0</v>
      </c>
      <c r="U12" s="95">
        <v>10</v>
      </c>
      <c r="V12" s="95" t="s">
        <v>9</v>
      </c>
    </row>
    <row r="13" spans="1:23" x14ac:dyDescent="0.2">
      <c r="A13" s="55" t="s">
        <v>70</v>
      </c>
      <c r="B13" s="95" t="s">
        <v>623</v>
      </c>
      <c r="C13" s="95" t="s">
        <v>500</v>
      </c>
      <c r="D13" s="95">
        <v>2.6257998657226564</v>
      </c>
      <c r="E13" s="95">
        <v>5158</v>
      </c>
      <c r="F13" s="95">
        <v>1950</v>
      </c>
      <c r="G13" s="95">
        <v>1891</v>
      </c>
      <c r="H13" s="95">
        <v>1964.3538212233273</v>
      </c>
      <c r="I13" s="95">
        <v>742.63085525116094</v>
      </c>
      <c r="J13" s="95">
        <v>2185</v>
      </c>
      <c r="K13" s="95">
        <v>1570</v>
      </c>
      <c r="L13" s="95">
        <v>145</v>
      </c>
      <c r="M13" s="95">
        <v>345</v>
      </c>
      <c r="N13" s="285">
        <v>0.15789473684210525</v>
      </c>
      <c r="O13" s="95">
        <v>60</v>
      </c>
      <c r="P13" s="95">
        <v>35</v>
      </c>
      <c r="Q13" s="95">
        <v>95</v>
      </c>
      <c r="R13" s="285">
        <v>4.3478260869565216E-2</v>
      </c>
      <c r="S13" s="95">
        <v>10</v>
      </c>
      <c r="T13" s="95">
        <v>0</v>
      </c>
      <c r="U13" s="95">
        <v>10</v>
      </c>
      <c r="V13" s="95" t="s">
        <v>9</v>
      </c>
    </row>
    <row r="14" spans="1:23" x14ac:dyDescent="0.2">
      <c r="A14" s="55" t="s">
        <v>71</v>
      </c>
      <c r="B14" s="95" t="s">
        <v>623</v>
      </c>
      <c r="C14" s="95" t="s">
        <v>500</v>
      </c>
      <c r="D14" s="95">
        <v>1.4300999450683594</v>
      </c>
      <c r="E14" s="95">
        <v>3692</v>
      </c>
      <c r="F14" s="95">
        <v>1199</v>
      </c>
      <c r="G14" s="95">
        <v>1166</v>
      </c>
      <c r="H14" s="95">
        <v>2581.6377468803557</v>
      </c>
      <c r="I14" s="95">
        <v>838.40294109142656</v>
      </c>
      <c r="J14" s="95">
        <v>1385</v>
      </c>
      <c r="K14" s="95">
        <v>1050</v>
      </c>
      <c r="L14" s="95">
        <v>115</v>
      </c>
      <c r="M14" s="95">
        <v>120</v>
      </c>
      <c r="N14" s="285">
        <v>8.6642599277978335E-2</v>
      </c>
      <c r="O14" s="95">
        <v>65</v>
      </c>
      <c r="P14" s="95">
        <v>20</v>
      </c>
      <c r="Q14" s="95">
        <v>85</v>
      </c>
      <c r="R14" s="285">
        <v>6.1371841155234655E-2</v>
      </c>
      <c r="S14" s="95">
        <v>0</v>
      </c>
      <c r="T14" s="95">
        <v>0</v>
      </c>
      <c r="U14" s="95">
        <v>15</v>
      </c>
      <c r="V14" s="95" t="s">
        <v>9</v>
      </c>
    </row>
    <row r="15" spans="1:23" x14ac:dyDescent="0.2">
      <c r="A15" s="55" t="s">
        <v>72</v>
      </c>
      <c r="B15" s="95" t="s">
        <v>623</v>
      </c>
      <c r="C15" s="95" t="s">
        <v>500</v>
      </c>
      <c r="D15" s="95">
        <v>1.8816999816894531</v>
      </c>
      <c r="E15" s="95">
        <v>1371</v>
      </c>
      <c r="F15" s="95">
        <v>507</v>
      </c>
      <c r="G15" s="95">
        <v>459</v>
      </c>
      <c r="H15" s="95">
        <v>728.59648899452634</v>
      </c>
      <c r="I15" s="95">
        <v>269.43721365443099</v>
      </c>
      <c r="J15" s="95">
        <v>450</v>
      </c>
      <c r="K15" s="95">
        <v>310</v>
      </c>
      <c r="L15" s="95">
        <v>25</v>
      </c>
      <c r="M15" s="95">
        <v>65</v>
      </c>
      <c r="N15" s="285">
        <v>0.14444444444444443</v>
      </c>
      <c r="O15" s="95">
        <v>35</v>
      </c>
      <c r="P15" s="95">
        <v>0</v>
      </c>
      <c r="Q15" s="95">
        <v>35</v>
      </c>
      <c r="R15" s="285">
        <v>7.7777777777777779E-2</v>
      </c>
      <c r="S15" s="95">
        <v>0</v>
      </c>
      <c r="T15" s="95">
        <v>0</v>
      </c>
      <c r="U15" s="95">
        <v>10</v>
      </c>
      <c r="V15" s="95" t="s">
        <v>9</v>
      </c>
    </row>
    <row r="16" spans="1:23" x14ac:dyDescent="0.2">
      <c r="A16" s="55" t="s">
        <v>73</v>
      </c>
      <c r="B16" s="95" t="s">
        <v>623</v>
      </c>
      <c r="C16" s="95" t="s">
        <v>500</v>
      </c>
      <c r="D16" s="95">
        <v>3.5382000732421877</v>
      </c>
      <c r="E16" s="95">
        <v>4293</v>
      </c>
      <c r="F16" s="95">
        <v>1548</v>
      </c>
      <c r="G16" s="95">
        <v>1478</v>
      </c>
      <c r="H16" s="95">
        <v>1213.3287861435604</v>
      </c>
      <c r="I16" s="95">
        <v>437.51058955281422</v>
      </c>
      <c r="J16" s="95">
        <v>1730</v>
      </c>
      <c r="K16" s="95">
        <v>1320</v>
      </c>
      <c r="L16" s="95">
        <v>75</v>
      </c>
      <c r="M16" s="95">
        <v>185</v>
      </c>
      <c r="N16" s="285">
        <v>0.1069364161849711</v>
      </c>
      <c r="O16" s="95">
        <v>40</v>
      </c>
      <c r="P16" s="95">
        <v>90</v>
      </c>
      <c r="Q16" s="95">
        <v>130</v>
      </c>
      <c r="R16" s="285">
        <v>7.5144508670520235E-2</v>
      </c>
      <c r="S16" s="95">
        <v>0</v>
      </c>
      <c r="T16" s="95">
        <v>0</v>
      </c>
      <c r="U16" s="95">
        <v>15</v>
      </c>
      <c r="V16" s="95" t="s">
        <v>9</v>
      </c>
    </row>
    <row r="17" spans="1:22" x14ac:dyDescent="0.2">
      <c r="A17" s="55" t="s">
        <v>74</v>
      </c>
      <c r="B17" s="95" t="s">
        <v>623</v>
      </c>
      <c r="C17" s="95" t="s">
        <v>500</v>
      </c>
      <c r="D17" s="95">
        <v>1.6685000610351564</v>
      </c>
      <c r="E17" s="95">
        <v>7473</v>
      </c>
      <c r="F17" s="95">
        <v>3407</v>
      </c>
      <c r="G17" s="95">
        <v>3218</v>
      </c>
      <c r="H17" s="95">
        <v>4478.873075595614</v>
      </c>
      <c r="I17" s="95">
        <v>2041.9537760677447</v>
      </c>
      <c r="J17" s="95">
        <v>2990</v>
      </c>
      <c r="K17" s="95">
        <v>1860</v>
      </c>
      <c r="L17" s="95">
        <v>200</v>
      </c>
      <c r="M17" s="95">
        <v>600</v>
      </c>
      <c r="N17" s="285">
        <v>0.20066889632107024</v>
      </c>
      <c r="O17" s="95">
        <v>200</v>
      </c>
      <c r="P17" s="95">
        <v>75</v>
      </c>
      <c r="Q17" s="95">
        <v>275</v>
      </c>
      <c r="R17" s="285">
        <v>9.1973244147157185E-2</v>
      </c>
      <c r="S17" s="95">
        <v>0</v>
      </c>
      <c r="T17" s="95">
        <v>10</v>
      </c>
      <c r="U17" s="95">
        <v>45</v>
      </c>
      <c r="V17" s="95" t="s">
        <v>9</v>
      </c>
    </row>
    <row r="18" spans="1:22" x14ac:dyDescent="0.2">
      <c r="A18" s="55" t="s">
        <v>75</v>
      </c>
      <c r="B18" s="95" t="s">
        <v>623</v>
      </c>
      <c r="C18" s="95" t="s">
        <v>500</v>
      </c>
      <c r="D18" s="95">
        <v>1.3875999450683594</v>
      </c>
      <c r="E18" s="95">
        <v>5169</v>
      </c>
      <c r="F18" s="95">
        <v>2098</v>
      </c>
      <c r="G18" s="95">
        <v>1985</v>
      </c>
      <c r="H18" s="95">
        <v>3725.1370745372519</v>
      </c>
      <c r="I18" s="95">
        <v>1511.9631616133015</v>
      </c>
      <c r="J18" s="95">
        <v>1630</v>
      </c>
      <c r="K18" s="95">
        <v>1040</v>
      </c>
      <c r="L18" s="95">
        <v>110</v>
      </c>
      <c r="M18" s="95">
        <v>340</v>
      </c>
      <c r="N18" s="285">
        <v>0.20858895705521471</v>
      </c>
      <c r="O18" s="95">
        <v>90</v>
      </c>
      <c r="P18" s="95">
        <v>35</v>
      </c>
      <c r="Q18" s="95">
        <v>125</v>
      </c>
      <c r="R18" s="285">
        <v>7.6687116564417179E-2</v>
      </c>
      <c r="S18" s="95">
        <v>0</v>
      </c>
      <c r="T18" s="95">
        <v>0</v>
      </c>
      <c r="U18" s="95">
        <v>15</v>
      </c>
      <c r="V18" s="95" t="s">
        <v>9</v>
      </c>
    </row>
    <row r="19" spans="1:22" x14ac:dyDescent="0.2">
      <c r="A19" s="55" t="s">
        <v>76</v>
      </c>
      <c r="B19" s="95" t="s">
        <v>623</v>
      </c>
      <c r="C19" s="95" t="s">
        <v>500</v>
      </c>
      <c r="D19" s="95">
        <v>1.3678999328613282</v>
      </c>
      <c r="E19" s="95">
        <v>4737</v>
      </c>
      <c r="F19" s="95">
        <v>1669</v>
      </c>
      <c r="G19" s="95">
        <v>1615</v>
      </c>
      <c r="H19" s="95">
        <v>3462.9726094739249</v>
      </c>
      <c r="I19" s="95">
        <v>1220.1184895950983</v>
      </c>
      <c r="J19" s="95">
        <v>1510</v>
      </c>
      <c r="K19" s="95">
        <v>1065</v>
      </c>
      <c r="L19" s="95">
        <v>195</v>
      </c>
      <c r="M19" s="95">
        <v>200</v>
      </c>
      <c r="N19" s="285">
        <v>0.13245033112582782</v>
      </c>
      <c r="O19" s="95">
        <v>35</v>
      </c>
      <c r="P19" s="95">
        <v>15</v>
      </c>
      <c r="Q19" s="95">
        <v>50</v>
      </c>
      <c r="R19" s="285">
        <v>3.3112582781456956E-2</v>
      </c>
      <c r="S19" s="95">
        <v>0</v>
      </c>
      <c r="T19" s="95">
        <v>0</v>
      </c>
      <c r="U19" s="95">
        <v>10</v>
      </c>
      <c r="V19" s="95" t="s">
        <v>9</v>
      </c>
    </row>
    <row r="20" spans="1:22" x14ac:dyDescent="0.2">
      <c r="A20" s="55" t="s">
        <v>77</v>
      </c>
      <c r="B20" s="102" t="s">
        <v>623</v>
      </c>
      <c r="C20" s="102" t="s">
        <v>500</v>
      </c>
      <c r="D20" s="102">
        <v>1.6341000366210938</v>
      </c>
      <c r="E20" s="102">
        <v>6624</v>
      </c>
      <c r="F20" s="102">
        <v>2390</v>
      </c>
      <c r="G20" s="102">
        <v>2223</v>
      </c>
      <c r="H20" s="102">
        <v>4053.6073995180609</v>
      </c>
      <c r="I20" s="102">
        <v>1462.5787567705563</v>
      </c>
      <c r="J20" s="102">
        <v>3030</v>
      </c>
      <c r="K20" s="102">
        <v>1775</v>
      </c>
      <c r="L20" s="102">
        <v>270</v>
      </c>
      <c r="M20" s="102">
        <v>780</v>
      </c>
      <c r="N20" s="286">
        <v>0.25742574257425743</v>
      </c>
      <c r="O20" s="102">
        <v>140</v>
      </c>
      <c r="P20" s="102">
        <v>55</v>
      </c>
      <c r="Q20" s="102">
        <v>195</v>
      </c>
      <c r="R20" s="286">
        <v>6.4356435643564358E-2</v>
      </c>
      <c r="S20" s="102">
        <v>0</v>
      </c>
      <c r="T20" s="102">
        <v>0</v>
      </c>
      <c r="U20" s="102">
        <v>0</v>
      </c>
      <c r="V20" s="102" t="s">
        <v>8</v>
      </c>
    </row>
    <row r="21" spans="1:22" x14ac:dyDescent="0.2">
      <c r="A21" s="55" t="s">
        <v>78</v>
      </c>
      <c r="B21" s="102" t="s">
        <v>623</v>
      </c>
      <c r="C21" s="102" t="s">
        <v>500</v>
      </c>
      <c r="D21" s="102">
        <v>1.5460000610351563</v>
      </c>
      <c r="E21" s="102">
        <v>7797</v>
      </c>
      <c r="F21" s="102">
        <v>2903</v>
      </c>
      <c r="G21" s="102">
        <v>2694</v>
      </c>
      <c r="H21" s="102">
        <v>5043.33744642892</v>
      </c>
      <c r="I21" s="102">
        <v>1877.7489556217974</v>
      </c>
      <c r="J21" s="102">
        <v>3710</v>
      </c>
      <c r="K21" s="102">
        <v>2100</v>
      </c>
      <c r="L21" s="102">
        <v>280</v>
      </c>
      <c r="M21" s="102">
        <v>1040</v>
      </c>
      <c r="N21" s="286">
        <v>0.28032345013477089</v>
      </c>
      <c r="O21" s="102">
        <v>140</v>
      </c>
      <c r="P21" s="102">
        <v>85</v>
      </c>
      <c r="Q21" s="102">
        <v>225</v>
      </c>
      <c r="R21" s="286">
        <v>6.0646900269541781E-2</v>
      </c>
      <c r="S21" s="102">
        <v>10</v>
      </c>
      <c r="T21" s="102">
        <v>0</v>
      </c>
      <c r="U21" s="102">
        <v>50</v>
      </c>
      <c r="V21" s="102" t="s">
        <v>8</v>
      </c>
    </row>
    <row r="22" spans="1:22" x14ac:dyDescent="0.2">
      <c r="A22" s="55" t="s">
        <v>79</v>
      </c>
      <c r="B22" s="102" t="s">
        <v>623</v>
      </c>
      <c r="C22" s="102" t="s">
        <v>500</v>
      </c>
      <c r="D22" s="102">
        <v>1.1531999969482423</v>
      </c>
      <c r="E22" s="102">
        <v>6132</v>
      </c>
      <c r="F22" s="102">
        <v>2130</v>
      </c>
      <c r="G22" s="102">
        <v>1974</v>
      </c>
      <c r="H22" s="102">
        <v>5317.3777456012385</v>
      </c>
      <c r="I22" s="102">
        <v>1847.0343441178472</v>
      </c>
      <c r="J22" s="102">
        <v>2740</v>
      </c>
      <c r="K22" s="102">
        <v>1645</v>
      </c>
      <c r="L22" s="102">
        <v>225</v>
      </c>
      <c r="M22" s="102">
        <v>690</v>
      </c>
      <c r="N22" s="286">
        <v>0.2518248175182482</v>
      </c>
      <c r="O22" s="102">
        <v>95</v>
      </c>
      <c r="P22" s="102">
        <v>50</v>
      </c>
      <c r="Q22" s="102">
        <v>145</v>
      </c>
      <c r="R22" s="286">
        <v>5.2919708029197078E-2</v>
      </c>
      <c r="S22" s="102">
        <v>10</v>
      </c>
      <c r="T22" s="102">
        <v>10</v>
      </c>
      <c r="U22" s="102">
        <v>20</v>
      </c>
      <c r="V22" s="102" t="s">
        <v>8</v>
      </c>
    </row>
    <row r="23" spans="1:22" x14ac:dyDescent="0.2">
      <c r="A23" s="55" t="s">
        <v>80</v>
      </c>
      <c r="B23" s="95" t="s">
        <v>623</v>
      </c>
      <c r="C23" s="95" t="s">
        <v>500</v>
      </c>
      <c r="D23" s="95">
        <v>1.1074999999999999</v>
      </c>
      <c r="E23" s="95">
        <v>8341</v>
      </c>
      <c r="F23" s="95">
        <v>2684</v>
      </c>
      <c r="G23" s="95">
        <v>2500</v>
      </c>
      <c r="H23" s="95">
        <v>7531.3769751693007</v>
      </c>
      <c r="I23" s="95">
        <v>2423.4762979683974</v>
      </c>
      <c r="J23" s="95">
        <v>3660</v>
      </c>
      <c r="K23" s="95">
        <v>2455</v>
      </c>
      <c r="L23" s="95">
        <v>420</v>
      </c>
      <c r="M23" s="95">
        <v>710</v>
      </c>
      <c r="N23" s="285">
        <v>0.19398907103825136</v>
      </c>
      <c r="O23" s="95">
        <v>60</v>
      </c>
      <c r="P23" s="95">
        <v>10</v>
      </c>
      <c r="Q23" s="95">
        <v>70</v>
      </c>
      <c r="R23" s="285">
        <v>1.912568306010929E-2</v>
      </c>
      <c r="S23" s="95">
        <v>0</v>
      </c>
      <c r="T23" s="95">
        <v>0</v>
      </c>
      <c r="U23" s="95">
        <v>0</v>
      </c>
      <c r="V23" s="95" t="s">
        <v>9</v>
      </c>
    </row>
    <row r="24" spans="1:22" x14ac:dyDescent="0.2">
      <c r="A24" s="55" t="s">
        <v>81</v>
      </c>
      <c r="B24" s="102" t="s">
        <v>623</v>
      </c>
      <c r="C24" s="102" t="s">
        <v>500</v>
      </c>
      <c r="D24" s="102">
        <v>0.50770000457763675</v>
      </c>
      <c r="E24" s="102">
        <v>2763</v>
      </c>
      <c r="F24" s="102">
        <v>915</v>
      </c>
      <c r="G24" s="102">
        <v>866</v>
      </c>
      <c r="H24" s="102">
        <v>5442.1902207753201</v>
      </c>
      <c r="I24" s="102">
        <v>1802.2454042741288</v>
      </c>
      <c r="J24" s="102">
        <v>1290</v>
      </c>
      <c r="K24" s="102">
        <v>745</v>
      </c>
      <c r="L24" s="102">
        <v>135</v>
      </c>
      <c r="M24" s="102">
        <v>390</v>
      </c>
      <c r="N24" s="286">
        <v>0.30232558139534882</v>
      </c>
      <c r="O24" s="102">
        <v>20</v>
      </c>
      <c r="P24" s="102">
        <v>0</v>
      </c>
      <c r="Q24" s="102">
        <v>20</v>
      </c>
      <c r="R24" s="286">
        <v>1.5503875968992248E-2</v>
      </c>
      <c r="S24" s="102">
        <v>0</v>
      </c>
      <c r="T24" s="102">
        <v>0</v>
      </c>
      <c r="U24" s="102">
        <v>0</v>
      </c>
      <c r="V24" s="102" t="s">
        <v>8</v>
      </c>
    </row>
    <row r="25" spans="1:22" x14ac:dyDescent="0.2">
      <c r="A25" s="55" t="s">
        <v>82</v>
      </c>
      <c r="B25" s="102" t="s">
        <v>623</v>
      </c>
      <c r="C25" s="102" t="s">
        <v>500</v>
      </c>
      <c r="D25" s="102">
        <v>0.8119000244140625</v>
      </c>
      <c r="E25" s="102">
        <v>5601</v>
      </c>
      <c r="F25" s="102">
        <v>1901</v>
      </c>
      <c r="G25" s="102">
        <v>1824</v>
      </c>
      <c r="H25" s="102">
        <v>6898.6326291123933</v>
      </c>
      <c r="I25" s="102">
        <v>2341.4212869028138</v>
      </c>
      <c r="J25" s="102">
        <v>2545</v>
      </c>
      <c r="K25" s="102">
        <v>1580</v>
      </c>
      <c r="L25" s="102">
        <v>225</v>
      </c>
      <c r="M25" s="102">
        <v>650</v>
      </c>
      <c r="N25" s="286">
        <v>0.25540275049115913</v>
      </c>
      <c r="O25" s="102">
        <v>75</v>
      </c>
      <c r="P25" s="102">
        <v>0</v>
      </c>
      <c r="Q25" s="102">
        <v>75</v>
      </c>
      <c r="R25" s="286">
        <v>2.9469548133595286E-2</v>
      </c>
      <c r="S25" s="102">
        <v>0</v>
      </c>
      <c r="T25" s="102">
        <v>0</v>
      </c>
      <c r="U25" s="102">
        <v>10</v>
      </c>
      <c r="V25" s="102" t="s">
        <v>8</v>
      </c>
    </row>
    <row r="26" spans="1:22" x14ac:dyDescent="0.2">
      <c r="A26" s="55" t="s">
        <v>83</v>
      </c>
      <c r="B26" s="95" t="s">
        <v>623</v>
      </c>
      <c r="C26" s="95" t="s">
        <v>500</v>
      </c>
      <c r="D26" s="95">
        <v>0.94089996337890625</v>
      </c>
      <c r="E26" s="95">
        <v>4773</v>
      </c>
      <c r="F26" s="95">
        <v>1463</v>
      </c>
      <c r="G26" s="95">
        <v>1404</v>
      </c>
      <c r="H26" s="95">
        <v>5072.8028332145695</v>
      </c>
      <c r="I26" s="95">
        <v>1554.8943107045704</v>
      </c>
      <c r="J26" s="95">
        <v>2020</v>
      </c>
      <c r="K26" s="95">
        <v>1295</v>
      </c>
      <c r="L26" s="95">
        <v>205</v>
      </c>
      <c r="M26" s="95">
        <v>440</v>
      </c>
      <c r="N26" s="285">
        <v>0.21782178217821782</v>
      </c>
      <c r="O26" s="95">
        <v>35</v>
      </c>
      <c r="P26" s="95">
        <v>20</v>
      </c>
      <c r="Q26" s="95">
        <v>55</v>
      </c>
      <c r="R26" s="285">
        <v>2.7227722772277228E-2</v>
      </c>
      <c r="S26" s="95">
        <v>10</v>
      </c>
      <c r="T26" s="95">
        <v>0</v>
      </c>
      <c r="U26" s="95">
        <v>10</v>
      </c>
      <c r="V26" s="95" t="s">
        <v>9</v>
      </c>
    </row>
    <row r="27" spans="1:22" x14ac:dyDescent="0.2">
      <c r="A27" s="55" t="s">
        <v>84</v>
      </c>
      <c r="B27" s="102" t="s">
        <v>623</v>
      </c>
      <c r="C27" s="102" t="s">
        <v>500</v>
      </c>
      <c r="D27" s="102">
        <v>1.3422999572753906</v>
      </c>
      <c r="E27" s="102">
        <v>5998</v>
      </c>
      <c r="F27" s="102">
        <v>2085</v>
      </c>
      <c r="G27" s="102">
        <v>1995</v>
      </c>
      <c r="H27" s="102">
        <v>4468.4498181574709</v>
      </c>
      <c r="I27" s="102">
        <v>1553.3040798363331</v>
      </c>
      <c r="J27" s="102">
        <v>2515</v>
      </c>
      <c r="K27" s="102">
        <v>1585</v>
      </c>
      <c r="L27" s="102">
        <v>165</v>
      </c>
      <c r="M27" s="102">
        <v>685</v>
      </c>
      <c r="N27" s="286">
        <v>0.27236580516898606</v>
      </c>
      <c r="O27" s="102">
        <v>60</v>
      </c>
      <c r="P27" s="102">
        <v>10</v>
      </c>
      <c r="Q27" s="102">
        <v>70</v>
      </c>
      <c r="R27" s="286">
        <v>2.7833001988071572E-2</v>
      </c>
      <c r="S27" s="102">
        <v>0</v>
      </c>
      <c r="T27" s="102">
        <v>0</v>
      </c>
      <c r="U27" s="102">
        <v>15</v>
      </c>
      <c r="V27" s="102" t="s">
        <v>8</v>
      </c>
    </row>
    <row r="28" spans="1:22" x14ac:dyDescent="0.2">
      <c r="A28" s="55" t="s">
        <v>85</v>
      </c>
      <c r="B28" s="102" t="s">
        <v>623</v>
      </c>
      <c r="C28" s="102" t="s">
        <v>500</v>
      </c>
      <c r="D28" s="102">
        <v>0.68680000305175781</v>
      </c>
      <c r="E28" s="102">
        <v>5061</v>
      </c>
      <c r="F28" s="102">
        <v>1780</v>
      </c>
      <c r="G28" s="102">
        <v>1681</v>
      </c>
      <c r="H28" s="102">
        <v>7368.9574512401377</v>
      </c>
      <c r="I28" s="102">
        <v>2591.7297496952074</v>
      </c>
      <c r="J28" s="102">
        <v>2135</v>
      </c>
      <c r="K28" s="102">
        <v>1215</v>
      </c>
      <c r="L28" s="102">
        <v>155</v>
      </c>
      <c r="M28" s="102">
        <v>675</v>
      </c>
      <c r="N28" s="286">
        <v>0.31615925058548011</v>
      </c>
      <c r="O28" s="102">
        <v>40</v>
      </c>
      <c r="P28" s="102">
        <v>30</v>
      </c>
      <c r="Q28" s="102">
        <v>70</v>
      </c>
      <c r="R28" s="286">
        <v>3.2786885245901641E-2</v>
      </c>
      <c r="S28" s="102">
        <v>0</v>
      </c>
      <c r="T28" s="102">
        <v>0</v>
      </c>
      <c r="U28" s="102">
        <v>15</v>
      </c>
      <c r="V28" s="102" t="s">
        <v>8</v>
      </c>
    </row>
    <row r="29" spans="1:22" x14ac:dyDescent="0.2">
      <c r="A29" s="55" t="s">
        <v>86</v>
      </c>
      <c r="B29" s="102" t="s">
        <v>623</v>
      </c>
      <c r="C29" s="102" t="s">
        <v>500</v>
      </c>
      <c r="D29" s="102">
        <v>0.66930000305175785</v>
      </c>
      <c r="E29" s="102">
        <v>9244</v>
      </c>
      <c r="F29" s="102">
        <v>4221</v>
      </c>
      <c r="G29" s="102">
        <v>3823</v>
      </c>
      <c r="H29" s="102">
        <v>13811.444730092358</v>
      </c>
      <c r="I29" s="102">
        <v>6306.5889447987711</v>
      </c>
      <c r="J29" s="102">
        <v>4460</v>
      </c>
      <c r="K29" s="102">
        <v>2105</v>
      </c>
      <c r="L29" s="102">
        <v>275</v>
      </c>
      <c r="M29" s="102">
        <v>1945</v>
      </c>
      <c r="N29" s="286">
        <v>0.43609865470852016</v>
      </c>
      <c r="O29" s="102">
        <v>85</v>
      </c>
      <c r="P29" s="102">
        <v>25</v>
      </c>
      <c r="Q29" s="102">
        <v>110</v>
      </c>
      <c r="R29" s="286">
        <v>2.4663677130044841E-2</v>
      </c>
      <c r="S29" s="102">
        <v>10</v>
      </c>
      <c r="T29" s="102">
        <v>0</v>
      </c>
      <c r="U29" s="102">
        <v>15</v>
      </c>
      <c r="V29" s="102" t="s">
        <v>8</v>
      </c>
    </row>
    <row r="30" spans="1:22" x14ac:dyDescent="0.2">
      <c r="A30" s="55" t="s">
        <v>87</v>
      </c>
      <c r="B30" s="102" t="s">
        <v>623</v>
      </c>
      <c r="C30" s="102" t="s">
        <v>500</v>
      </c>
      <c r="D30" s="102">
        <v>0.94970001220703126</v>
      </c>
      <c r="E30" s="102">
        <v>7079</v>
      </c>
      <c r="F30" s="102">
        <v>2537</v>
      </c>
      <c r="G30" s="102">
        <v>2422</v>
      </c>
      <c r="H30" s="102">
        <v>7453.9327250811939</v>
      </c>
      <c r="I30" s="102">
        <v>2671.3698719495678</v>
      </c>
      <c r="J30" s="102">
        <v>3630</v>
      </c>
      <c r="K30" s="102">
        <v>1915</v>
      </c>
      <c r="L30" s="102">
        <v>310</v>
      </c>
      <c r="M30" s="102">
        <v>1255</v>
      </c>
      <c r="N30" s="286">
        <v>0.34573002754820936</v>
      </c>
      <c r="O30" s="102">
        <v>65</v>
      </c>
      <c r="P30" s="102">
        <v>35</v>
      </c>
      <c r="Q30" s="102">
        <v>100</v>
      </c>
      <c r="R30" s="286">
        <v>2.7548209366391185E-2</v>
      </c>
      <c r="S30" s="102">
        <v>10</v>
      </c>
      <c r="T30" s="102">
        <v>10</v>
      </c>
      <c r="U30" s="102">
        <v>35</v>
      </c>
      <c r="V30" s="102" t="s">
        <v>8</v>
      </c>
    </row>
    <row r="31" spans="1:22" x14ac:dyDescent="0.2">
      <c r="A31" s="55" t="s">
        <v>88</v>
      </c>
      <c r="B31" s="95" t="s">
        <v>623</v>
      </c>
      <c r="C31" s="95" t="s">
        <v>500</v>
      </c>
      <c r="D31" s="95">
        <v>1.164800033569336</v>
      </c>
      <c r="E31" s="95">
        <v>6826</v>
      </c>
      <c r="F31" s="95">
        <v>2289</v>
      </c>
      <c r="G31" s="95">
        <v>2131</v>
      </c>
      <c r="H31" s="95">
        <v>5860.2333475925971</v>
      </c>
      <c r="I31" s="95">
        <v>1965.144174134113</v>
      </c>
      <c r="J31" s="95">
        <v>3055</v>
      </c>
      <c r="K31" s="95">
        <v>1920</v>
      </c>
      <c r="L31" s="95">
        <v>310</v>
      </c>
      <c r="M31" s="95">
        <v>725</v>
      </c>
      <c r="N31" s="285">
        <v>0.23731587561374795</v>
      </c>
      <c r="O31" s="95">
        <v>70</v>
      </c>
      <c r="P31" s="95">
        <v>10</v>
      </c>
      <c r="Q31" s="95">
        <v>80</v>
      </c>
      <c r="R31" s="285">
        <v>2.6186579378068741E-2</v>
      </c>
      <c r="S31" s="95">
        <v>0</v>
      </c>
      <c r="T31" s="95">
        <v>0</v>
      </c>
      <c r="U31" s="95">
        <v>20</v>
      </c>
      <c r="V31" s="95" t="s">
        <v>9</v>
      </c>
    </row>
    <row r="32" spans="1:22" x14ac:dyDescent="0.2">
      <c r="A32" s="55" t="s">
        <v>89</v>
      </c>
      <c r="B32" s="102" t="s">
        <v>623</v>
      </c>
      <c r="C32" s="102" t="s">
        <v>500</v>
      </c>
      <c r="D32" s="102">
        <v>0.85389999389648441</v>
      </c>
      <c r="E32" s="102">
        <v>6369</v>
      </c>
      <c r="F32" s="102">
        <v>2133</v>
      </c>
      <c r="G32" s="102">
        <v>2027</v>
      </c>
      <c r="H32" s="102">
        <v>7458.7188728474139</v>
      </c>
      <c r="I32" s="102">
        <v>2497.9505975480506</v>
      </c>
      <c r="J32" s="102">
        <v>2970</v>
      </c>
      <c r="K32" s="102">
        <v>1640</v>
      </c>
      <c r="L32" s="102">
        <v>215</v>
      </c>
      <c r="M32" s="102">
        <v>1015</v>
      </c>
      <c r="N32" s="286">
        <v>0.34175084175084175</v>
      </c>
      <c r="O32" s="102">
        <v>55</v>
      </c>
      <c r="P32" s="102">
        <v>0</v>
      </c>
      <c r="Q32" s="102">
        <v>55</v>
      </c>
      <c r="R32" s="286">
        <v>1.8518518518518517E-2</v>
      </c>
      <c r="S32" s="102">
        <v>10</v>
      </c>
      <c r="T32" s="102">
        <v>10</v>
      </c>
      <c r="U32" s="102">
        <v>20</v>
      </c>
      <c r="V32" s="102" t="s">
        <v>8</v>
      </c>
    </row>
    <row r="33" spans="1:23" x14ac:dyDescent="0.2">
      <c r="A33" s="55" t="s">
        <v>90</v>
      </c>
      <c r="B33" s="102" t="s">
        <v>623</v>
      </c>
      <c r="C33" s="102" t="s">
        <v>500</v>
      </c>
      <c r="D33" s="102">
        <v>0.91800003051757817</v>
      </c>
      <c r="E33" s="102">
        <v>6716</v>
      </c>
      <c r="F33" s="102">
        <v>2250</v>
      </c>
      <c r="G33" s="102">
        <v>2098</v>
      </c>
      <c r="H33" s="102">
        <v>7315.9038962269397</v>
      </c>
      <c r="I33" s="102">
        <v>2450.980310677578</v>
      </c>
      <c r="J33" s="102">
        <v>3040</v>
      </c>
      <c r="K33" s="102">
        <v>1745</v>
      </c>
      <c r="L33" s="102">
        <v>275</v>
      </c>
      <c r="M33" s="102">
        <v>890</v>
      </c>
      <c r="N33" s="286">
        <v>0.29276315789473684</v>
      </c>
      <c r="O33" s="102">
        <v>75</v>
      </c>
      <c r="P33" s="102">
        <v>10</v>
      </c>
      <c r="Q33" s="102">
        <v>85</v>
      </c>
      <c r="R33" s="286">
        <v>2.7960526315789474E-2</v>
      </c>
      <c r="S33" s="102">
        <v>15</v>
      </c>
      <c r="T33" s="102">
        <v>0</v>
      </c>
      <c r="U33" s="102">
        <v>40</v>
      </c>
      <c r="V33" s="102" t="s">
        <v>8</v>
      </c>
    </row>
    <row r="34" spans="1:23" x14ac:dyDescent="0.2">
      <c r="A34" s="55" t="s">
        <v>91</v>
      </c>
      <c r="B34" s="95" t="s">
        <v>623</v>
      </c>
      <c r="C34" s="95" t="s">
        <v>500</v>
      </c>
      <c r="D34" s="95">
        <v>0.99330001831054693</v>
      </c>
      <c r="E34" s="95">
        <v>6537</v>
      </c>
      <c r="F34" s="95">
        <v>2332</v>
      </c>
      <c r="G34" s="95">
        <v>2182</v>
      </c>
      <c r="H34" s="95">
        <v>6581.0932039631371</v>
      </c>
      <c r="I34" s="95">
        <v>2347.7297463120753</v>
      </c>
      <c r="J34" s="95">
        <v>3305</v>
      </c>
      <c r="K34" s="95">
        <v>2125</v>
      </c>
      <c r="L34" s="95">
        <v>260</v>
      </c>
      <c r="M34" s="95">
        <v>705</v>
      </c>
      <c r="N34" s="285">
        <v>0.21331316187594554</v>
      </c>
      <c r="O34" s="95">
        <v>75</v>
      </c>
      <c r="P34" s="95">
        <v>75</v>
      </c>
      <c r="Q34" s="95">
        <v>150</v>
      </c>
      <c r="R34" s="285">
        <v>4.5385779122541603E-2</v>
      </c>
      <c r="S34" s="95">
        <v>20</v>
      </c>
      <c r="T34" s="95">
        <v>0</v>
      </c>
      <c r="U34" s="95">
        <v>35</v>
      </c>
      <c r="V34" s="95" t="s">
        <v>9</v>
      </c>
    </row>
    <row r="35" spans="1:23" x14ac:dyDescent="0.2">
      <c r="A35" s="55" t="s">
        <v>92</v>
      </c>
      <c r="B35" s="102" t="s">
        <v>623</v>
      </c>
      <c r="C35" s="102" t="s">
        <v>500</v>
      </c>
      <c r="D35" s="102">
        <v>1.8816000366210937</v>
      </c>
      <c r="E35" s="102">
        <v>5265</v>
      </c>
      <c r="F35" s="102">
        <v>2129</v>
      </c>
      <c r="G35" s="102">
        <v>1986</v>
      </c>
      <c r="H35" s="102">
        <v>2798.1504557444036</v>
      </c>
      <c r="I35" s="102">
        <v>1131.4838215156383</v>
      </c>
      <c r="J35" s="102">
        <v>2260</v>
      </c>
      <c r="K35" s="102">
        <v>1250</v>
      </c>
      <c r="L35" s="102">
        <v>175</v>
      </c>
      <c r="M35" s="102">
        <v>635</v>
      </c>
      <c r="N35" s="286">
        <v>0.28097345132743362</v>
      </c>
      <c r="O35" s="102">
        <v>105</v>
      </c>
      <c r="P35" s="102">
        <v>95</v>
      </c>
      <c r="Q35" s="102">
        <v>200</v>
      </c>
      <c r="R35" s="286">
        <v>8.8495575221238937E-2</v>
      </c>
      <c r="S35" s="102">
        <v>0</v>
      </c>
      <c r="T35" s="102">
        <v>0</v>
      </c>
      <c r="U35" s="102">
        <v>0</v>
      </c>
      <c r="V35" s="102" t="s">
        <v>8</v>
      </c>
    </row>
    <row r="36" spans="1:23" x14ac:dyDescent="0.2">
      <c r="A36" s="55" t="s">
        <v>93</v>
      </c>
      <c r="B36" s="95" t="s">
        <v>623</v>
      </c>
      <c r="C36" s="95" t="s">
        <v>500</v>
      </c>
      <c r="D36" s="95">
        <v>1.3866000366210938</v>
      </c>
      <c r="E36" s="95">
        <v>2561</v>
      </c>
      <c r="F36" s="95">
        <v>906</v>
      </c>
      <c r="G36" s="95">
        <v>858</v>
      </c>
      <c r="H36" s="95">
        <v>1846.963747556734</v>
      </c>
      <c r="I36" s="95">
        <v>653.39678066630267</v>
      </c>
      <c r="J36" s="95">
        <v>880</v>
      </c>
      <c r="K36" s="95">
        <v>570</v>
      </c>
      <c r="L36" s="95">
        <v>100</v>
      </c>
      <c r="M36" s="95">
        <v>140</v>
      </c>
      <c r="N36" s="285">
        <v>0.15909090909090909</v>
      </c>
      <c r="O36" s="95">
        <v>40</v>
      </c>
      <c r="P36" s="95">
        <v>15</v>
      </c>
      <c r="Q36" s="95">
        <v>55</v>
      </c>
      <c r="R36" s="285">
        <v>6.25E-2</v>
      </c>
      <c r="S36" s="95">
        <v>0</v>
      </c>
      <c r="T36" s="95">
        <v>0</v>
      </c>
      <c r="U36" s="95">
        <v>0</v>
      </c>
      <c r="V36" s="95" t="s">
        <v>9</v>
      </c>
    </row>
    <row r="37" spans="1:23" x14ac:dyDescent="0.2">
      <c r="A37" s="55" t="s">
        <v>94</v>
      </c>
      <c r="B37" s="95" t="s">
        <v>623</v>
      </c>
      <c r="C37" s="95" t="s">
        <v>500</v>
      </c>
      <c r="D37" s="95">
        <v>2.2025999450683593</v>
      </c>
      <c r="E37" s="95">
        <v>4041</v>
      </c>
      <c r="F37" s="95">
        <v>1344</v>
      </c>
      <c r="G37" s="95">
        <v>1265</v>
      </c>
      <c r="H37" s="95">
        <v>1834.6500048943678</v>
      </c>
      <c r="I37" s="95">
        <v>610.18797490176451</v>
      </c>
      <c r="J37" s="95">
        <v>1585</v>
      </c>
      <c r="K37" s="95">
        <v>1170</v>
      </c>
      <c r="L37" s="95">
        <v>90</v>
      </c>
      <c r="M37" s="95">
        <v>190</v>
      </c>
      <c r="N37" s="285">
        <v>0.11987381703470032</v>
      </c>
      <c r="O37" s="95">
        <v>65</v>
      </c>
      <c r="P37" s="95">
        <v>55</v>
      </c>
      <c r="Q37" s="95">
        <v>120</v>
      </c>
      <c r="R37" s="285">
        <v>7.5709779179810727E-2</v>
      </c>
      <c r="S37" s="95">
        <v>0</v>
      </c>
      <c r="T37" s="95">
        <v>0</v>
      </c>
      <c r="U37" s="95">
        <v>10</v>
      </c>
      <c r="V37" s="95" t="s">
        <v>9</v>
      </c>
    </row>
    <row r="38" spans="1:23" x14ac:dyDescent="0.2">
      <c r="A38" s="55" t="s">
        <v>95</v>
      </c>
      <c r="B38" s="95" t="s">
        <v>623</v>
      </c>
      <c r="C38" s="95" t="s">
        <v>500</v>
      </c>
      <c r="D38" s="95">
        <v>0.32069999694824219</v>
      </c>
      <c r="E38" s="95">
        <v>3256</v>
      </c>
      <c r="F38" s="95">
        <v>1777</v>
      </c>
      <c r="G38" s="95">
        <v>1679</v>
      </c>
      <c r="H38" s="95">
        <v>10152.790866803427</v>
      </c>
      <c r="I38" s="95">
        <v>5541.0041063604695</v>
      </c>
      <c r="J38" s="95">
        <v>1060</v>
      </c>
      <c r="K38" s="95">
        <v>720</v>
      </c>
      <c r="L38" s="95">
        <v>20</v>
      </c>
      <c r="M38" s="95">
        <v>220</v>
      </c>
      <c r="N38" s="285">
        <v>0.20754716981132076</v>
      </c>
      <c r="O38" s="95">
        <v>60</v>
      </c>
      <c r="P38" s="95">
        <v>25</v>
      </c>
      <c r="Q38" s="95">
        <v>85</v>
      </c>
      <c r="R38" s="285">
        <v>8.0188679245283015E-2</v>
      </c>
      <c r="S38" s="95">
        <v>0</v>
      </c>
      <c r="T38" s="95">
        <v>0</v>
      </c>
      <c r="U38" s="95">
        <v>10</v>
      </c>
      <c r="V38" s="95" t="s">
        <v>9</v>
      </c>
    </row>
    <row r="39" spans="1:23" x14ac:dyDescent="0.2">
      <c r="A39" s="55" t="s">
        <v>96</v>
      </c>
      <c r="B39" s="95" t="s">
        <v>623</v>
      </c>
      <c r="C39" s="95" t="s">
        <v>500</v>
      </c>
      <c r="D39" s="95">
        <v>1.1988999938964844</v>
      </c>
      <c r="E39" s="95">
        <v>4454</v>
      </c>
      <c r="F39" s="95">
        <v>1456</v>
      </c>
      <c r="G39" s="95">
        <v>1401</v>
      </c>
      <c r="H39" s="95">
        <v>3715.0721683835191</v>
      </c>
      <c r="I39" s="95">
        <v>1214.4465822106879</v>
      </c>
      <c r="J39" s="95">
        <v>1790</v>
      </c>
      <c r="K39" s="95">
        <v>1270</v>
      </c>
      <c r="L39" s="95">
        <v>105</v>
      </c>
      <c r="M39" s="95">
        <v>210</v>
      </c>
      <c r="N39" s="285">
        <v>0.11731843575418995</v>
      </c>
      <c r="O39" s="95">
        <v>90</v>
      </c>
      <c r="P39" s="95">
        <v>80</v>
      </c>
      <c r="Q39" s="95">
        <v>170</v>
      </c>
      <c r="R39" s="285">
        <v>9.4972067039106142E-2</v>
      </c>
      <c r="S39" s="95">
        <v>10</v>
      </c>
      <c r="T39" s="95">
        <v>0</v>
      </c>
      <c r="U39" s="95">
        <v>25</v>
      </c>
      <c r="V39" s="95" t="s">
        <v>9</v>
      </c>
    </row>
    <row r="40" spans="1:23" x14ac:dyDescent="0.2">
      <c r="A40" s="55" t="s">
        <v>97</v>
      </c>
      <c r="B40" s="95" t="s">
        <v>623</v>
      </c>
      <c r="C40" s="95" t="s">
        <v>500</v>
      </c>
      <c r="D40" s="95">
        <v>1.7069000244140624</v>
      </c>
      <c r="E40" s="95">
        <v>6030</v>
      </c>
      <c r="F40" s="95">
        <v>2127</v>
      </c>
      <c r="G40" s="95">
        <v>2012</v>
      </c>
      <c r="H40" s="95">
        <v>3532.7200853898594</v>
      </c>
      <c r="I40" s="95">
        <v>1246.1186768862738</v>
      </c>
      <c r="J40" s="95">
        <v>2615</v>
      </c>
      <c r="K40" s="95">
        <v>1950</v>
      </c>
      <c r="L40" s="95">
        <v>165</v>
      </c>
      <c r="M40" s="95">
        <v>310</v>
      </c>
      <c r="N40" s="285">
        <v>0.11854684512428298</v>
      </c>
      <c r="O40" s="95">
        <v>75</v>
      </c>
      <c r="P40" s="95">
        <v>105</v>
      </c>
      <c r="Q40" s="95">
        <v>180</v>
      </c>
      <c r="R40" s="285">
        <v>6.8833652007648183E-2</v>
      </c>
      <c r="S40" s="95">
        <v>0</v>
      </c>
      <c r="T40" s="95">
        <v>0</v>
      </c>
      <c r="U40" s="95">
        <v>15</v>
      </c>
      <c r="V40" s="95" t="s">
        <v>9</v>
      </c>
    </row>
    <row r="41" spans="1:23" x14ac:dyDescent="0.2">
      <c r="A41" s="55" t="s">
        <v>98</v>
      </c>
      <c r="B41" s="95" t="s">
        <v>623</v>
      </c>
      <c r="C41" s="95" t="s">
        <v>500</v>
      </c>
      <c r="D41" s="95">
        <v>2.0117999267578126</v>
      </c>
      <c r="E41" s="95">
        <v>7245</v>
      </c>
      <c r="F41" s="95">
        <v>2753</v>
      </c>
      <c r="G41" s="95">
        <v>2611</v>
      </c>
      <c r="H41" s="95">
        <v>3601.2527407116154</v>
      </c>
      <c r="I41" s="95">
        <v>1368.426334738313</v>
      </c>
      <c r="J41" s="95">
        <v>3100</v>
      </c>
      <c r="K41" s="95">
        <v>1950</v>
      </c>
      <c r="L41" s="95">
        <v>160</v>
      </c>
      <c r="M41" s="95">
        <v>565</v>
      </c>
      <c r="N41" s="285">
        <v>0.18225806451612903</v>
      </c>
      <c r="O41" s="95">
        <v>145</v>
      </c>
      <c r="P41" s="95">
        <v>205</v>
      </c>
      <c r="Q41" s="95">
        <v>350</v>
      </c>
      <c r="R41" s="285">
        <v>0.11290322580645161</v>
      </c>
      <c r="S41" s="95">
        <v>25</v>
      </c>
      <c r="T41" s="95">
        <v>0</v>
      </c>
      <c r="U41" s="95">
        <v>50</v>
      </c>
      <c r="V41" s="95" t="s">
        <v>9</v>
      </c>
    </row>
    <row r="42" spans="1:23" x14ac:dyDescent="0.2">
      <c r="A42" s="55" t="s">
        <v>99</v>
      </c>
      <c r="B42" s="95" t="s">
        <v>623</v>
      </c>
      <c r="C42" s="95" t="s">
        <v>500</v>
      </c>
      <c r="D42" s="95">
        <v>1.2681999969482423</v>
      </c>
      <c r="E42" s="95">
        <v>4882</v>
      </c>
      <c r="F42" s="95">
        <v>1878</v>
      </c>
      <c r="G42" s="95">
        <v>1774</v>
      </c>
      <c r="H42" s="95">
        <v>3849.5505533416622</v>
      </c>
      <c r="I42" s="95">
        <v>1480.8389879507663</v>
      </c>
      <c r="J42" s="95">
        <v>1940</v>
      </c>
      <c r="K42" s="95">
        <v>1325</v>
      </c>
      <c r="L42" s="95">
        <v>185</v>
      </c>
      <c r="M42" s="95">
        <v>315</v>
      </c>
      <c r="N42" s="285">
        <v>0.16237113402061856</v>
      </c>
      <c r="O42" s="95">
        <v>50</v>
      </c>
      <c r="P42" s="95">
        <v>65</v>
      </c>
      <c r="Q42" s="95">
        <v>115</v>
      </c>
      <c r="R42" s="285">
        <v>5.9278350515463915E-2</v>
      </c>
      <c r="S42" s="95">
        <v>0</v>
      </c>
      <c r="T42" s="95">
        <v>0</v>
      </c>
      <c r="U42" s="95">
        <v>0</v>
      </c>
      <c r="V42" s="95" t="s">
        <v>9</v>
      </c>
    </row>
    <row r="43" spans="1:23" x14ac:dyDescent="0.2">
      <c r="A43" s="55" t="s">
        <v>100</v>
      </c>
      <c r="B43" s="95" t="s">
        <v>623</v>
      </c>
      <c r="C43" s="95" t="s">
        <v>500</v>
      </c>
      <c r="D43" s="95">
        <v>2.3332000732421876</v>
      </c>
      <c r="E43" s="95">
        <v>8225</v>
      </c>
      <c r="F43" s="95">
        <v>3040</v>
      </c>
      <c r="G43" s="95">
        <v>2858</v>
      </c>
      <c r="H43" s="95">
        <v>3525.2013294216281</v>
      </c>
      <c r="I43" s="95">
        <v>1302.9315551904863</v>
      </c>
      <c r="J43" s="95">
        <v>2660</v>
      </c>
      <c r="K43" s="95">
        <v>1890</v>
      </c>
      <c r="L43" s="95">
        <v>215</v>
      </c>
      <c r="M43" s="95">
        <v>340</v>
      </c>
      <c r="N43" s="285">
        <v>0.12781954887218044</v>
      </c>
      <c r="O43" s="95">
        <v>130</v>
      </c>
      <c r="P43" s="95">
        <v>65</v>
      </c>
      <c r="Q43" s="95">
        <v>195</v>
      </c>
      <c r="R43" s="285">
        <v>7.3308270676691725E-2</v>
      </c>
      <c r="S43" s="95">
        <v>10</v>
      </c>
      <c r="T43" s="95">
        <v>0</v>
      </c>
      <c r="U43" s="95">
        <v>10</v>
      </c>
      <c r="V43" s="95" t="s">
        <v>9</v>
      </c>
    </row>
    <row r="44" spans="1:23" x14ac:dyDescent="0.2">
      <c r="A44" s="110" t="s">
        <v>101</v>
      </c>
      <c r="B44" s="282" t="s">
        <v>623</v>
      </c>
      <c r="C44" s="282" t="s">
        <v>500</v>
      </c>
      <c r="D44" s="282">
        <v>1.4594000244140626</v>
      </c>
      <c r="E44" s="282">
        <v>3188</v>
      </c>
      <c r="F44" s="282">
        <v>1273</v>
      </c>
      <c r="G44" s="282">
        <v>1189</v>
      </c>
      <c r="H44" s="282">
        <v>2184.4593303196334</v>
      </c>
      <c r="I44" s="282">
        <v>872.27626333026774</v>
      </c>
      <c r="J44" s="282">
        <v>1320</v>
      </c>
      <c r="K44" s="282">
        <v>830</v>
      </c>
      <c r="L44" s="282">
        <v>100</v>
      </c>
      <c r="M44" s="282">
        <v>170</v>
      </c>
      <c r="N44" s="283">
        <v>0.12878787878787878</v>
      </c>
      <c r="O44" s="282">
        <v>125</v>
      </c>
      <c r="P44" s="282">
        <v>45</v>
      </c>
      <c r="Q44" s="282">
        <v>170</v>
      </c>
      <c r="R44" s="283">
        <v>0.12878787878787878</v>
      </c>
      <c r="S44" s="282">
        <v>0</v>
      </c>
      <c r="T44" s="282">
        <v>0</v>
      </c>
      <c r="U44" s="282">
        <v>40</v>
      </c>
      <c r="V44" s="282" t="s">
        <v>7</v>
      </c>
      <c r="W44" s="110"/>
    </row>
    <row r="45" spans="1:23" x14ac:dyDescent="0.2">
      <c r="A45" s="55" t="s">
        <v>102</v>
      </c>
      <c r="B45" s="109" t="s">
        <v>623</v>
      </c>
      <c r="C45" s="109" t="s">
        <v>500</v>
      </c>
      <c r="D45" s="109">
        <v>1.4794999694824218</v>
      </c>
      <c r="E45" s="109">
        <v>6005</v>
      </c>
      <c r="F45" s="109">
        <v>2711</v>
      </c>
      <c r="G45" s="109">
        <v>2464</v>
      </c>
      <c r="H45" s="109">
        <v>4058.803733602474</v>
      </c>
      <c r="I45" s="109">
        <v>1832.3758404323576</v>
      </c>
      <c r="J45" s="109">
        <v>3055</v>
      </c>
      <c r="K45" s="109">
        <v>1435</v>
      </c>
      <c r="L45" s="109">
        <v>180</v>
      </c>
      <c r="M45" s="109">
        <v>575</v>
      </c>
      <c r="N45" s="284">
        <v>0.18821603927986907</v>
      </c>
      <c r="O45" s="109">
        <v>455</v>
      </c>
      <c r="P45" s="109">
        <v>365</v>
      </c>
      <c r="Q45" s="109">
        <v>820</v>
      </c>
      <c r="R45" s="284">
        <v>0.26841243862520459</v>
      </c>
      <c r="S45" s="109">
        <v>10</v>
      </c>
      <c r="T45" s="109">
        <v>0</v>
      </c>
      <c r="U45" s="109">
        <v>35</v>
      </c>
      <c r="V45" s="109" t="s">
        <v>7</v>
      </c>
    </row>
    <row r="46" spans="1:23" x14ac:dyDescent="0.2">
      <c r="A46" s="55" t="s">
        <v>103</v>
      </c>
      <c r="B46" s="109" t="s">
        <v>623</v>
      </c>
      <c r="C46" s="109" t="s">
        <v>500</v>
      </c>
      <c r="D46" s="109">
        <v>1.4924999999999999</v>
      </c>
      <c r="E46" s="109">
        <v>6396</v>
      </c>
      <c r="F46" s="109">
        <v>2511</v>
      </c>
      <c r="G46" s="109">
        <v>2302</v>
      </c>
      <c r="H46" s="109">
        <v>4285.427135678392</v>
      </c>
      <c r="I46" s="109">
        <v>1682.4120603015076</v>
      </c>
      <c r="J46" s="109">
        <v>3160</v>
      </c>
      <c r="K46" s="109">
        <v>1745</v>
      </c>
      <c r="L46" s="109">
        <v>160</v>
      </c>
      <c r="M46" s="109">
        <v>810</v>
      </c>
      <c r="N46" s="284">
        <v>0.25632911392405061</v>
      </c>
      <c r="O46" s="109">
        <v>235</v>
      </c>
      <c r="P46" s="109">
        <v>170</v>
      </c>
      <c r="Q46" s="109">
        <v>405</v>
      </c>
      <c r="R46" s="284">
        <v>0.12816455696202531</v>
      </c>
      <c r="S46" s="109">
        <v>20</v>
      </c>
      <c r="T46" s="109">
        <v>0</v>
      </c>
      <c r="U46" s="109">
        <v>20</v>
      </c>
      <c r="V46" s="109" t="s">
        <v>7</v>
      </c>
    </row>
    <row r="47" spans="1:23" x14ac:dyDescent="0.2">
      <c r="A47" s="55" t="s">
        <v>104</v>
      </c>
      <c r="B47" s="109" t="s">
        <v>623</v>
      </c>
      <c r="C47" s="109" t="s">
        <v>500</v>
      </c>
      <c r="D47" s="109">
        <v>0.87110000610351568</v>
      </c>
      <c r="E47" s="109">
        <v>5730</v>
      </c>
      <c r="F47" s="109">
        <v>2624</v>
      </c>
      <c r="G47" s="109">
        <v>2420</v>
      </c>
      <c r="H47" s="109">
        <v>6577.8899780183046</v>
      </c>
      <c r="I47" s="109">
        <v>3012.2832988342116</v>
      </c>
      <c r="J47" s="109">
        <v>2965</v>
      </c>
      <c r="K47" s="109">
        <v>1555</v>
      </c>
      <c r="L47" s="109">
        <v>155</v>
      </c>
      <c r="M47" s="109">
        <v>660</v>
      </c>
      <c r="N47" s="284">
        <v>0.22259696458684655</v>
      </c>
      <c r="O47" s="109">
        <v>220</v>
      </c>
      <c r="P47" s="109">
        <v>295</v>
      </c>
      <c r="Q47" s="109">
        <v>515</v>
      </c>
      <c r="R47" s="284">
        <v>0.17369308600337269</v>
      </c>
      <c r="S47" s="109">
        <v>0</v>
      </c>
      <c r="T47" s="109">
        <v>0</v>
      </c>
      <c r="U47" s="109">
        <v>75</v>
      </c>
      <c r="V47" s="109" t="s">
        <v>7</v>
      </c>
    </row>
    <row r="48" spans="1:23" x14ac:dyDescent="0.2">
      <c r="A48" s="55" t="s">
        <v>105</v>
      </c>
      <c r="B48" s="102" t="s">
        <v>623</v>
      </c>
      <c r="C48" s="102" t="s">
        <v>500</v>
      </c>
      <c r="D48" s="102">
        <v>0.67959999084472655</v>
      </c>
      <c r="E48" s="102">
        <v>4424</v>
      </c>
      <c r="F48" s="102">
        <v>1825</v>
      </c>
      <c r="G48" s="102">
        <v>1658</v>
      </c>
      <c r="H48" s="102">
        <v>6509.7116827518985</v>
      </c>
      <c r="I48" s="102">
        <v>2685.4032145167757</v>
      </c>
      <c r="J48" s="102">
        <v>2220</v>
      </c>
      <c r="K48" s="102">
        <v>1050</v>
      </c>
      <c r="L48" s="102">
        <v>130</v>
      </c>
      <c r="M48" s="102">
        <v>745</v>
      </c>
      <c r="N48" s="286">
        <v>0.3355855855855856</v>
      </c>
      <c r="O48" s="102">
        <v>135</v>
      </c>
      <c r="P48" s="102">
        <v>125</v>
      </c>
      <c r="Q48" s="102">
        <v>260</v>
      </c>
      <c r="R48" s="286">
        <v>0.11711711711711711</v>
      </c>
      <c r="S48" s="102">
        <v>0</v>
      </c>
      <c r="T48" s="102">
        <v>10</v>
      </c>
      <c r="U48" s="102">
        <v>25</v>
      </c>
      <c r="V48" s="102" t="s">
        <v>8</v>
      </c>
    </row>
    <row r="49" spans="1:22" x14ac:dyDescent="0.2">
      <c r="A49" s="55" t="s">
        <v>106</v>
      </c>
      <c r="B49" s="102" t="s">
        <v>623</v>
      </c>
      <c r="C49" s="102" t="s">
        <v>500</v>
      </c>
      <c r="D49" s="102">
        <v>1.2288999938964844</v>
      </c>
      <c r="E49" s="102">
        <v>7235</v>
      </c>
      <c r="F49" s="102">
        <v>2820</v>
      </c>
      <c r="G49" s="102">
        <v>2585</v>
      </c>
      <c r="H49" s="102">
        <v>5887.3789860311736</v>
      </c>
      <c r="I49" s="102">
        <v>2294.7351403742791</v>
      </c>
      <c r="J49" s="102">
        <v>3645</v>
      </c>
      <c r="K49" s="102">
        <v>1810</v>
      </c>
      <c r="L49" s="102">
        <v>350</v>
      </c>
      <c r="M49" s="102">
        <v>1080</v>
      </c>
      <c r="N49" s="286">
        <v>0.29629629629629628</v>
      </c>
      <c r="O49" s="102">
        <v>135</v>
      </c>
      <c r="P49" s="102">
        <v>215</v>
      </c>
      <c r="Q49" s="102">
        <v>350</v>
      </c>
      <c r="R49" s="286">
        <v>9.6021947873799723E-2</v>
      </c>
      <c r="S49" s="102">
        <v>10</v>
      </c>
      <c r="T49" s="102">
        <v>10</v>
      </c>
      <c r="U49" s="102">
        <v>35</v>
      </c>
      <c r="V49" s="102" t="s">
        <v>8</v>
      </c>
    </row>
    <row r="50" spans="1:22" x14ac:dyDescent="0.2">
      <c r="A50" s="55" t="s">
        <v>107</v>
      </c>
      <c r="B50" s="102" t="s">
        <v>623</v>
      </c>
      <c r="C50" s="102" t="s">
        <v>500</v>
      </c>
      <c r="D50" s="102">
        <v>1.1509999847412109</v>
      </c>
      <c r="E50" s="102">
        <v>7555</v>
      </c>
      <c r="F50" s="102">
        <v>2797</v>
      </c>
      <c r="G50" s="102">
        <v>2574</v>
      </c>
      <c r="H50" s="102">
        <v>6563.8576022211282</v>
      </c>
      <c r="I50" s="102">
        <v>2430.0608488964258</v>
      </c>
      <c r="J50" s="102">
        <v>3570</v>
      </c>
      <c r="K50" s="102">
        <v>2030</v>
      </c>
      <c r="L50" s="102">
        <v>335</v>
      </c>
      <c r="M50" s="102">
        <v>1000</v>
      </c>
      <c r="N50" s="286">
        <v>0.28011204481792717</v>
      </c>
      <c r="O50" s="102">
        <v>75</v>
      </c>
      <c r="P50" s="102">
        <v>95</v>
      </c>
      <c r="Q50" s="102">
        <v>170</v>
      </c>
      <c r="R50" s="286">
        <v>4.7619047619047616E-2</v>
      </c>
      <c r="S50" s="102">
        <v>10</v>
      </c>
      <c r="T50" s="102">
        <v>0</v>
      </c>
      <c r="U50" s="102">
        <v>15</v>
      </c>
      <c r="V50" s="102" t="s">
        <v>8</v>
      </c>
    </row>
    <row r="51" spans="1:22" x14ac:dyDescent="0.2">
      <c r="A51" s="55" t="s">
        <v>108</v>
      </c>
      <c r="B51" s="102" t="s">
        <v>623</v>
      </c>
      <c r="C51" s="102" t="s">
        <v>500</v>
      </c>
      <c r="D51" s="102">
        <v>0.66050003051757811</v>
      </c>
      <c r="E51" s="102">
        <v>4802</v>
      </c>
      <c r="F51" s="102">
        <v>1661</v>
      </c>
      <c r="G51" s="102">
        <v>1554</v>
      </c>
      <c r="H51" s="102">
        <v>7270.2494748366298</v>
      </c>
      <c r="I51" s="102">
        <v>2514.7614280932198</v>
      </c>
      <c r="J51" s="102">
        <v>2390</v>
      </c>
      <c r="K51" s="102">
        <v>1425</v>
      </c>
      <c r="L51" s="102">
        <v>240</v>
      </c>
      <c r="M51" s="102">
        <v>640</v>
      </c>
      <c r="N51" s="286">
        <v>0.26778242677824265</v>
      </c>
      <c r="O51" s="102">
        <v>50</v>
      </c>
      <c r="P51" s="102">
        <v>10</v>
      </c>
      <c r="Q51" s="102">
        <v>60</v>
      </c>
      <c r="R51" s="286">
        <v>2.5104602510460251E-2</v>
      </c>
      <c r="S51" s="102">
        <v>0</v>
      </c>
      <c r="T51" s="102">
        <v>0</v>
      </c>
      <c r="U51" s="102">
        <v>20</v>
      </c>
      <c r="V51" s="102" t="s">
        <v>8</v>
      </c>
    </row>
    <row r="52" spans="1:22" x14ac:dyDescent="0.2">
      <c r="A52" s="55" t="s">
        <v>109</v>
      </c>
      <c r="B52" s="102" t="s">
        <v>623</v>
      </c>
      <c r="C52" s="102" t="s">
        <v>500</v>
      </c>
      <c r="D52" s="102">
        <v>1.3486000061035157</v>
      </c>
      <c r="E52" s="102">
        <v>6667</v>
      </c>
      <c r="F52" s="102">
        <v>2321</v>
      </c>
      <c r="G52" s="102">
        <v>2180</v>
      </c>
      <c r="H52" s="102">
        <v>4943.6452393788995</v>
      </c>
      <c r="I52" s="102">
        <v>1721.0440378878693</v>
      </c>
      <c r="J52" s="102">
        <v>3200</v>
      </c>
      <c r="K52" s="102">
        <v>1650</v>
      </c>
      <c r="L52" s="102">
        <v>265</v>
      </c>
      <c r="M52" s="102">
        <v>1035</v>
      </c>
      <c r="N52" s="286">
        <v>0.32343749999999999</v>
      </c>
      <c r="O52" s="102">
        <v>115</v>
      </c>
      <c r="P52" s="102">
        <v>115</v>
      </c>
      <c r="Q52" s="102">
        <v>230</v>
      </c>
      <c r="R52" s="286">
        <v>7.1874999999999994E-2</v>
      </c>
      <c r="S52" s="102">
        <v>10</v>
      </c>
      <c r="T52" s="102">
        <v>0</v>
      </c>
      <c r="U52" s="102">
        <v>10</v>
      </c>
      <c r="V52" s="102" t="s">
        <v>8</v>
      </c>
    </row>
    <row r="53" spans="1:22" x14ac:dyDescent="0.2">
      <c r="A53" s="55" t="s">
        <v>110</v>
      </c>
      <c r="B53" s="102" t="s">
        <v>623</v>
      </c>
      <c r="C53" s="102" t="s">
        <v>500</v>
      </c>
      <c r="D53" s="102">
        <v>0.72250000000000003</v>
      </c>
      <c r="E53" s="102">
        <v>4247</v>
      </c>
      <c r="F53" s="102">
        <v>1703</v>
      </c>
      <c r="G53" s="102">
        <v>1474</v>
      </c>
      <c r="H53" s="102">
        <v>5878.2006920415224</v>
      </c>
      <c r="I53" s="102">
        <v>2357.0934256055361</v>
      </c>
      <c r="J53" s="102">
        <v>1905</v>
      </c>
      <c r="K53" s="102">
        <v>1060</v>
      </c>
      <c r="L53" s="102">
        <v>180</v>
      </c>
      <c r="M53" s="102">
        <v>620</v>
      </c>
      <c r="N53" s="286">
        <v>0.32545931758530183</v>
      </c>
      <c r="O53" s="102">
        <v>30</v>
      </c>
      <c r="P53" s="102">
        <v>0</v>
      </c>
      <c r="Q53" s="102">
        <v>30</v>
      </c>
      <c r="R53" s="286">
        <v>1.5748031496062992E-2</v>
      </c>
      <c r="S53" s="102">
        <v>10</v>
      </c>
      <c r="T53" s="102">
        <v>0</v>
      </c>
      <c r="U53" s="102">
        <v>10</v>
      </c>
      <c r="V53" s="102" t="s">
        <v>8</v>
      </c>
    </row>
    <row r="54" spans="1:22" x14ac:dyDescent="0.2">
      <c r="A54" s="55" t="s">
        <v>111</v>
      </c>
      <c r="B54" s="102" t="s">
        <v>623</v>
      </c>
      <c r="C54" s="102" t="s">
        <v>500</v>
      </c>
      <c r="D54" s="102">
        <v>1.5697999572753907</v>
      </c>
      <c r="E54" s="102">
        <v>6855</v>
      </c>
      <c r="F54" s="102">
        <v>2618</v>
      </c>
      <c r="G54" s="102">
        <v>2496</v>
      </c>
      <c r="H54" s="102">
        <v>4366.7984371064831</v>
      </c>
      <c r="I54" s="102">
        <v>1667.728418431039</v>
      </c>
      <c r="J54" s="102">
        <v>3335</v>
      </c>
      <c r="K54" s="102">
        <v>1800</v>
      </c>
      <c r="L54" s="102">
        <v>310</v>
      </c>
      <c r="M54" s="102">
        <v>1040</v>
      </c>
      <c r="N54" s="286">
        <v>0.31184407796101948</v>
      </c>
      <c r="O54" s="102">
        <v>95</v>
      </c>
      <c r="P54" s="102">
        <v>65</v>
      </c>
      <c r="Q54" s="102">
        <v>160</v>
      </c>
      <c r="R54" s="286">
        <v>4.7976011994002997E-2</v>
      </c>
      <c r="S54" s="102">
        <v>0</v>
      </c>
      <c r="T54" s="102">
        <v>10</v>
      </c>
      <c r="U54" s="102">
        <v>15</v>
      </c>
      <c r="V54" s="102" t="s">
        <v>8</v>
      </c>
    </row>
    <row r="55" spans="1:22" x14ac:dyDescent="0.2">
      <c r="A55" s="55" t="s">
        <v>112</v>
      </c>
      <c r="B55" s="102" t="s">
        <v>623</v>
      </c>
      <c r="C55" s="102" t="s">
        <v>500</v>
      </c>
      <c r="D55" s="102">
        <v>1.3796000671386719</v>
      </c>
      <c r="E55" s="102">
        <v>5836</v>
      </c>
      <c r="F55" s="102">
        <v>1899</v>
      </c>
      <c r="G55" s="102">
        <v>1819</v>
      </c>
      <c r="H55" s="102">
        <v>4230.2114496877512</v>
      </c>
      <c r="I55" s="102">
        <v>1376.4858709659081</v>
      </c>
      <c r="J55" s="102">
        <v>2470</v>
      </c>
      <c r="K55" s="102">
        <v>1495</v>
      </c>
      <c r="L55" s="102">
        <v>220</v>
      </c>
      <c r="M55" s="102">
        <v>665</v>
      </c>
      <c r="N55" s="286">
        <v>0.26923076923076922</v>
      </c>
      <c r="O55" s="102">
        <v>75</v>
      </c>
      <c r="P55" s="102">
        <v>15</v>
      </c>
      <c r="Q55" s="102">
        <v>90</v>
      </c>
      <c r="R55" s="286">
        <v>3.643724696356275E-2</v>
      </c>
      <c r="S55" s="102">
        <v>0</v>
      </c>
      <c r="T55" s="102">
        <v>0</v>
      </c>
      <c r="U55" s="102">
        <v>0</v>
      </c>
      <c r="V55" s="102" t="s">
        <v>8</v>
      </c>
    </row>
    <row r="56" spans="1:22" x14ac:dyDescent="0.2">
      <c r="A56" s="55" t="s">
        <v>113</v>
      </c>
      <c r="B56" s="95" t="s">
        <v>623</v>
      </c>
      <c r="C56" s="95" t="s">
        <v>500</v>
      </c>
      <c r="D56" s="95">
        <v>1.4541999816894531</v>
      </c>
      <c r="E56" s="95">
        <v>5649</v>
      </c>
      <c r="F56" s="95">
        <v>1864</v>
      </c>
      <c r="G56" s="95">
        <v>1784</v>
      </c>
      <c r="H56" s="95">
        <v>3884.6101438105738</v>
      </c>
      <c r="I56" s="95">
        <v>1281.8044446916108</v>
      </c>
      <c r="J56" s="95">
        <v>2555</v>
      </c>
      <c r="K56" s="95">
        <v>1770</v>
      </c>
      <c r="L56" s="95">
        <v>240</v>
      </c>
      <c r="M56" s="95">
        <v>510</v>
      </c>
      <c r="N56" s="285">
        <v>0.19960861056751467</v>
      </c>
      <c r="O56" s="95">
        <v>10</v>
      </c>
      <c r="P56" s="95">
        <v>10</v>
      </c>
      <c r="Q56" s="95">
        <v>20</v>
      </c>
      <c r="R56" s="285">
        <v>7.8277886497064575E-3</v>
      </c>
      <c r="S56" s="95">
        <v>0</v>
      </c>
      <c r="T56" s="95">
        <v>0</v>
      </c>
      <c r="U56" s="95">
        <v>10</v>
      </c>
      <c r="V56" s="95" t="s">
        <v>9</v>
      </c>
    </row>
    <row r="57" spans="1:22" x14ac:dyDescent="0.2">
      <c r="A57" s="55" t="s">
        <v>114</v>
      </c>
      <c r="B57" s="102" t="s">
        <v>623</v>
      </c>
      <c r="C57" s="102" t="s">
        <v>500</v>
      </c>
      <c r="D57" s="102">
        <v>0.61549999237060549</v>
      </c>
      <c r="E57" s="102">
        <v>4900</v>
      </c>
      <c r="F57" s="102">
        <v>2248</v>
      </c>
      <c r="G57" s="102">
        <v>2014</v>
      </c>
      <c r="H57" s="102">
        <v>7961.0074098093683</v>
      </c>
      <c r="I57" s="102">
        <v>3652.3152361737675</v>
      </c>
      <c r="J57" s="102">
        <v>2575</v>
      </c>
      <c r="K57" s="102">
        <v>1260</v>
      </c>
      <c r="L57" s="102">
        <v>130</v>
      </c>
      <c r="M57" s="102">
        <v>850</v>
      </c>
      <c r="N57" s="286">
        <v>0.3300970873786408</v>
      </c>
      <c r="O57" s="102">
        <v>100</v>
      </c>
      <c r="P57" s="102">
        <v>205</v>
      </c>
      <c r="Q57" s="102">
        <v>305</v>
      </c>
      <c r="R57" s="286">
        <v>0.11844660194174757</v>
      </c>
      <c r="S57" s="102">
        <v>10</v>
      </c>
      <c r="T57" s="102">
        <v>0</v>
      </c>
      <c r="U57" s="102">
        <v>15</v>
      </c>
      <c r="V57" s="102" t="s">
        <v>8</v>
      </c>
    </row>
    <row r="58" spans="1:22" x14ac:dyDescent="0.2">
      <c r="A58" s="55" t="s">
        <v>115</v>
      </c>
      <c r="B58" s="109" t="s">
        <v>623</v>
      </c>
      <c r="C58" s="109" t="s">
        <v>500</v>
      </c>
      <c r="D58" s="109">
        <v>0.53549999237060542</v>
      </c>
      <c r="E58" s="109">
        <v>3372</v>
      </c>
      <c r="F58" s="109">
        <v>1665</v>
      </c>
      <c r="G58" s="109">
        <v>1533</v>
      </c>
      <c r="H58" s="109">
        <v>6296.9188572206886</v>
      </c>
      <c r="I58" s="109">
        <v>3109.2437417771193</v>
      </c>
      <c r="J58" s="109">
        <v>1865</v>
      </c>
      <c r="K58" s="109">
        <v>765</v>
      </c>
      <c r="L58" s="109">
        <v>70</v>
      </c>
      <c r="M58" s="109">
        <v>795</v>
      </c>
      <c r="N58" s="284">
        <v>0.42627345844504022</v>
      </c>
      <c r="O58" s="109">
        <v>105</v>
      </c>
      <c r="P58" s="109">
        <v>135</v>
      </c>
      <c r="Q58" s="109">
        <v>240</v>
      </c>
      <c r="R58" s="284">
        <v>0.12868632707774799</v>
      </c>
      <c r="S58" s="109">
        <v>0</v>
      </c>
      <c r="T58" s="109">
        <v>0</v>
      </c>
      <c r="U58" s="109">
        <v>0</v>
      </c>
      <c r="V58" s="109" t="s">
        <v>7</v>
      </c>
    </row>
    <row r="59" spans="1:22" x14ac:dyDescent="0.2">
      <c r="A59" s="55" t="s">
        <v>116</v>
      </c>
      <c r="B59" s="109" t="s">
        <v>623</v>
      </c>
      <c r="C59" s="109" t="s">
        <v>500</v>
      </c>
      <c r="D59" s="109">
        <v>0.58950000762939458</v>
      </c>
      <c r="E59" s="109">
        <v>4782</v>
      </c>
      <c r="F59" s="109">
        <v>2665</v>
      </c>
      <c r="G59" s="109">
        <v>2405</v>
      </c>
      <c r="H59" s="109">
        <v>8111.9591825456528</v>
      </c>
      <c r="I59" s="109">
        <v>4520.780263798445</v>
      </c>
      <c r="J59" s="109">
        <v>2540</v>
      </c>
      <c r="K59" s="109">
        <v>990</v>
      </c>
      <c r="L59" s="109">
        <v>110</v>
      </c>
      <c r="M59" s="109">
        <v>985</v>
      </c>
      <c r="N59" s="284">
        <v>0.38779527559055116</v>
      </c>
      <c r="O59" s="109">
        <v>245</v>
      </c>
      <c r="P59" s="109">
        <v>165</v>
      </c>
      <c r="Q59" s="109">
        <v>410</v>
      </c>
      <c r="R59" s="284">
        <v>0.16141732283464566</v>
      </c>
      <c r="S59" s="109">
        <v>10</v>
      </c>
      <c r="T59" s="109">
        <v>0</v>
      </c>
      <c r="U59" s="109">
        <v>35</v>
      </c>
      <c r="V59" s="109" t="s">
        <v>7</v>
      </c>
    </row>
    <row r="60" spans="1:22" x14ac:dyDescent="0.2">
      <c r="A60" s="55" t="s">
        <v>117</v>
      </c>
      <c r="B60" s="109" t="s">
        <v>623</v>
      </c>
      <c r="C60" s="109" t="s">
        <v>500</v>
      </c>
      <c r="D60" s="109">
        <v>0.72099998474121096</v>
      </c>
      <c r="E60" s="109">
        <v>5265</v>
      </c>
      <c r="F60" s="109">
        <v>3375</v>
      </c>
      <c r="G60" s="109">
        <v>3166</v>
      </c>
      <c r="H60" s="109">
        <v>7302.3579908809152</v>
      </c>
      <c r="I60" s="109">
        <v>4680.9987121031509</v>
      </c>
      <c r="J60" s="109">
        <v>3470</v>
      </c>
      <c r="K60" s="109">
        <v>1455</v>
      </c>
      <c r="L60" s="109">
        <v>170</v>
      </c>
      <c r="M60" s="109">
        <v>1000</v>
      </c>
      <c r="N60" s="284">
        <v>0.28818443804034583</v>
      </c>
      <c r="O60" s="109">
        <v>470</v>
      </c>
      <c r="P60" s="109">
        <v>340</v>
      </c>
      <c r="Q60" s="109">
        <v>810</v>
      </c>
      <c r="R60" s="284">
        <v>0.2334293948126801</v>
      </c>
      <c r="S60" s="109">
        <v>0</v>
      </c>
      <c r="T60" s="109">
        <v>10</v>
      </c>
      <c r="U60" s="109">
        <v>20</v>
      </c>
      <c r="V60" s="109" t="s">
        <v>7</v>
      </c>
    </row>
    <row r="61" spans="1:22" x14ac:dyDescent="0.2">
      <c r="A61" s="55" t="s">
        <v>118</v>
      </c>
      <c r="B61" s="109" t="s">
        <v>623</v>
      </c>
      <c r="C61" s="109" t="s">
        <v>500</v>
      </c>
      <c r="D61" s="109">
        <v>0.61009998321533199</v>
      </c>
      <c r="E61" s="109">
        <v>5113</v>
      </c>
      <c r="F61" s="109">
        <v>2838</v>
      </c>
      <c r="G61" s="109">
        <v>2679</v>
      </c>
      <c r="H61" s="109">
        <v>8380.5935759145723</v>
      </c>
      <c r="I61" s="109">
        <v>4651.6965711804341</v>
      </c>
      <c r="J61" s="109">
        <v>2675</v>
      </c>
      <c r="K61" s="109">
        <v>1185</v>
      </c>
      <c r="L61" s="109">
        <v>105</v>
      </c>
      <c r="M61" s="109">
        <v>580</v>
      </c>
      <c r="N61" s="284">
        <v>0.21682242990654205</v>
      </c>
      <c r="O61" s="109">
        <v>625</v>
      </c>
      <c r="P61" s="109">
        <v>155</v>
      </c>
      <c r="Q61" s="109">
        <v>780</v>
      </c>
      <c r="R61" s="284">
        <v>0.29158878504672897</v>
      </c>
      <c r="S61" s="109">
        <v>15</v>
      </c>
      <c r="T61" s="109">
        <v>15</v>
      </c>
      <c r="U61" s="109">
        <v>0</v>
      </c>
      <c r="V61" s="109" t="s">
        <v>7</v>
      </c>
    </row>
    <row r="62" spans="1:22" x14ac:dyDescent="0.2">
      <c r="A62" s="55" t="s">
        <v>119</v>
      </c>
      <c r="B62" s="109" t="s">
        <v>623</v>
      </c>
      <c r="C62" s="109" t="s">
        <v>500</v>
      </c>
      <c r="D62" s="109">
        <v>0.28059999465942381</v>
      </c>
      <c r="E62" s="109">
        <v>3544</v>
      </c>
      <c r="F62" s="109">
        <v>2538</v>
      </c>
      <c r="G62" s="109">
        <v>2420</v>
      </c>
      <c r="H62" s="109">
        <v>12630.078643805764</v>
      </c>
      <c r="I62" s="109">
        <v>9044.903949768348</v>
      </c>
      <c r="J62" s="109">
        <v>2435</v>
      </c>
      <c r="K62" s="109">
        <v>930</v>
      </c>
      <c r="L62" s="109">
        <v>45</v>
      </c>
      <c r="M62" s="109">
        <v>730</v>
      </c>
      <c r="N62" s="284">
        <v>0.29979466119096509</v>
      </c>
      <c r="O62" s="109">
        <v>570</v>
      </c>
      <c r="P62" s="109">
        <v>110</v>
      </c>
      <c r="Q62" s="109">
        <v>680</v>
      </c>
      <c r="R62" s="284">
        <v>0.27926078028747431</v>
      </c>
      <c r="S62" s="109">
        <v>0</v>
      </c>
      <c r="T62" s="109">
        <v>15</v>
      </c>
      <c r="U62" s="109">
        <v>30</v>
      </c>
      <c r="V62" s="109" t="s">
        <v>7</v>
      </c>
    </row>
    <row r="63" spans="1:22" x14ac:dyDescent="0.2">
      <c r="A63" s="55" t="s">
        <v>120</v>
      </c>
      <c r="B63" s="109" t="s">
        <v>623</v>
      </c>
      <c r="C63" s="109" t="s">
        <v>500</v>
      </c>
      <c r="D63" s="109">
        <v>0.3072999954223633</v>
      </c>
      <c r="E63" s="109">
        <v>4162</v>
      </c>
      <c r="F63" s="109">
        <v>2976</v>
      </c>
      <c r="G63" s="109">
        <v>2785</v>
      </c>
      <c r="H63" s="109">
        <v>13543.768506340552</v>
      </c>
      <c r="I63" s="109">
        <v>9684.3476873785403</v>
      </c>
      <c r="J63" s="109">
        <v>2705</v>
      </c>
      <c r="K63" s="109">
        <v>1230</v>
      </c>
      <c r="L63" s="109">
        <v>105</v>
      </c>
      <c r="M63" s="109">
        <v>695</v>
      </c>
      <c r="N63" s="284">
        <v>0.25693160813308685</v>
      </c>
      <c r="O63" s="109">
        <v>520</v>
      </c>
      <c r="P63" s="109">
        <v>115</v>
      </c>
      <c r="Q63" s="109">
        <v>635</v>
      </c>
      <c r="R63" s="284">
        <v>0.23475046210720887</v>
      </c>
      <c r="S63" s="109">
        <v>0</v>
      </c>
      <c r="T63" s="109">
        <v>25</v>
      </c>
      <c r="U63" s="109">
        <v>10</v>
      </c>
      <c r="V63" s="109" t="s">
        <v>7</v>
      </c>
    </row>
    <row r="64" spans="1:22" x14ac:dyDescent="0.2">
      <c r="A64" s="55" t="s">
        <v>121</v>
      </c>
      <c r="B64" s="109" t="s">
        <v>623</v>
      </c>
      <c r="C64" s="109" t="s">
        <v>500</v>
      </c>
      <c r="D64" s="109">
        <v>0.37459999084472656</v>
      </c>
      <c r="E64" s="109">
        <v>4297</v>
      </c>
      <c r="F64" s="109">
        <v>2853</v>
      </c>
      <c r="G64" s="109">
        <v>2696</v>
      </c>
      <c r="H64" s="109">
        <v>11470.902576132541</v>
      </c>
      <c r="I64" s="109">
        <v>7616.1240515955642</v>
      </c>
      <c r="J64" s="109">
        <v>2605</v>
      </c>
      <c r="K64" s="109">
        <v>1095</v>
      </c>
      <c r="L64" s="109">
        <v>50</v>
      </c>
      <c r="M64" s="109">
        <v>760</v>
      </c>
      <c r="N64" s="284">
        <v>0.29174664107485604</v>
      </c>
      <c r="O64" s="109">
        <v>530</v>
      </c>
      <c r="P64" s="109">
        <v>150</v>
      </c>
      <c r="Q64" s="109">
        <v>680</v>
      </c>
      <c r="R64" s="284">
        <v>0.26103646833013433</v>
      </c>
      <c r="S64" s="109">
        <v>0</v>
      </c>
      <c r="T64" s="109">
        <v>0</v>
      </c>
      <c r="U64" s="109">
        <v>15</v>
      </c>
      <c r="V64" s="109" t="s">
        <v>7</v>
      </c>
    </row>
    <row r="65" spans="1:22" x14ac:dyDescent="0.2">
      <c r="A65" s="55" t="s">
        <v>122</v>
      </c>
      <c r="B65" s="109" t="s">
        <v>623</v>
      </c>
      <c r="C65" s="109" t="s">
        <v>500</v>
      </c>
      <c r="D65" s="109">
        <v>0.99739997863769536</v>
      </c>
      <c r="E65" s="109">
        <v>6612</v>
      </c>
      <c r="F65" s="109">
        <v>3514</v>
      </c>
      <c r="G65" s="109">
        <v>3268</v>
      </c>
      <c r="H65" s="109">
        <v>6629.236155620375</v>
      </c>
      <c r="I65" s="109">
        <v>3523.1602920220807</v>
      </c>
      <c r="J65" s="109">
        <v>3680</v>
      </c>
      <c r="K65" s="109">
        <v>2050</v>
      </c>
      <c r="L65" s="109">
        <v>195</v>
      </c>
      <c r="M65" s="109">
        <v>705</v>
      </c>
      <c r="N65" s="284">
        <v>0.19157608695652173</v>
      </c>
      <c r="O65" s="109">
        <v>410</v>
      </c>
      <c r="P65" s="109">
        <v>275</v>
      </c>
      <c r="Q65" s="109">
        <v>685</v>
      </c>
      <c r="R65" s="284">
        <v>0.18614130434782608</v>
      </c>
      <c r="S65" s="109">
        <v>15</v>
      </c>
      <c r="T65" s="109">
        <v>10</v>
      </c>
      <c r="U65" s="109">
        <v>15</v>
      </c>
      <c r="V65" s="109" t="s">
        <v>7</v>
      </c>
    </row>
    <row r="66" spans="1:22" x14ac:dyDescent="0.2">
      <c r="A66" s="55" t="s">
        <v>123</v>
      </c>
      <c r="B66" s="109" t="s">
        <v>623</v>
      </c>
      <c r="C66" s="109" t="s">
        <v>500</v>
      </c>
      <c r="D66" s="109">
        <v>1.0900000000000001</v>
      </c>
      <c r="E66" s="109">
        <v>5900</v>
      </c>
      <c r="F66" s="109">
        <v>2735</v>
      </c>
      <c r="G66" s="109">
        <v>2530</v>
      </c>
      <c r="H66" s="109">
        <v>5412.8440366972472</v>
      </c>
      <c r="I66" s="109">
        <v>2509.1743119266052</v>
      </c>
      <c r="J66" s="109">
        <v>3170</v>
      </c>
      <c r="K66" s="109">
        <v>1600</v>
      </c>
      <c r="L66" s="109">
        <v>190</v>
      </c>
      <c r="M66" s="109">
        <v>785</v>
      </c>
      <c r="N66" s="284">
        <v>0.2476340694006309</v>
      </c>
      <c r="O66" s="109">
        <v>285</v>
      </c>
      <c r="P66" s="109">
        <v>275</v>
      </c>
      <c r="Q66" s="109">
        <v>560</v>
      </c>
      <c r="R66" s="284">
        <v>0.17665615141955837</v>
      </c>
      <c r="S66" s="109">
        <v>10</v>
      </c>
      <c r="T66" s="109">
        <v>10</v>
      </c>
      <c r="U66" s="109">
        <v>15</v>
      </c>
      <c r="V66" s="109" t="s">
        <v>7</v>
      </c>
    </row>
    <row r="67" spans="1:22" x14ac:dyDescent="0.2">
      <c r="A67" s="55" t="s">
        <v>124</v>
      </c>
      <c r="B67" s="109" t="s">
        <v>623</v>
      </c>
      <c r="C67" s="109" t="s">
        <v>500</v>
      </c>
      <c r="D67" s="109">
        <v>0.7134999847412109</v>
      </c>
      <c r="E67" s="109">
        <v>3918</v>
      </c>
      <c r="F67" s="109">
        <v>1808</v>
      </c>
      <c r="G67" s="109">
        <v>1650</v>
      </c>
      <c r="H67" s="109">
        <v>5491.2404818355717</v>
      </c>
      <c r="I67" s="109">
        <v>2533.9874403161598</v>
      </c>
      <c r="J67" s="109">
        <v>1715</v>
      </c>
      <c r="K67" s="109">
        <v>910</v>
      </c>
      <c r="L67" s="109">
        <v>85</v>
      </c>
      <c r="M67" s="109">
        <v>375</v>
      </c>
      <c r="N67" s="284">
        <v>0.21865889212827988</v>
      </c>
      <c r="O67" s="109">
        <v>135</v>
      </c>
      <c r="P67" s="109">
        <v>175</v>
      </c>
      <c r="Q67" s="109">
        <v>310</v>
      </c>
      <c r="R67" s="284">
        <v>0.18075801749271136</v>
      </c>
      <c r="S67" s="109">
        <v>0</v>
      </c>
      <c r="T67" s="109">
        <v>0</v>
      </c>
      <c r="U67" s="109">
        <v>30</v>
      </c>
      <c r="V67" s="109" t="s">
        <v>7</v>
      </c>
    </row>
    <row r="68" spans="1:22" x14ac:dyDescent="0.2">
      <c r="A68" s="55" t="s">
        <v>125</v>
      </c>
      <c r="B68" s="109" t="s">
        <v>623</v>
      </c>
      <c r="C68" s="109" t="s">
        <v>500</v>
      </c>
      <c r="D68" s="109">
        <v>1.0047000122070313</v>
      </c>
      <c r="E68" s="109">
        <v>4357</v>
      </c>
      <c r="F68" s="109">
        <v>1744</v>
      </c>
      <c r="G68" s="109">
        <v>1628</v>
      </c>
      <c r="H68" s="109">
        <v>4336.6178431997314</v>
      </c>
      <c r="I68" s="109">
        <v>1735.8415236493761</v>
      </c>
      <c r="J68" s="109">
        <v>1985</v>
      </c>
      <c r="K68" s="109">
        <v>1300</v>
      </c>
      <c r="L68" s="109">
        <v>85</v>
      </c>
      <c r="M68" s="109">
        <v>305</v>
      </c>
      <c r="N68" s="284">
        <v>0.15365239294710328</v>
      </c>
      <c r="O68" s="109">
        <v>135</v>
      </c>
      <c r="P68" s="109">
        <v>135</v>
      </c>
      <c r="Q68" s="109">
        <v>270</v>
      </c>
      <c r="R68" s="284">
        <v>0.13602015113350127</v>
      </c>
      <c r="S68" s="109">
        <v>0</v>
      </c>
      <c r="T68" s="109">
        <v>0</v>
      </c>
      <c r="U68" s="109">
        <v>20</v>
      </c>
      <c r="V68" s="109" t="s">
        <v>7</v>
      </c>
    </row>
    <row r="69" spans="1:22" x14ac:dyDescent="0.2">
      <c r="A69" s="55" t="s">
        <v>126</v>
      </c>
      <c r="B69" s="109" t="s">
        <v>623</v>
      </c>
      <c r="C69" s="109" t="s">
        <v>500</v>
      </c>
      <c r="D69" s="109">
        <v>2.7270999145507813</v>
      </c>
      <c r="E69" s="109">
        <v>4715</v>
      </c>
      <c r="F69" s="109">
        <v>2247</v>
      </c>
      <c r="G69" s="109">
        <v>2108</v>
      </c>
      <c r="H69" s="109">
        <v>1728.9428872196909</v>
      </c>
      <c r="I69" s="109">
        <v>823.95220945549215</v>
      </c>
      <c r="J69" s="109">
        <v>2070</v>
      </c>
      <c r="K69" s="109">
        <v>1170</v>
      </c>
      <c r="L69" s="109">
        <v>75</v>
      </c>
      <c r="M69" s="109">
        <v>340</v>
      </c>
      <c r="N69" s="284">
        <v>0.16425120772946861</v>
      </c>
      <c r="O69" s="109">
        <v>190</v>
      </c>
      <c r="P69" s="109">
        <v>245</v>
      </c>
      <c r="Q69" s="109">
        <v>435</v>
      </c>
      <c r="R69" s="284">
        <v>0.21014492753623187</v>
      </c>
      <c r="S69" s="109">
        <v>10</v>
      </c>
      <c r="T69" s="109">
        <v>15</v>
      </c>
      <c r="U69" s="109">
        <v>35</v>
      </c>
      <c r="V69" s="109" t="s">
        <v>7</v>
      </c>
    </row>
    <row r="70" spans="1:22" x14ac:dyDescent="0.2">
      <c r="A70" s="55" t="s">
        <v>127</v>
      </c>
      <c r="B70" s="109" t="s">
        <v>623</v>
      </c>
      <c r="C70" s="109" t="s">
        <v>500</v>
      </c>
      <c r="D70" s="109">
        <v>0.65879997253417966</v>
      </c>
      <c r="E70" s="109">
        <v>4759</v>
      </c>
      <c r="F70" s="109">
        <v>2652</v>
      </c>
      <c r="G70" s="109">
        <v>2424</v>
      </c>
      <c r="H70" s="109">
        <v>7223.7404347388538</v>
      </c>
      <c r="I70" s="109">
        <v>4025.5010785726918</v>
      </c>
      <c r="J70" s="109">
        <v>2825</v>
      </c>
      <c r="K70" s="109">
        <v>1395</v>
      </c>
      <c r="L70" s="109">
        <v>95</v>
      </c>
      <c r="M70" s="109">
        <v>745</v>
      </c>
      <c r="N70" s="284">
        <v>0.26371681415929205</v>
      </c>
      <c r="O70" s="109">
        <v>300</v>
      </c>
      <c r="P70" s="109">
        <v>270</v>
      </c>
      <c r="Q70" s="109">
        <v>570</v>
      </c>
      <c r="R70" s="284">
        <v>0.20176991150442478</v>
      </c>
      <c r="S70" s="109">
        <v>10</v>
      </c>
      <c r="T70" s="109">
        <v>0</v>
      </c>
      <c r="U70" s="109">
        <v>15</v>
      </c>
      <c r="V70" s="109" t="s">
        <v>7</v>
      </c>
    </row>
    <row r="71" spans="1:22" x14ac:dyDescent="0.2">
      <c r="A71" s="55" t="s">
        <v>128</v>
      </c>
      <c r="B71" s="109" t="s">
        <v>623</v>
      </c>
      <c r="C71" s="109" t="s">
        <v>500</v>
      </c>
      <c r="D71" s="109">
        <v>0.73559997558593748</v>
      </c>
      <c r="E71" s="109">
        <v>5384</v>
      </c>
      <c r="F71" s="109">
        <v>2810</v>
      </c>
      <c r="G71" s="109">
        <v>2617</v>
      </c>
      <c r="H71" s="109">
        <v>7319.1954577097549</v>
      </c>
      <c r="I71" s="109">
        <v>3820.0110022593631</v>
      </c>
      <c r="J71" s="109">
        <v>3135</v>
      </c>
      <c r="K71" s="109">
        <v>1430</v>
      </c>
      <c r="L71" s="109">
        <v>125</v>
      </c>
      <c r="M71" s="109">
        <v>965</v>
      </c>
      <c r="N71" s="284">
        <v>0.30781499202551832</v>
      </c>
      <c r="O71" s="109">
        <v>275</v>
      </c>
      <c r="P71" s="109">
        <v>260</v>
      </c>
      <c r="Q71" s="109">
        <v>535</v>
      </c>
      <c r="R71" s="284">
        <v>0.17065390749601275</v>
      </c>
      <c r="S71" s="109">
        <v>20</v>
      </c>
      <c r="T71" s="109">
        <v>25</v>
      </c>
      <c r="U71" s="109">
        <v>40</v>
      </c>
      <c r="V71" s="109" t="s">
        <v>7</v>
      </c>
    </row>
    <row r="72" spans="1:22" x14ac:dyDescent="0.2">
      <c r="A72" s="55" t="s">
        <v>129</v>
      </c>
      <c r="B72" s="109" t="s">
        <v>623</v>
      </c>
      <c r="C72" s="109" t="s">
        <v>500</v>
      </c>
      <c r="D72" s="109">
        <v>0.49409999847412112</v>
      </c>
      <c r="E72" s="109">
        <v>4927</v>
      </c>
      <c r="F72" s="109">
        <v>3118</v>
      </c>
      <c r="G72" s="109">
        <v>2965</v>
      </c>
      <c r="H72" s="109">
        <v>9971.6656855202473</v>
      </c>
      <c r="I72" s="109">
        <v>6310.4634884213783</v>
      </c>
      <c r="J72" s="109">
        <v>3195</v>
      </c>
      <c r="K72" s="109">
        <v>1280</v>
      </c>
      <c r="L72" s="109">
        <v>105</v>
      </c>
      <c r="M72" s="109">
        <v>1025</v>
      </c>
      <c r="N72" s="284">
        <v>0.32081377151799689</v>
      </c>
      <c r="O72" s="109">
        <v>530</v>
      </c>
      <c r="P72" s="109">
        <v>235</v>
      </c>
      <c r="Q72" s="109">
        <v>765</v>
      </c>
      <c r="R72" s="284">
        <v>0.23943661971830985</v>
      </c>
      <c r="S72" s="109">
        <v>0</v>
      </c>
      <c r="T72" s="109">
        <v>10</v>
      </c>
      <c r="U72" s="109">
        <v>0</v>
      </c>
      <c r="V72" s="109" t="s">
        <v>7</v>
      </c>
    </row>
    <row r="73" spans="1:22" x14ac:dyDescent="0.2">
      <c r="A73" s="55" t="s">
        <v>130</v>
      </c>
      <c r="B73" s="109" t="s">
        <v>623</v>
      </c>
      <c r="C73" s="109" t="s">
        <v>500</v>
      </c>
      <c r="D73" s="109">
        <v>0.32200000762939451</v>
      </c>
      <c r="E73" s="109">
        <v>3606</v>
      </c>
      <c r="F73" s="109">
        <v>2483</v>
      </c>
      <c r="G73" s="109">
        <v>2307</v>
      </c>
      <c r="H73" s="109">
        <v>11198.757498634352</v>
      </c>
      <c r="I73" s="109">
        <v>7711.1799415166652</v>
      </c>
      <c r="J73" s="109">
        <v>2155</v>
      </c>
      <c r="K73" s="109">
        <v>1055</v>
      </c>
      <c r="L73" s="109">
        <v>35</v>
      </c>
      <c r="M73" s="109">
        <v>595</v>
      </c>
      <c r="N73" s="284">
        <v>0.27610208816705334</v>
      </c>
      <c r="O73" s="109">
        <v>270</v>
      </c>
      <c r="P73" s="109">
        <v>135</v>
      </c>
      <c r="Q73" s="109">
        <v>405</v>
      </c>
      <c r="R73" s="284">
        <v>0.18793503480278423</v>
      </c>
      <c r="S73" s="109">
        <v>0</v>
      </c>
      <c r="T73" s="109">
        <v>25</v>
      </c>
      <c r="U73" s="109">
        <v>30</v>
      </c>
      <c r="V73" s="109" t="s">
        <v>7</v>
      </c>
    </row>
    <row r="74" spans="1:22" x14ac:dyDescent="0.2">
      <c r="A74" s="55" t="s">
        <v>131</v>
      </c>
      <c r="B74" s="109" t="s">
        <v>623</v>
      </c>
      <c r="C74" s="109" t="s">
        <v>500</v>
      </c>
      <c r="D74" s="109">
        <v>0.36650001525878906</v>
      </c>
      <c r="E74" s="109">
        <v>4082</v>
      </c>
      <c r="F74" s="109">
        <v>2825</v>
      </c>
      <c r="G74" s="109">
        <v>2662</v>
      </c>
      <c r="H74" s="109">
        <v>11137.789440793507</v>
      </c>
      <c r="I74" s="109">
        <v>7708.0487923178971</v>
      </c>
      <c r="J74" s="109">
        <v>2715</v>
      </c>
      <c r="K74" s="109">
        <v>1275</v>
      </c>
      <c r="L74" s="109">
        <v>95</v>
      </c>
      <c r="M74" s="109">
        <v>900</v>
      </c>
      <c r="N74" s="284">
        <v>0.33149171270718231</v>
      </c>
      <c r="O74" s="109">
        <v>295</v>
      </c>
      <c r="P74" s="109">
        <v>105</v>
      </c>
      <c r="Q74" s="109">
        <v>400</v>
      </c>
      <c r="R74" s="284">
        <v>0.14732965009208104</v>
      </c>
      <c r="S74" s="109">
        <v>0</v>
      </c>
      <c r="T74" s="109">
        <v>20</v>
      </c>
      <c r="U74" s="109">
        <v>20</v>
      </c>
      <c r="V74" s="109" t="s">
        <v>7</v>
      </c>
    </row>
    <row r="75" spans="1:22" x14ac:dyDescent="0.2">
      <c r="A75" s="55" t="s">
        <v>132</v>
      </c>
      <c r="B75" s="109" t="s">
        <v>623</v>
      </c>
      <c r="C75" s="109" t="s">
        <v>500</v>
      </c>
      <c r="D75" s="109">
        <v>1.1979000091552734</v>
      </c>
      <c r="E75" s="109">
        <v>6635</v>
      </c>
      <c r="F75" s="109">
        <v>4399</v>
      </c>
      <c r="G75" s="109">
        <v>4106</v>
      </c>
      <c r="H75" s="109">
        <v>5538.8596287588498</v>
      </c>
      <c r="I75" s="109">
        <v>3672.2597598960328</v>
      </c>
      <c r="J75" s="109">
        <v>3900</v>
      </c>
      <c r="K75" s="109">
        <v>1915</v>
      </c>
      <c r="L75" s="109">
        <v>115</v>
      </c>
      <c r="M75" s="109">
        <v>995</v>
      </c>
      <c r="N75" s="284">
        <v>0.25512820512820511</v>
      </c>
      <c r="O75" s="109">
        <v>660</v>
      </c>
      <c r="P75" s="109">
        <v>155</v>
      </c>
      <c r="Q75" s="109">
        <v>815</v>
      </c>
      <c r="R75" s="284">
        <v>0.20897435897435898</v>
      </c>
      <c r="S75" s="109">
        <v>35</v>
      </c>
      <c r="T75" s="109">
        <v>10</v>
      </c>
      <c r="U75" s="109">
        <v>10</v>
      </c>
      <c r="V75" s="109" t="s">
        <v>7</v>
      </c>
    </row>
    <row r="76" spans="1:22" x14ac:dyDescent="0.2">
      <c r="A76" s="55" t="s">
        <v>133</v>
      </c>
      <c r="B76" s="109" t="s">
        <v>623</v>
      </c>
      <c r="C76" s="109" t="s">
        <v>500</v>
      </c>
      <c r="D76" s="109">
        <v>1.5499000549316406</v>
      </c>
      <c r="E76" s="109">
        <v>5990</v>
      </c>
      <c r="F76" s="109">
        <v>3726</v>
      </c>
      <c r="G76" s="109">
        <v>3463</v>
      </c>
      <c r="H76" s="109">
        <v>3864.7653317646941</v>
      </c>
      <c r="I76" s="109">
        <v>2404.025980994199</v>
      </c>
      <c r="J76" s="109">
        <v>3730</v>
      </c>
      <c r="K76" s="109">
        <v>1920</v>
      </c>
      <c r="L76" s="109">
        <v>165</v>
      </c>
      <c r="M76" s="109">
        <v>775</v>
      </c>
      <c r="N76" s="284">
        <v>0.20777479892761394</v>
      </c>
      <c r="O76" s="109">
        <v>610</v>
      </c>
      <c r="P76" s="109">
        <v>200</v>
      </c>
      <c r="Q76" s="109">
        <v>810</v>
      </c>
      <c r="R76" s="284">
        <v>0.21715817694369974</v>
      </c>
      <c r="S76" s="109">
        <v>10</v>
      </c>
      <c r="T76" s="109">
        <v>0</v>
      </c>
      <c r="U76" s="109">
        <v>40</v>
      </c>
      <c r="V76" s="109" t="s">
        <v>7</v>
      </c>
    </row>
    <row r="77" spans="1:22" x14ac:dyDescent="0.2">
      <c r="A77" s="55" t="s">
        <v>134</v>
      </c>
      <c r="B77" s="109" t="s">
        <v>623</v>
      </c>
      <c r="C77" s="109" t="s">
        <v>500</v>
      </c>
      <c r="D77" s="109">
        <v>0.82389999389648438</v>
      </c>
      <c r="E77" s="109">
        <v>5817</v>
      </c>
      <c r="F77" s="109">
        <v>3389</v>
      </c>
      <c r="G77" s="109">
        <v>3157</v>
      </c>
      <c r="H77" s="109">
        <v>7060.3229070188017</v>
      </c>
      <c r="I77" s="109">
        <v>4113.363302713894</v>
      </c>
      <c r="J77" s="109">
        <v>2835</v>
      </c>
      <c r="K77" s="109">
        <v>1435</v>
      </c>
      <c r="L77" s="109">
        <v>110</v>
      </c>
      <c r="M77" s="109">
        <v>575</v>
      </c>
      <c r="N77" s="284">
        <v>0.20282186948853614</v>
      </c>
      <c r="O77" s="109">
        <v>555</v>
      </c>
      <c r="P77" s="109">
        <v>110</v>
      </c>
      <c r="Q77" s="109">
        <v>665</v>
      </c>
      <c r="R77" s="284">
        <v>0.23456790123456789</v>
      </c>
      <c r="S77" s="109">
        <v>25</v>
      </c>
      <c r="T77" s="109">
        <v>0</v>
      </c>
      <c r="U77" s="109">
        <v>25</v>
      </c>
      <c r="V77" s="109" t="s">
        <v>7</v>
      </c>
    </row>
    <row r="78" spans="1:22" x14ac:dyDescent="0.2">
      <c r="A78" s="55" t="s">
        <v>135</v>
      </c>
      <c r="B78" s="109" t="s">
        <v>623</v>
      </c>
      <c r="C78" s="109" t="s">
        <v>500</v>
      </c>
      <c r="D78" s="109">
        <v>0.69230003356933589</v>
      </c>
      <c r="E78" s="109">
        <v>6086</v>
      </c>
      <c r="F78" s="109">
        <v>3532</v>
      </c>
      <c r="G78" s="109">
        <v>3348</v>
      </c>
      <c r="H78" s="109">
        <v>8790.9861402461847</v>
      </c>
      <c r="I78" s="109">
        <v>5101.8342174415911</v>
      </c>
      <c r="J78" s="109">
        <v>3380</v>
      </c>
      <c r="K78" s="109">
        <v>1135</v>
      </c>
      <c r="L78" s="109">
        <v>210</v>
      </c>
      <c r="M78" s="109">
        <v>1465</v>
      </c>
      <c r="N78" s="284">
        <v>0.43343195266272189</v>
      </c>
      <c r="O78" s="109">
        <v>270</v>
      </c>
      <c r="P78" s="109">
        <v>190</v>
      </c>
      <c r="Q78" s="109">
        <v>460</v>
      </c>
      <c r="R78" s="284">
        <v>0.13609467455621302</v>
      </c>
      <c r="S78" s="109">
        <v>65</v>
      </c>
      <c r="T78" s="109">
        <v>0</v>
      </c>
      <c r="U78" s="109">
        <v>35</v>
      </c>
      <c r="V78" s="109" t="s">
        <v>7</v>
      </c>
    </row>
    <row r="79" spans="1:22" x14ac:dyDescent="0.2">
      <c r="A79" s="55" t="s">
        <v>136</v>
      </c>
      <c r="B79" s="109" t="s">
        <v>623</v>
      </c>
      <c r="C79" s="109" t="s">
        <v>500</v>
      </c>
      <c r="D79" s="109">
        <v>1.2927999877929688</v>
      </c>
      <c r="E79" s="109">
        <v>4536</v>
      </c>
      <c r="F79" s="109">
        <v>2999</v>
      </c>
      <c r="G79" s="109">
        <v>2839</v>
      </c>
      <c r="H79" s="109">
        <v>3508.6633994665563</v>
      </c>
      <c r="I79" s="109">
        <v>2319.7710615079809</v>
      </c>
      <c r="J79" s="109">
        <v>2810</v>
      </c>
      <c r="K79" s="109">
        <v>1170</v>
      </c>
      <c r="L79" s="109">
        <v>75</v>
      </c>
      <c r="M79" s="109">
        <v>1045</v>
      </c>
      <c r="N79" s="284">
        <v>0.37188612099644131</v>
      </c>
      <c r="O79" s="109">
        <v>300</v>
      </c>
      <c r="P79" s="109">
        <v>180</v>
      </c>
      <c r="Q79" s="109">
        <v>480</v>
      </c>
      <c r="R79" s="284">
        <v>0.1708185053380783</v>
      </c>
      <c r="S79" s="109">
        <v>20</v>
      </c>
      <c r="T79" s="109">
        <v>15</v>
      </c>
      <c r="U79" s="109">
        <v>10</v>
      </c>
      <c r="V79" s="109" t="s">
        <v>7</v>
      </c>
    </row>
    <row r="80" spans="1:22" x14ac:dyDescent="0.2">
      <c r="A80" s="55" t="s">
        <v>137</v>
      </c>
      <c r="B80" s="109" t="s">
        <v>623</v>
      </c>
      <c r="C80" s="109" t="s">
        <v>500</v>
      </c>
      <c r="D80" s="109">
        <v>0.30780000686645509</v>
      </c>
      <c r="E80" s="109">
        <v>3443</v>
      </c>
      <c r="F80" s="109">
        <v>2051</v>
      </c>
      <c r="G80" s="109">
        <v>1910</v>
      </c>
      <c r="H80" s="109">
        <v>11185.834708229268</v>
      </c>
      <c r="I80" s="109">
        <v>6663.4176551200189</v>
      </c>
      <c r="J80" s="109">
        <v>1895</v>
      </c>
      <c r="K80" s="109">
        <v>650</v>
      </c>
      <c r="L80" s="109">
        <v>50</v>
      </c>
      <c r="M80" s="109">
        <v>910</v>
      </c>
      <c r="N80" s="284">
        <v>0.48021108179419525</v>
      </c>
      <c r="O80" s="109">
        <v>125</v>
      </c>
      <c r="P80" s="109">
        <v>145</v>
      </c>
      <c r="Q80" s="109">
        <v>270</v>
      </c>
      <c r="R80" s="284">
        <v>0.14248021108179421</v>
      </c>
      <c r="S80" s="109">
        <v>10</v>
      </c>
      <c r="T80" s="109">
        <v>0</v>
      </c>
      <c r="U80" s="109">
        <v>0</v>
      </c>
      <c r="V80" s="109" t="s">
        <v>7</v>
      </c>
    </row>
    <row r="81" spans="1:22" x14ac:dyDescent="0.2">
      <c r="A81" s="55" t="s">
        <v>138</v>
      </c>
      <c r="B81" s="102" t="s">
        <v>623</v>
      </c>
      <c r="C81" s="102" t="s">
        <v>500</v>
      </c>
      <c r="D81" s="102">
        <v>1.2769999694824219</v>
      </c>
      <c r="E81" s="102">
        <v>7674</v>
      </c>
      <c r="F81" s="102">
        <v>2930</v>
      </c>
      <c r="G81" s="102">
        <v>2795</v>
      </c>
      <c r="H81" s="102">
        <v>6009.3971678874295</v>
      </c>
      <c r="I81" s="102">
        <v>2294.4401488024719</v>
      </c>
      <c r="J81" s="102">
        <v>3685</v>
      </c>
      <c r="K81" s="102">
        <v>2030</v>
      </c>
      <c r="L81" s="102">
        <v>275</v>
      </c>
      <c r="M81" s="102">
        <v>1055</v>
      </c>
      <c r="N81" s="286">
        <v>0.2862957937584803</v>
      </c>
      <c r="O81" s="102">
        <v>155</v>
      </c>
      <c r="P81" s="102">
        <v>135</v>
      </c>
      <c r="Q81" s="102">
        <v>290</v>
      </c>
      <c r="R81" s="286">
        <v>7.8697421981004073E-2</v>
      </c>
      <c r="S81" s="102">
        <v>10</v>
      </c>
      <c r="T81" s="102">
        <v>10</v>
      </c>
      <c r="U81" s="102">
        <v>20</v>
      </c>
      <c r="V81" s="102" t="s">
        <v>8</v>
      </c>
    </row>
    <row r="82" spans="1:22" x14ac:dyDescent="0.2">
      <c r="A82" s="55" t="s">
        <v>139</v>
      </c>
      <c r="B82" s="102" t="s">
        <v>623</v>
      </c>
      <c r="C82" s="102" t="s">
        <v>500</v>
      </c>
      <c r="D82" s="102">
        <v>1.2416000366210938</v>
      </c>
      <c r="E82" s="102">
        <v>5722</v>
      </c>
      <c r="F82" s="102">
        <v>2131</v>
      </c>
      <c r="G82" s="102">
        <v>1982</v>
      </c>
      <c r="H82" s="102">
        <v>4608.5694516987323</v>
      </c>
      <c r="I82" s="102">
        <v>1716.3337122631945</v>
      </c>
      <c r="J82" s="102">
        <v>2440</v>
      </c>
      <c r="K82" s="102">
        <v>1320</v>
      </c>
      <c r="L82" s="102">
        <v>220</v>
      </c>
      <c r="M82" s="102">
        <v>720</v>
      </c>
      <c r="N82" s="286">
        <v>0.29508196721311475</v>
      </c>
      <c r="O82" s="102">
        <v>110</v>
      </c>
      <c r="P82" s="102">
        <v>50</v>
      </c>
      <c r="Q82" s="102">
        <v>160</v>
      </c>
      <c r="R82" s="286">
        <v>6.5573770491803282E-2</v>
      </c>
      <c r="S82" s="102">
        <v>0</v>
      </c>
      <c r="T82" s="102">
        <v>0</v>
      </c>
      <c r="U82" s="102">
        <v>15</v>
      </c>
      <c r="V82" s="102" t="s">
        <v>8</v>
      </c>
    </row>
    <row r="83" spans="1:22" x14ac:dyDescent="0.2">
      <c r="A83" s="55" t="s">
        <v>140</v>
      </c>
      <c r="B83" s="95" t="s">
        <v>623</v>
      </c>
      <c r="C83" s="95" t="s">
        <v>500</v>
      </c>
      <c r="D83" s="95">
        <v>1.3010000610351562</v>
      </c>
      <c r="E83" s="95">
        <v>6277</v>
      </c>
      <c r="F83" s="95">
        <v>2188</v>
      </c>
      <c r="G83" s="95">
        <v>2094</v>
      </c>
      <c r="H83" s="95">
        <v>4824.7499658114002</v>
      </c>
      <c r="I83" s="95">
        <v>1681.7831647594942</v>
      </c>
      <c r="J83" s="95">
        <v>3070</v>
      </c>
      <c r="K83" s="95">
        <v>1970</v>
      </c>
      <c r="L83" s="95">
        <v>290</v>
      </c>
      <c r="M83" s="95">
        <v>635</v>
      </c>
      <c r="N83" s="285">
        <v>0.20684039087947884</v>
      </c>
      <c r="O83" s="95">
        <v>115</v>
      </c>
      <c r="P83" s="95">
        <v>20</v>
      </c>
      <c r="Q83" s="95">
        <v>135</v>
      </c>
      <c r="R83" s="285">
        <v>4.3973941368078175E-2</v>
      </c>
      <c r="S83" s="95">
        <v>0</v>
      </c>
      <c r="T83" s="95">
        <v>0</v>
      </c>
      <c r="U83" s="95">
        <v>30</v>
      </c>
      <c r="V83" s="95" t="s">
        <v>9</v>
      </c>
    </row>
    <row r="84" spans="1:22" x14ac:dyDescent="0.2">
      <c r="A84" s="55" t="s">
        <v>141</v>
      </c>
      <c r="B84" s="95" t="s">
        <v>623</v>
      </c>
      <c r="C84" s="95" t="s">
        <v>500</v>
      </c>
      <c r="D84" s="95">
        <v>2.584200134277344</v>
      </c>
      <c r="E84" s="95">
        <v>6309</v>
      </c>
      <c r="F84" s="95">
        <v>2409</v>
      </c>
      <c r="G84" s="95">
        <v>2235</v>
      </c>
      <c r="H84" s="95">
        <v>2441.3743797611378</v>
      </c>
      <c r="I84" s="95">
        <v>932.20334139238889</v>
      </c>
      <c r="J84" s="95">
        <v>2995</v>
      </c>
      <c r="K84" s="95">
        <v>1825</v>
      </c>
      <c r="L84" s="95">
        <v>265</v>
      </c>
      <c r="M84" s="95">
        <v>625</v>
      </c>
      <c r="N84" s="285">
        <v>0.20868113522537562</v>
      </c>
      <c r="O84" s="95">
        <v>180</v>
      </c>
      <c r="P84" s="95">
        <v>65</v>
      </c>
      <c r="Q84" s="95">
        <v>245</v>
      </c>
      <c r="R84" s="285">
        <v>8.1803005008347252E-2</v>
      </c>
      <c r="S84" s="95">
        <v>15</v>
      </c>
      <c r="T84" s="95">
        <v>0</v>
      </c>
      <c r="U84" s="95">
        <v>15</v>
      </c>
      <c r="V84" s="95" t="s">
        <v>9</v>
      </c>
    </row>
    <row r="85" spans="1:22" x14ac:dyDescent="0.2">
      <c r="A85" s="55" t="s">
        <v>142</v>
      </c>
      <c r="B85" s="95" t="s">
        <v>623</v>
      </c>
      <c r="C85" s="95" t="s">
        <v>500</v>
      </c>
      <c r="D85" s="95">
        <v>0.7915000152587891</v>
      </c>
      <c r="E85" s="95">
        <v>3089</v>
      </c>
      <c r="F85" s="95">
        <v>1291</v>
      </c>
      <c r="G85" s="95">
        <v>1173</v>
      </c>
      <c r="H85" s="95">
        <v>3902.7162861014217</v>
      </c>
      <c r="I85" s="95">
        <v>1631.0801959718146</v>
      </c>
      <c r="J85" s="95">
        <v>1480</v>
      </c>
      <c r="K85" s="95">
        <v>920</v>
      </c>
      <c r="L85" s="95">
        <v>95</v>
      </c>
      <c r="M85" s="95">
        <v>355</v>
      </c>
      <c r="N85" s="285">
        <v>0.23986486486486486</v>
      </c>
      <c r="O85" s="95">
        <v>40</v>
      </c>
      <c r="P85" s="95">
        <v>65</v>
      </c>
      <c r="Q85" s="95">
        <v>105</v>
      </c>
      <c r="R85" s="285">
        <v>7.0945945945945943E-2</v>
      </c>
      <c r="S85" s="95">
        <v>0</v>
      </c>
      <c r="T85" s="95">
        <v>0</v>
      </c>
      <c r="U85" s="95">
        <v>0</v>
      </c>
      <c r="V85" s="95" t="s">
        <v>9</v>
      </c>
    </row>
    <row r="86" spans="1:22" x14ac:dyDescent="0.2">
      <c r="A86" s="55" t="s">
        <v>143</v>
      </c>
      <c r="B86" s="109" t="s">
        <v>623</v>
      </c>
      <c r="C86" s="109" t="s">
        <v>500</v>
      </c>
      <c r="D86" s="109">
        <v>0.57959999084472658</v>
      </c>
      <c r="E86" s="109">
        <v>3874</v>
      </c>
      <c r="F86" s="109">
        <v>1662</v>
      </c>
      <c r="G86" s="109">
        <v>1548</v>
      </c>
      <c r="H86" s="109">
        <v>6683.9200503676939</v>
      </c>
      <c r="I86" s="109">
        <v>2867.4948693110759</v>
      </c>
      <c r="J86" s="109">
        <v>2095</v>
      </c>
      <c r="K86" s="109">
        <v>980</v>
      </c>
      <c r="L86" s="109">
        <v>175</v>
      </c>
      <c r="M86" s="109">
        <v>505</v>
      </c>
      <c r="N86" s="284">
        <v>0.24105011933174225</v>
      </c>
      <c r="O86" s="109">
        <v>175</v>
      </c>
      <c r="P86" s="109">
        <v>235</v>
      </c>
      <c r="Q86" s="109">
        <v>410</v>
      </c>
      <c r="R86" s="284">
        <v>0.19570405727923629</v>
      </c>
      <c r="S86" s="109">
        <v>20</v>
      </c>
      <c r="T86" s="109">
        <v>0</v>
      </c>
      <c r="U86" s="109">
        <v>10</v>
      </c>
      <c r="V86" s="109" t="s">
        <v>7</v>
      </c>
    </row>
    <row r="87" spans="1:22" x14ac:dyDescent="0.2">
      <c r="A87" s="55" t="s">
        <v>144</v>
      </c>
      <c r="B87" s="95" t="s">
        <v>623</v>
      </c>
      <c r="C87" s="95" t="s">
        <v>500</v>
      </c>
      <c r="D87" s="95">
        <v>0.8018000030517578</v>
      </c>
      <c r="E87" s="95">
        <v>4348</v>
      </c>
      <c r="F87" s="95">
        <v>1599</v>
      </c>
      <c r="G87" s="95">
        <v>1492</v>
      </c>
      <c r="H87" s="95">
        <v>5422.7986822785379</v>
      </c>
      <c r="I87" s="95">
        <v>1994.2629008655433</v>
      </c>
      <c r="J87" s="95">
        <v>1965</v>
      </c>
      <c r="K87" s="95">
        <v>1235</v>
      </c>
      <c r="L87" s="95">
        <v>215</v>
      </c>
      <c r="M87" s="95">
        <v>425</v>
      </c>
      <c r="N87" s="285">
        <v>0.21628498727735368</v>
      </c>
      <c r="O87" s="95">
        <v>40</v>
      </c>
      <c r="P87" s="95">
        <v>30</v>
      </c>
      <c r="Q87" s="95">
        <v>70</v>
      </c>
      <c r="R87" s="285">
        <v>3.5623409669211195E-2</v>
      </c>
      <c r="S87" s="95">
        <v>0</v>
      </c>
      <c r="T87" s="95">
        <v>10</v>
      </c>
      <c r="U87" s="95">
        <v>15</v>
      </c>
      <c r="V87" s="95" t="s">
        <v>9</v>
      </c>
    </row>
    <row r="88" spans="1:22" x14ac:dyDescent="0.2">
      <c r="A88" s="55" t="s">
        <v>145</v>
      </c>
      <c r="B88" s="102" t="s">
        <v>623</v>
      </c>
      <c r="C88" s="102" t="s">
        <v>500</v>
      </c>
      <c r="D88" s="102">
        <v>0.80879997253417968</v>
      </c>
      <c r="E88" s="102">
        <v>5197</v>
      </c>
      <c r="F88" s="102">
        <v>2588</v>
      </c>
      <c r="G88" s="102">
        <v>2416</v>
      </c>
      <c r="H88" s="102">
        <v>6425.5689620221592</v>
      </c>
      <c r="I88" s="102">
        <v>3199.8022847245234</v>
      </c>
      <c r="J88" s="102">
        <v>2505</v>
      </c>
      <c r="K88" s="102">
        <v>1220</v>
      </c>
      <c r="L88" s="102">
        <v>215</v>
      </c>
      <c r="M88" s="102">
        <v>775</v>
      </c>
      <c r="N88" s="286">
        <v>0.30938123752495011</v>
      </c>
      <c r="O88" s="102">
        <v>170</v>
      </c>
      <c r="P88" s="102">
        <v>105</v>
      </c>
      <c r="Q88" s="102">
        <v>275</v>
      </c>
      <c r="R88" s="286">
        <v>0.10978043912175649</v>
      </c>
      <c r="S88" s="102">
        <v>0</v>
      </c>
      <c r="T88" s="102">
        <v>0</v>
      </c>
      <c r="U88" s="102">
        <v>15</v>
      </c>
      <c r="V88" s="102" t="s">
        <v>8</v>
      </c>
    </row>
    <row r="89" spans="1:22" x14ac:dyDescent="0.2">
      <c r="A89" s="55" t="s">
        <v>146</v>
      </c>
      <c r="B89" s="109" t="s">
        <v>623</v>
      </c>
      <c r="C89" s="109" t="s">
        <v>500</v>
      </c>
      <c r="D89" s="109">
        <v>0.66430000305175785</v>
      </c>
      <c r="E89" s="109">
        <v>4434</v>
      </c>
      <c r="F89" s="109">
        <v>2549</v>
      </c>
      <c r="G89" s="109">
        <v>2433</v>
      </c>
      <c r="H89" s="109">
        <v>6674.695137182669</v>
      </c>
      <c r="I89" s="109">
        <v>3837.1217646997343</v>
      </c>
      <c r="J89" s="109">
        <v>2265</v>
      </c>
      <c r="K89" s="109">
        <v>1120</v>
      </c>
      <c r="L89" s="109">
        <v>85</v>
      </c>
      <c r="M89" s="109">
        <v>730</v>
      </c>
      <c r="N89" s="284">
        <v>0.32229580573951433</v>
      </c>
      <c r="O89" s="109">
        <v>190</v>
      </c>
      <c r="P89" s="109">
        <v>110</v>
      </c>
      <c r="Q89" s="109">
        <v>300</v>
      </c>
      <c r="R89" s="284">
        <v>0.13245033112582782</v>
      </c>
      <c r="S89" s="109">
        <v>10</v>
      </c>
      <c r="T89" s="109">
        <v>10</v>
      </c>
      <c r="U89" s="109">
        <v>15</v>
      </c>
      <c r="V89" s="109" t="s">
        <v>7</v>
      </c>
    </row>
    <row r="90" spans="1:22" x14ac:dyDescent="0.2">
      <c r="A90" s="55" t="s">
        <v>147</v>
      </c>
      <c r="B90" s="109" t="s">
        <v>623</v>
      </c>
      <c r="C90" s="109" t="s">
        <v>500</v>
      </c>
      <c r="D90" s="109">
        <v>1.1337000274658202</v>
      </c>
      <c r="E90" s="109">
        <v>3983</v>
      </c>
      <c r="F90" s="109">
        <v>2304</v>
      </c>
      <c r="G90" s="109">
        <v>2157</v>
      </c>
      <c r="H90" s="109">
        <v>3513.2750317588602</v>
      </c>
      <c r="I90" s="109">
        <v>2032.2836236938019</v>
      </c>
      <c r="J90" s="109">
        <v>1950</v>
      </c>
      <c r="K90" s="109">
        <v>795</v>
      </c>
      <c r="L90" s="109">
        <v>80</v>
      </c>
      <c r="M90" s="109">
        <v>685</v>
      </c>
      <c r="N90" s="284">
        <v>0.35128205128205126</v>
      </c>
      <c r="O90" s="109">
        <v>170</v>
      </c>
      <c r="P90" s="109">
        <v>175</v>
      </c>
      <c r="Q90" s="109">
        <v>345</v>
      </c>
      <c r="R90" s="284">
        <v>0.17692307692307693</v>
      </c>
      <c r="S90" s="109">
        <v>35</v>
      </c>
      <c r="T90" s="109">
        <v>0</v>
      </c>
      <c r="U90" s="109">
        <v>10</v>
      </c>
      <c r="V90" s="109" t="s">
        <v>7</v>
      </c>
    </row>
    <row r="91" spans="1:22" x14ac:dyDescent="0.2">
      <c r="A91" s="55" t="s">
        <v>148</v>
      </c>
      <c r="B91" s="109" t="s">
        <v>623</v>
      </c>
      <c r="C91" s="109" t="s">
        <v>500</v>
      </c>
      <c r="D91" s="109">
        <v>0.66769996643066409</v>
      </c>
      <c r="E91" s="109">
        <v>4340</v>
      </c>
      <c r="F91" s="109">
        <v>2456</v>
      </c>
      <c r="G91" s="109">
        <v>2311</v>
      </c>
      <c r="H91" s="109">
        <v>6499.9254428608365</v>
      </c>
      <c r="I91" s="109">
        <v>3678.2988220429065</v>
      </c>
      <c r="J91" s="109">
        <v>2440</v>
      </c>
      <c r="K91" s="109">
        <v>1035</v>
      </c>
      <c r="L91" s="109">
        <v>100</v>
      </c>
      <c r="M91" s="109">
        <v>740</v>
      </c>
      <c r="N91" s="284">
        <v>0.30327868852459017</v>
      </c>
      <c r="O91" s="109">
        <v>210</v>
      </c>
      <c r="P91" s="109">
        <v>275</v>
      </c>
      <c r="Q91" s="109">
        <v>485</v>
      </c>
      <c r="R91" s="284">
        <v>0.19877049180327869</v>
      </c>
      <c r="S91" s="109">
        <v>25</v>
      </c>
      <c r="T91" s="109">
        <v>20</v>
      </c>
      <c r="U91" s="109">
        <v>40</v>
      </c>
      <c r="V91" s="109" t="s">
        <v>7</v>
      </c>
    </row>
    <row r="92" spans="1:22" x14ac:dyDescent="0.2">
      <c r="A92" s="55" t="s">
        <v>149</v>
      </c>
      <c r="B92" s="109" t="s">
        <v>623</v>
      </c>
      <c r="C92" s="109" t="s">
        <v>500</v>
      </c>
      <c r="D92" s="109">
        <v>0.23739999771118164</v>
      </c>
      <c r="E92" s="109">
        <v>3005</v>
      </c>
      <c r="F92" s="109">
        <v>1623</v>
      </c>
      <c r="G92" s="109">
        <v>1475</v>
      </c>
      <c r="H92" s="109">
        <v>12657.961368878578</v>
      </c>
      <c r="I92" s="109">
        <v>6836.5628291813418</v>
      </c>
      <c r="J92" s="109">
        <v>750</v>
      </c>
      <c r="K92" s="109">
        <v>170</v>
      </c>
      <c r="L92" s="109">
        <v>10</v>
      </c>
      <c r="M92" s="109">
        <v>315</v>
      </c>
      <c r="N92" s="284">
        <v>0.42</v>
      </c>
      <c r="O92" s="109">
        <v>210</v>
      </c>
      <c r="P92" s="109">
        <v>30</v>
      </c>
      <c r="Q92" s="109">
        <v>240</v>
      </c>
      <c r="R92" s="284">
        <v>0.32</v>
      </c>
      <c r="S92" s="109">
        <v>0</v>
      </c>
      <c r="T92" s="109">
        <v>10</v>
      </c>
      <c r="U92" s="109">
        <v>0</v>
      </c>
      <c r="V92" s="109" t="s">
        <v>7</v>
      </c>
    </row>
    <row r="93" spans="1:22" x14ac:dyDescent="0.2">
      <c r="A93" s="55" t="s">
        <v>150</v>
      </c>
      <c r="B93" s="109" t="s">
        <v>623</v>
      </c>
      <c r="C93" s="109" t="s">
        <v>500</v>
      </c>
      <c r="D93" s="109">
        <v>1.6266000366210938</v>
      </c>
      <c r="E93" s="109">
        <v>5084</v>
      </c>
      <c r="F93" s="109">
        <v>2510</v>
      </c>
      <c r="G93" s="109">
        <v>2304</v>
      </c>
      <c r="H93" s="109">
        <v>3125.5378615144382</v>
      </c>
      <c r="I93" s="109">
        <v>1543.0959937846656</v>
      </c>
      <c r="J93" s="109">
        <v>2060</v>
      </c>
      <c r="K93" s="109">
        <v>795</v>
      </c>
      <c r="L93" s="109">
        <v>135</v>
      </c>
      <c r="M93" s="109">
        <v>565</v>
      </c>
      <c r="N93" s="284">
        <v>0.27427184466019416</v>
      </c>
      <c r="O93" s="109">
        <v>330</v>
      </c>
      <c r="P93" s="109">
        <v>190</v>
      </c>
      <c r="Q93" s="109">
        <v>520</v>
      </c>
      <c r="R93" s="284">
        <v>0.25242718446601942</v>
      </c>
      <c r="S93" s="109">
        <v>15</v>
      </c>
      <c r="T93" s="109">
        <v>0</v>
      </c>
      <c r="U93" s="109">
        <v>20</v>
      </c>
      <c r="V93" s="109" t="s">
        <v>7</v>
      </c>
    </row>
    <row r="94" spans="1:22" x14ac:dyDescent="0.2">
      <c r="A94" s="55" t="s">
        <v>151</v>
      </c>
      <c r="B94" s="109" t="s">
        <v>623</v>
      </c>
      <c r="C94" s="109" t="s">
        <v>500</v>
      </c>
      <c r="D94" s="109">
        <v>1.1266000366210938</v>
      </c>
      <c r="E94" s="109">
        <v>3734</v>
      </c>
      <c r="F94" s="109">
        <v>2734</v>
      </c>
      <c r="G94" s="109">
        <v>2371</v>
      </c>
      <c r="H94" s="109">
        <v>3314.3971938781729</v>
      </c>
      <c r="I94" s="109">
        <v>2426.7707359568626</v>
      </c>
      <c r="J94" s="109">
        <v>845</v>
      </c>
      <c r="K94" s="109">
        <v>160</v>
      </c>
      <c r="L94" s="109">
        <v>25</v>
      </c>
      <c r="M94" s="109">
        <v>360</v>
      </c>
      <c r="N94" s="284">
        <v>0.42603550295857989</v>
      </c>
      <c r="O94" s="109">
        <v>240</v>
      </c>
      <c r="P94" s="109">
        <v>30</v>
      </c>
      <c r="Q94" s="109">
        <v>270</v>
      </c>
      <c r="R94" s="284">
        <v>0.31952662721893493</v>
      </c>
      <c r="S94" s="109">
        <v>0</v>
      </c>
      <c r="T94" s="109">
        <v>10</v>
      </c>
      <c r="U94" s="109">
        <v>15</v>
      </c>
      <c r="V94" s="109" t="s">
        <v>7</v>
      </c>
    </row>
    <row r="95" spans="1:22" x14ac:dyDescent="0.2">
      <c r="A95" s="55" t="s">
        <v>152</v>
      </c>
      <c r="B95" s="109" t="s">
        <v>623</v>
      </c>
      <c r="C95" s="109" t="s">
        <v>500</v>
      </c>
      <c r="D95" s="109">
        <v>0.56060001373291013</v>
      </c>
      <c r="E95" s="109">
        <v>10571</v>
      </c>
      <c r="F95" s="109">
        <v>6441</v>
      </c>
      <c r="G95" s="109">
        <v>5447</v>
      </c>
      <c r="H95" s="109">
        <v>18856.581771395391</v>
      </c>
      <c r="I95" s="109">
        <v>11489.475280442506</v>
      </c>
      <c r="J95" s="109">
        <v>5490</v>
      </c>
      <c r="K95" s="109">
        <v>2955</v>
      </c>
      <c r="L95" s="109">
        <v>235</v>
      </c>
      <c r="M95" s="109">
        <v>525</v>
      </c>
      <c r="N95" s="284">
        <v>9.5628415300546443E-2</v>
      </c>
      <c r="O95" s="109">
        <v>1585</v>
      </c>
      <c r="P95" s="109">
        <v>70</v>
      </c>
      <c r="Q95" s="109">
        <v>1655</v>
      </c>
      <c r="R95" s="284">
        <v>0.30145719489981787</v>
      </c>
      <c r="S95" s="109">
        <v>10</v>
      </c>
      <c r="T95" s="109">
        <v>20</v>
      </c>
      <c r="U95" s="109">
        <v>90</v>
      </c>
      <c r="V95" s="109" t="s">
        <v>7</v>
      </c>
    </row>
    <row r="96" spans="1:22" x14ac:dyDescent="0.2">
      <c r="A96" s="55" t="s">
        <v>153</v>
      </c>
      <c r="B96" s="109" t="s">
        <v>623</v>
      </c>
      <c r="C96" s="109" t="s">
        <v>500</v>
      </c>
      <c r="D96" s="109">
        <v>0.4140999984741211</v>
      </c>
      <c r="E96" s="109">
        <v>9096</v>
      </c>
      <c r="F96" s="109">
        <v>6771</v>
      </c>
      <c r="G96" s="109">
        <v>5997</v>
      </c>
      <c r="H96" s="109">
        <v>21965.708846937967</v>
      </c>
      <c r="I96" s="109">
        <v>16351.122977420511</v>
      </c>
      <c r="J96" s="109">
        <v>5670</v>
      </c>
      <c r="K96" s="109">
        <v>1795</v>
      </c>
      <c r="L96" s="109">
        <v>90</v>
      </c>
      <c r="M96" s="109">
        <v>985</v>
      </c>
      <c r="N96" s="284">
        <v>0.17372134038800705</v>
      </c>
      <c r="O96" s="109">
        <v>2585</v>
      </c>
      <c r="P96" s="109">
        <v>110</v>
      </c>
      <c r="Q96" s="109">
        <v>2695</v>
      </c>
      <c r="R96" s="284">
        <v>0.47530864197530864</v>
      </c>
      <c r="S96" s="109">
        <v>15</v>
      </c>
      <c r="T96" s="109">
        <v>45</v>
      </c>
      <c r="U96" s="109">
        <v>50</v>
      </c>
      <c r="V96" s="109" t="s">
        <v>7</v>
      </c>
    </row>
    <row r="97" spans="1:22" x14ac:dyDescent="0.2">
      <c r="A97" s="55" t="s">
        <v>154</v>
      </c>
      <c r="B97" s="109" t="s">
        <v>623</v>
      </c>
      <c r="C97" s="109" t="s">
        <v>500</v>
      </c>
      <c r="D97" s="109">
        <v>1.648699951171875</v>
      </c>
      <c r="E97" s="109">
        <v>10726</v>
      </c>
      <c r="F97" s="109">
        <v>6674</v>
      </c>
      <c r="G97" s="109">
        <v>5713</v>
      </c>
      <c r="H97" s="109">
        <v>6505.731981356641</v>
      </c>
      <c r="I97" s="109">
        <v>4048.0379678887025</v>
      </c>
      <c r="J97" s="109">
        <v>6090</v>
      </c>
      <c r="K97" s="109">
        <v>2330</v>
      </c>
      <c r="L97" s="109">
        <v>210</v>
      </c>
      <c r="M97" s="109">
        <v>1195</v>
      </c>
      <c r="N97" s="284">
        <v>0.1962233169129721</v>
      </c>
      <c r="O97" s="109">
        <v>2155</v>
      </c>
      <c r="P97" s="109">
        <v>100</v>
      </c>
      <c r="Q97" s="109">
        <v>2255</v>
      </c>
      <c r="R97" s="284">
        <v>0.3702791461412151</v>
      </c>
      <c r="S97" s="109">
        <v>20</v>
      </c>
      <c r="T97" s="109">
        <v>30</v>
      </c>
      <c r="U97" s="109">
        <v>55</v>
      </c>
      <c r="V97" s="109" t="s">
        <v>7</v>
      </c>
    </row>
    <row r="98" spans="1:22" x14ac:dyDescent="0.2">
      <c r="A98" s="55" t="s">
        <v>155</v>
      </c>
      <c r="B98" s="109" t="s">
        <v>623</v>
      </c>
      <c r="C98" s="109" t="s">
        <v>500</v>
      </c>
      <c r="D98" s="109">
        <v>0.59069999694824216</v>
      </c>
      <c r="E98" s="109">
        <v>6205</v>
      </c>
      <c r="F98" s="109">
        <v>5027</v>
      </c>
      <c r="G98" s="109">
        <v>4450</v>
      </c>
      <c r="H98" s="109">
        <v>10504.486257079987</v>
      </c>
      <c r="I98" s="109">
        <v>8510.2421296278953</v>
      </c>
      <c r="J98" s="109">
        <v>2055</v>
      </c>
      <c r="K98" s="109">
        <v>395</v>
      </c>
      <c r="L98" s="109">
        <v>60</v>
      </c>
      <c r="M98" s="109">
        <v>575</v>
      </c>
      <c r="N98" s="284">
        <v>0.27980535279805352</v>
      </c>
      <c r="O98" s="109">
        <v>755</v>
      </c>
      <c r="P98" s="109">
        <v>120</v>
      </c>
      <c r="Q98" s="109">
        <v>875</v>
      </c>
      <c r="R98" s="284">
        <v>0.42579075425790752</v>
      </c>
      <c r="S98" s="109">
        <v>50</v>
      </c>
      <c r="T98" s="109">
        <v>35</v>
      </c>
      <c r="U98" s="109">
        <v>65</v>
      </c>
      <c r="V98" s="109" t="s">
        <v>7</v>
      </c>
    </row>
    <row r="99" spans="1:22" x14ac:dyDescent="0.2">
      <c r="A99" s="55" t="s">
        <v>156</v>
      </c>
      <c r="B99" s="109" t="s">
        <v>623</v>
      </c>
      <c r="C99" s="109" t="s">
        <v>500</v>
      </c>
      <c r="D99" s="109">
        <v>0.13800000190734862</v>
      </c>
      <c r="E99" s="109">
        <v>3047</v>
      </c>
      <c r="F99" s="109">
        <v>2184</v>
      </c>
      <c r="G99" s="109">
        <v>2031</v>
      </c>
      <c r="H99" s="109">
        <v>22079.709839755767</v>
      </c>
      <c r="I99" s="109">
        <v>15826.086737783589</v>
      </c>
      <c r="J99" s="109">
        <v>1930</v>
      </c>
      <c r="K99" s="109">
        <v>525</v>
      </c>
      <c r="L99" s="109">
        <v>60</v>
      </c>
      <c r="M99" s="109">
        <v>535</v>
      </c>
      <c r="N99" s="284">
        <v>0.27720207253886009</v>
      </c>
      <c r="O99" s="109">
        <v>710</v>
      </c>
      <c r="P99" s="109">
        <v>55</v>
      </c>
      <c r="Q99" s="109">
        <v>765</v>
      </c>
      <c r="R99" s="284">
        <v>0.39637305699481867</v>
      </c>
      <c r="S99" s="109">
        <v>0</v>
      </c>
      <c r="T99" s="109">
        <v>15</v>
      </c>
      <c r="U99" s="109">
        <v>25</v>
      </c>
      <c r="V99" s="109" t="s">
        <v>7</v>
      </c>
    </row>
    <row r="100" spans="1:22" x14ac:dyDescent="0.2">
      <c r="A100" s="55" t="s">
        <v>157</v>
      </c>
      <c r="B100" s="109" t="s">
        <v>623</v>
      </c>
      <c r="C100" s="109" t="s">
        <v>500</v>
      </c>
      <c r="D100" s="109">
        <v>0.21909999847412109</v>
      </c>
      <c r="E100" s="109">
        <v>5633</v>
      </c>
      <c r="F100" s="109">
        <v>3959</v>
      </c>
      <c r="G100" s="109">
        <v>3732</v>
      </c>
      <c r="H100" s="109">
        <v>25709.721767366143</v>
      </c>
      <c r="I100" s="109">
        <v>18069.374840582739</v>
      </c>
      <c r="J100" s="109">
        <v>3300</v>
      </c>
      <c r="K100" s="109">
        <v>1015</v>
      </c>
      <c r="L100" s="109">
        <v>95</v>
      </c>
      <c r="M100" s="109">
        <v>680</v>
      </c>
      <c r="N100" s="284">
        <v>0.20606060606060606</v>
      </c>
      <c r="O100" s="109">
        <v>1330</v>
      </c>
      <c r="P100" s="109">
        <v>100</v>
      </c>
      <c r="Q100" s="109">
        <v>1430</v>
      </c>
      <c r="R100" s="284">
        <v>0.43333333333333335</v>
      </c>
      <c r="S100" s="109">
        <v>30</v>
      </c>
      <c r="T100" s="109">
        <v>25</v>
      </c>
      <c r="U100" s="109">
        <v>20</v>
      </c>
      <c r="V100" s="109" t="s">
        <v>7</v>
      </c>
    </row>
    <row r="101" spans="1:22" x14ac:dyDescent="0.2">
      <c r="A101" s="55" t="s">
        <v>158</v>
      </c>
      <c r="B101" s="109" t="s">
        <v>623</v>
      </c>
      <c r="C101" s="109" t="s">
        <v>500</v>
      </c>
      <c r="D101" s="109">
        <v>0.19920000076293945</v>
      </c>
      <c r="E101" s="109">
        <v>4787</v>
      </c>
      <c r="F101" s="109">
        <v>3504</v>
      </c>
      <c r="G101" s="109">
        <v>3289</v>
      </c>
      <c r="H101" s="109">
        <v>24031.124405952345</v>
      </c>
      <c r="I101" s="109">
        <v>17590.361378411744</v>
      </c>
      <c r="J101" s="109">
        <v>2880</v>
      </c>
      <c r="K101" s="109">
        <v>795</v>
      </c>
      <c r="L101" s="109">
        <v>150</v>
      </c>
      <c r="M101" s="109">
        <v>850</v>
      </c>
      <c r="N101" s="284">
        <v>0.2951388888888889</v>
      </c>
      <c r="O101" s="109">
        <v>920</v>
      </c>
      <c r="P101" s="109">
        <v>100</v>
      </c>
      <c r="Q101" s="109">
        <v>1020</v>
      </c>
      <c r="R101" s="284">
        <v>0.35416666666666669</v>
      </c>
      <c r="S101" s="109">
        <v>0</v>
      </c>
      <c r="T101" s="109">
        <v>45</v>
      </c>
      <c r="U101" s="109">
        <v>20</v>
      </c>
      <c r="V101" s="109" t="s">
        <v>7</v>
      </c>
    </row>
    <row r="102" spans="1:22" x14ac:dyDescent="0.2">
      <c r="A102" s="55" t="s">
        <v>159</v>
      </c>
      <c r="B102" s="109" t="s">
        <v>623</v>
      </c>
      <c r="C102" s="109" t="s">
        <v>500</v>
      </c>
      <c r="D102" s="109">
        <v>0.16239999771118163</v>
      </c>
      <c r="E102" s="109">
        <v>3262</v>
      </c>
      <c r="F102" s="109">
        <v>2476</v>
      </c>
      <c r="G102" s="109">
        <v>2250</v>
      </c>
      <c r="H102" s="109">
        <v>20086.207179640885</v>
      </c>
      <c r="I102" s="109">
        <v>15246.30563359621</v>
      </c>
      <c r="J102" s="109">
        <v>1520</v>
      </c>
      <c r="K102" s="109">
        <v>460</v>
      </c>
      <c r="L102" s="109">
        <v>55</v>
      </c>
      <c r="M102" s="109">
        <v>455</v>
      </c>
      <c r="N102" s="284">
        <v>0.29934210526315791</v>
      </c>
      <c r="O102" s="109">
        <v>455</v>
      </c>
      <c r="P102" s="109">
        <v>75</v>
      </c>
      <c r="Q102" s="109">
        <v>530</v>
      </c>
      <c r="R102" s="284">
        <v>0.34868421052631576</v>
      </c>
      <c r="S102" s="109">
        <v>10</v>
      </c>
      <c r="T102" s="109">
        <v>10</v>
      </c>
      <c r="U102" s="109">
        <v>10</v>
      </c>
      <c r="V102" s="109" t="s">
        <v>7</v>
      </c>
    </row>
    <row r="103" spans="1:22" x14ac:dyDescent="0.2">
      <c r="A103" s="55" t="s">
        <v>160</v>
      </c>
      <c r="B103" s="109" t="s">
        <v>623</v>
      </c>
      <c r="C103" s="109" t="s">
        <v>500</v>
      </c>
      <c r="D103" s="109">
        <v>0.18299999237060546</v>
      </c>
      <c r="E103" s="109">
        <v>3574</v>
      </c>
      <c r="F103" s="109">
        <v>2389</v>
      </c>
      <c r="G103" s="109">
        <v>2239</v>
      </c>
      <c r="H103" s="109">
        <v>19530.055459030045</v>
      </c>
      <c r="I103" s="109">
        <v>13054.645353000218</v>
      </c>
      <c r="J103" s="109">
        <v>1990</v>
      </c>
      <c r="K103" s="109">
        <v>630</v>
      </c>
      <c r="L103" s="109">
        <v>45</v>
      </c>
      <c r="M103" s="109">
        <v>465</v>
      </c>
      <c r="N103" s="284">
        <v>0.23366834170854273</v>
      </c>
      <c r="O103" s="109">
        <v>720</v>
      </c>
      <c r="P103" s="109">
        <v>85</v>
      </c>
      <c r="Q103" s="109">
        <v>805</v>
      </c>
      <c r="R103" s="284">
        <v>0.40452261306532661</v>
      </c>
      <c r="S103" s="109">
        <v>10</v>
      </c>
      <c r="T103" s="109">
        <v>10</v>
      </c>
      <c r="U103" s="109">
        <v>15</v>
      </c>
      <c r="V103" s="109" t="s">
        <v>7</v>
      </c>
    </row>
    <row r="104" spans="1:22" x14ac:dyDescent="0.2">
      <c r="A104" s="55" t="s">
        <v>161</v>
      </c>
      <c r="B104" s="109" t="s">
        <v>623</v>
      </c>
      <c r="C104" s="109" t="s">
        <v>500</v>
      </c>
      <c r="D104" s="109">
        <v>0.22989999771118164</v>
      </c>
      <c r="E104" s="109">
        <v>4614</v>
      </c>
      <c r="F104" s="109">
        <v>3183</v>
      </c>
      <c r="G104" s="109">
        <v>3002</v>
      </c>
      <c r="H104" s="109">
        <v>20069.595676101169</v>
      </c>
      <c r="I104" s="109">
        <v>13845.150203084098</v>
      </c>
      <c r="J104" s="109">
        <v>2680</v>
      </c>
      <c r="K104" s="109">
        <v>540</v>
      </c>
      <c r="L104" s="109">
        <v>115</v>
      </c>
      <c r="M104" s="109">
        <v>675</v>
      </c>
      <c r="N104" s="284">
        <v>0.25186567164179102</v>
      </c>
      <c r="O104" s="109">
        <v>1235</v>
      </c>
      <c r="P104" s="109">
        <v>85</v>
      </c>
      <c r="Q104" s="109">
        <v>1320</v>
      </c>
      <c r="R104" s="284">
        <v>0.4925373134328358</v>
      </c>
      <c r="S104" s="109">
        <v>15</v>
      </c>
      <c r="T104" s="109">
        <v>10</v>
      </c>
      <c r="U104" s="109">
        <v>10</v>
      </c>
      <c r="V104" s="109" t="s">
        <v>7</v>
      </c>
    </row>
    <row r="105" spans="1:22" x14ac:dyDescent="0.2">
      <c r="A105" s="55" t="s">
        <v>162</v>
      </c>
      <c r="B105" s="109" t="s">
        <v>623</v>
      </c>
      <c r="C105" s="109" t="s">
        <v>500</v>
      </c>
      <c r="D105" s="109">
        <v>0.23379999160766601</v>
      </c>
      <c r="E105" s="109">
        <v>6610</v>
      </c>
      <c r="F105" s="109">
        <v>4577</v>
      </c>
      <c r="G105" s="109">
        <v>4146</v>
      </c>
      <c r="H105" s="109">
        <v>28272.028388658277</v>
      </c>
      <c r="I105" s="109">
        <v>19576.561866095148</v>
      </c>
      <c r="J105" s="109">
        <v>3410</v>
      </c>
      <c r="K105" s="109">
        <v>835</v>
      </c>
      <c r="L105" s="109">
        <v>80</v>
      </c>
      <c r="M105" s="109">
        <v>705</v>
      </c>
      <c r="N105" s="284">
        <v>0.20674486803519063</v>
      </c>
      <c r="O105" s="109">
        <v>1675</v>
      </c>
      <c r="P105" s="109">
        <v>45</v>
      </c>
      <c r="Q105" s="109">
        <v>1720</v>
      </c>
      <c r="R105" s="284">
        <v>0.50439882697947214</v>
      </c>
      <c r="S105" s="109">
        <v>15</v>
      </c>
      <c r="T105" s="109">
        <v>10</v>
      </c>
      <c r="U105" s="109">
        <v>45</v>
      </c>
      <c r="V105" s="109" t="s">
        <v>7</v>
      </c>
    </row>
    <row r="106" spans="1:22" x14ac:dyDescent="0.2">
      <c r="A106" s="55" t="s">
        <v>163</v>
      </c>
      <c r="B106" s="109" t="s">
        <v>623</v>
      </c>
      <c r="C106" s="109" t="s">
        <v>500</v>
      </c>
      <c r="D106" s="109">
        <v>0.52249999999999996</v>
      </c>
      <c r="E106" s="109">
        <v>6772</v>
      </c>
      <c r="F106" s="109">
        <v>4545</v>
      </c>
      <c r="G106" s="109">
        <v>3515</v>
      </c>
      <c r="H106" s="109">
        <v>12960.765550239235</v>
      </c>
      <c r="I106" s="109">
        <v>8698.5645933014366</v>
      </c>
      <c r="J106" s="109">
        <v>3550</v>
      </c>
      <c r="K106" s="109">
        <v>1125</v>
      </c>
      <c r="L106" s="109">
        <v>135</v>
      </c>
      <c r="M106" s="109">
        <v>525</v>
      </c>
      <c r="N106" s="284">
        <v>0.14788732394366197</v>
      </c>
      <c r="O106" s="109">
        <v>1650</v>
      </c>
      <c r="P106" s="109">
        <v>45</v>
      </c>
      <c r="Q106" s="109">
        <v>1695</v>
      </c>
      <c r="R106" s="284">
        <v>0.47746478873239434</v>
      </c>
      <c r="S106" s="109">
        <v>10</v>
      </c>
      <c r="T106" s="109">
        <v>25</v>
      </c>
      <c r="U106" s="109">
        <v>35</v>
      </c>
      <c r="V106" s="109" t="s">
        <v>7</v>
      </c>
    </row>
    <row r="107" spans="1:22" x14ac:dyDescent="0.2">
      <c r="A107" s="55" t="s">
        <v>164</v>
      </c>
      <c r="B107" s="109" t="s">
        <v>623</v>
      </c>
      <c r="C107" s="109" t="s">
        <v>500</v>
      </c>
      <c r="D107" s="109">
        <v>0.40819999694824216</v>
      </c>
      <c r="E107" s="109">
        <v>8230</v>
      </c>
      <c r="F107" s="109">
        <v>5542</v>
      </c>
      <c r="G107" s="109">
        <v>4896</v>
      </c>
      <c r="H107" s="109">
        <v>20161.685599041113</v>
      </c>
      <c r="I107" s="109">
        <v>13576.678200472155</v>
      </c>
      <c r="J107" s="109">
        <v>4125</v>
      </c>
      <c r="K107" s="109">
        <v>1350</v>
      </c>
      <c r="L107" s="109">
        <v>140</v>
      </c>
      <c r="M107" s="109">
        <v>710</v>
      </c>
      <c r="N107" s="284">
        <v>0.17212121212121212</v>
      </c>
      <c r="O107" s="109">
        <v>1720</v>
      </c>
      <c r="P107" s="109">
        <v>125</v>
      </c>
      <c r="Q107" s="109">
        <v>1845</v>
      </c>
      <c r="R107" s="284">
        <v>0.44727272727272727</v>
      </c>
      <c r="S107" s="109">
        <v>15</v>
      </c>
      <c r="T107" s="109">
        <v>25</v>
      </c>
      <c r="U107" s="109">
        <v>40</v>
      </c>
      <c r="V107" s="109" t="s">
        <v>7</v>
      </c>
    </row>
    <row r="108" spans="1:22" x14ac:dyDescent="0.2">
      <c r="A108" s="55" t="s">
        <v>165</v>
      </c>
      <c r="B108" s="109" t="s">
        <v>623</v>
      </c>
      <c r="C108" s="109" t="s">
        <v>500</v>
      </c>
      <c r="D108" s="109">
        <v>3.9933999633789061</v>
      </c>
      <c r="E108" s="109">
        <v>4846</v>
      </c>
      <c r="F108" s="109">
        <v>3530</v>
      </c>
      <c r="G108" s="109">
        <v>3287</v>
      </c>
      <c r="H108" s="109">
        <v>1213.502289888261</v>
      </c>
      <c r="I108" s="109">
        <v>883.95853968335973</v>
      </c>
      <c r="J108" s="109">
        <v>2760</v>
      </c>
      <c r="K108" s="109">
        <v>785</v>
      </c>
      <c r="L108" s="109">
        <v>80</v>
      </c>
      <c r="M108" s="109">
        <v>815</v>
      </c>
      <c r="N108" s="284">
        <v>0.29528985507246375</v>
      </c>
      <c r="O108" s="109">
        <v>890</v>
      </c>
      <c r="P108" s="109">
        <v>135</v>
      </c>
      <c r="Q108" s="109">
        <v>1025</v>
      </c>
      <c r="R108" s="284">
        <v>0.37137681159420288</v>
      </c>
      <c r="S108" s="109">
        <v>0</v>
      </c>
      <c r="T108" s="109">
        <v>10</v>
      </c>
      <c r="U108" s="109">
        <v>40</v>
      </c>
      <c r="V108" s="109" t="s">
        <v>7</v>
      </c>
    </row>
    <row r="109" spans="1:22" x14ac:dyDescent="0.2">
      <c r="A109" s="55" t="s">
        <v>166</v>
      </c>
      <c r="B109" s="109" t="s">
        <v>623</v>
      </c>
      <c r="C109" s="109" t="s">
        <v>500</v>
      </c>
      <c r="D109" s="109">
        <v>14.331600341796875</v>
      </c>
      <c r="E109" s="109">
        <v>10831</v>
      </c>
      <c r="F109" s="109">
        <v>5672</v>
      </c>
      <c r="G109" s="109">
        <v>4410</v>
      </c>
      <c r="H109" s="109">
        <v>755.74253688977944</v>
      </c>
      <c r="I109" s="109">
        <v>395.76878120569006</v>
      </c>
      <c r="J109" s="109">
        <v>4275</v>
      </c>
      <c r="K109" s="109">
        <v>1550</v>
      </c>
      <c r="L109" s="109">
        <v>180</v>
      </c>
      <c r="M109" s="109">
        <v>615</v>
      </c>
      <c r="N109" s="284">
        <v>0.14385964912280702</v>
      </c>
      <c r="O109" s="109">
        <v>1475</v>
      </c>
      <c r="P109" s="109">
        <v>400</v>
      </c>
      <c r="Q109" s="109">
        <v>1875</v>
      </c>
      <c r="R109" s="284">
        <v>0.43859649122807015</v>
      </c>
      <c r="S109" s="109">
        <v>10</v>
      </c>
      <c r="T109" s="109">
        <v>0</v>
      </c>
      <c r="U109" s="109">
        <v>40</v>
      </c>
      <c r="V109" s="109" t="s">
        <v>7</v>
      </c>
    </row>
    <row r="110" spans="1:22" x14ac:dyDescent="0.2">
      <c r="A110" s="55" t="s">
        <v>167</v>
      </c>
      <c r="B110" s="109" t="s">
        <v>623</v>
      </c>
      <c r="C110" s="109" t="s">
        <v>500</v>
      </c>
      <c r="D110" s="109">
        <v>0.96989997863769528</v>
      </c>
      <c r="E110" s="109">
        <v>3654</v>
      </c>
      <c r="F110" s="109">
        <v>1530</v>
      </c>
      <c r="G110" s="109">
        <v>1426</v>
      </c>
      <c r="H110" s="109">
        <v>3767.3987838749572</v>
      </c>
      <c r="I110" s="109">
        <v>1577.4822494057703</v>
      </c>
      <c r="J110" s="109">
        <v>1715</v>
      </c>
      <c r="K110" s="109">
        <v>1035</v>
      </c>
      <c r="L110" s="109">
        <v>95</v>
      </c>
      <c r="M110" s="109">
        <v>325</v>
      </c>
      <c r="N110" s="284">
        <v>0.18950437317784258</v>
      </c>
      <c r="O110" s="109">
        <v>195</v>
      </c>
      <c r="P110" s="109">
        <v>40</v>
      </c>
      <c r="Q110" s="109">
        <v>235</v>
      </c>
      <c r="R110" s="284">
        <v>0.13702623906705538</v>
      </c>
      <c r="S110" s="109">
        <v>0</v>
      </c>
      <c r="T110" s="109">
        <v>0</v>
      </c>
      <c r="U110" s="109">
        <v>10</v>
      </c>
      <c r="V110" s="109" t="s">
        <v>7</v>
      </c>
    </row>
    <row r="111" spans="1:22" x14ac:dyDescent="0.2">
      <c r="A111" s="55" t="s">
        <v>168</v>
      </c>
      <c r="B111" s="95" t="s">
        <v>623</v>
      </c>
      <c r="C111" s="95" t="s">
        <v>500</v>
      </c>
      <c r="D111" s="95">
        <v>2.9217999267578123</v>
      </c>
      <c r="E111" s="95">
        <v>6803</v>
      </c>
      <c r="F111" s="95">
        <v>3278</v>
      </c>
      <c r="G111" s="95">
        <v>3066</v>
      </c>
      <c r="H111" s="95">
        <v>2328.3592889773868</v>
      </c>
      <c r="I111" s="95">
        <v>1121.9111787840473</v>
      </c>
      <c r="J111" s="95">
        <v>3705</v>
      </c>
      <c r="K111" s="95">
        <v>2435</v>
      </c>
      <c r="L111" s="95">
        <v>240</v>
      </c>
      <c r="M111" s="95">
        <v>665</v>
      </c>
      <c r="N111" s="285">
        <v>0.17948717948717949</v>
      </c>
      <c r="O111" s="95">
        <v>295</v>
      </c>
      <c r="P111" s="95">
        <v>60</v>
      </c>
      <c r="Q111" s="95">
        <v>355</v>
      </c>
      <c r="R111" s="285">
        <v>9.5816464237516871E-2</v>
      </c>
      <c r="S111" s="95">
        <v>0</v>
      </c>
      <c r="T111" s="95">
        <v>0</v>
      </c>
      <c r="U111" s="95">
        <v>0</v>
      </c>
      <c r="V111" s="95" t="s">
        <v>9</v>
      </c>
    </row>
    <row r="112" spans="1:22" x14ac:dyDescent="0.2">
      <c r="A112" s="55" t="s">
        <v>169</v>
      </c>
      <c r="B112" s="95" t="s">
        <v>623</v>
      </c>
      <c r="C112" s="95" t="s">
        <v>500</v>
      </c>
      <c r="D112" s="95">
        <v>1.0481999969482423</v>
      </c>
      <c r="E112" s="95">
        <v>7739</v>
      </c>
      <c r="F112" s="95">
        <v>4432</v>
      </c>
      <c r="G112" s="95">
        <v>4127</v>
      </c>
      <c r="H112" s="95">
        <v>7383.1330113828781</v>
      </c>
      <c r="I112" s="95">
        <v>4228.2007373625684</v>
      </c>
      <c r="J112" s="95">
        <v>4320</v>
      </c>
      <c r="K112" s="95">
        <v>2575</v>
      </c>
      <c r="L112" s="95">
        <v>235</v>
      </c>
      <c r="M112" s="95">
        <v>990</v>
      </c>
      <c r="N112" s="285">
        <v>0.22916666666666666</v>
      </c>
      <c r="O112" s="95">
        <v>430</v>
      </c>
      <c r="P112" s="95">
        <v>65</v>
      </c>
      <c r="Q112" s="95">
        <v>495</v>
      </c>
      <c r="R112" s="285">
        <v>0.11458333333333333</v>
      </c>
      <c r="S112" s="95">
        <v>0</v>
      </c>
      <c r="T112" s="95">
        <v>15</v>
      </c>
      <c r="U112" s="95">
        <v>10</v>
      </c>
      <c r="V112" s="95" t="s">
        <v>9</v>
      </c>
    </row>
    <row r="113" spans="1:22" x14ac:dyDescent="0.2">
      <c r="A113" s="55" t="s">
        <v>170</v>
      </c>
      <c r="B113" s="109" t="s">
        <v>623</v>
      </c>
      <c r="C113" s="109" t="s">
        <v>500</v>
      </c>
      <c r="D113" s="109">
        <v>0.34310001373291016</v>
      </c>
      <c r="E113" s="109">
        <v>5035</v>
      </c>
      <c r="F113" s="109">
        <v>3287</v>
      </c>
      <c r="G113" s="109">
        <v>3094</v>
      </c>
      <c r="H113" s="109">
        <v>14675.021272134221</v>
      </c>
      <c r="I113" s="109">
        <v>9580.2969059593215</v>
      </c>
      <c r="J113" s="109">
        <v>3085</v>
      </c>
      <c r="K113" s="109">
        <v>1660</v>
      </c>
      <c r="L113" s="109">
        <v>115</v>
      </c>
      <c r="M113" s="109">
        <v>825</v>
      </c>
      <c r="N113" s="284">
        <v>0.26742301458670986</v>
      </c>
      <c r="O113" s="109">
        <v>405</v>
      </c>
      <c r="P113" s="109">
        <v>40</v>
      </c>
      <c r="Q113" s="109">
        <v>445</v>
      </c>
      <c r="R113" s="284">
        <v>0.14424635332252836</v>
      </c>
      <c r="S113" s="109">
        <v>10</v>
      </c>
      <c r="T113" s="109">
        <v>10</v>
      </c>
      <c r="U113" s="109">
        <v>15</v>
      </c>
      <c r="V113" s="109" t="s">
        <v>7</v>
      </c>
    </row>
    <row r="114" spans="1:22" x14ac:dyDescent="0.2">
      <c r="A114" s="55" t="s">
        <v>171</v>
      </c>
      <c r="B114" s="109" t="s">
        <v>623</v>
      </c>
      <c r="C114" s="109" t="s">
        <v>500</v>
      </c>
      <c r="D114" s="109">
        <v>0.30350000381469727</v>
      </c>
      <c r="E114" s="109">
        <v>3247</v>
      </c>
      <c r="F114" s="109">
        <v>2027</v>
      </c>
      <c r="G114" s="109">
        <v>1914</v>
      </c>
      <c r="H114" s="109">
        <v>10698.517163717943</v>
      </c>
      <c r="I114" s="109">
        <v>6678.7478567466187</v>
      </c>
      <c r="J114" s="109">
        <v>1635</v>
      </c>
      <c r="K114" s="109">
        <v>940</v>
      </c>
      <c r="L114" s="109">
        <v>60</v>
      </c>
      <c r="M114" s="109">
        <v>410</v>
      </c>
      <c r="N114" s="284">
        <v>0.25076452599388377</v>
      </c>
      <c r="O114" s="109">
        <v>195</v>
      </c>
      <c r="P114" s="109">
        <v>25</v>
      </c>
      <c r="Q114" s="109">
        <v>220</v>
      </c>
      <c r="R114" s="284">
        <v>0.13455657492354739</v>
      </c>
      <c r="S114" s="109">
        <v>0</v>
      </c>
      <c r="T114" s="109">
        <v>10</v>
      </c>
      <c r="U114" s="109">
        <v>0</v>
      </c>
      <c r="V114" s="109" t="s">
        <v>7</v>
      </c>
    </row>
    <row r="115" spans="1:22" x14ac:dyDescent="0.2">
      <c r="A115" s="55" t="s">
        <v>172</v>
      </c>
      <c r="B115" s="95" t="s">
        <v>623</v>
      </c>
      <c r="C115" s="95" t="s">
        <v>500</v>
      </c>
      <c r="D115" s="95">
        <v>2.7985000610351563</v>
      </c>
      <c r="E115" s="95">
        <v>5152</v>
      </c>
      <c r="F115" s="95">
        <v>1975</v>
      </c>
      <c r="G115" s="95">
        <v>1902</v>
      </c>
      <c r="H115" s="95">
        <v>1840.986202478156</v>
      </c>
      <c r="I115" s="95">
        <v>705.73519990185525</v>
      </c>
      <c r="J115" s="95">
        <v>2435</v>
      </c>
      <c r="K115" s="95">
        <v>1540</v>
      </c>
      <c r="L115" s="95">
        <v>165</v>
      </c>
      <c r="M115" s="95">
        <v>500</v>
      </c>
      <c r="N115" s="285">
        <v>0.20533880903490759</v>
      </c>
      <c r="O115" s="95">
        <v>175</v>
      </c>
      <c r="P115" s="95">
        <v>25</v>
      </c>
      <c r="Q115" s="95">
        <v>200</v>
      </c>
      <c r="R115" s="285">
        <v>8.2135523613963035E-2</v>
      </c>
      <c r="S115" s="95">
        <v>10</v>
      </c>
      <c r="T115" s="95">
        <v>10</v>
      </c>
      <c r="U115" s="95">
        <v>15</v>
      </c>
      <c r="V115" s="95" t="s">
        <v>9</v>
      </c>
    </row>
    <row r="116" spans="1:22" x14ac:dyDescent="0.2">
      <c r="A116" s="55" t="s">
        <v>173</v>
      </c>
      <c r="B116" s="95" t="s">
        <v>623</v>
      </c>
      <c r="C116" s="95" t="s">
        <v>500</v>
      </c>
      <c r="D116" s="95">
        <v>1.3519999694824218</v>
      </c>
      <c r="E116" s="95">
        <v>6793</v>
      </c>
      <c r="F116" s="95">
        <v>3470</v>
      </c>
      <c r="G116" s="95">
        <v>3305</v>
      </c>
      <c r="H116" s="95">
        <v>5024.4083974354853</v>
      </c>
      <c r="I116" s="95">
        <v>2566.568105270298</v>
      </c>
      <c r="J116" s="95">
        <v>3515</v>
      </c>
      <c r="K116" s="95">
        <v>2210</v>
      </c>
      <c r="L116" s="95">
        <v>245</v>
      </c>
      <c r="M116" s="95">
        <v>625</v>
      </c>
      <c r="N116" s="285">
        <v>0.17780938833570412</v>
      </c>
      <c r="O116" s="95">
        <v>305</v>
      </c>
      <c r="P116" s="95">
        <v>105</v>
      </c>
      <c r="Q116" s="95">
        <v>410</v>
      </c>
      <c r="R116" s="285">
        <v>0.11664295874822191</v>
      </c>
      <c r="S116" s="95">
        <v>0</v>
      </c>
      <c r="T116" s="95">
        <v>0</v>
      </c>
      <c r="U116" s="95">
        <v>15</v>
      </c>
      <c r="V116" s="95" t="s">
        <v>9</v>
      </c>
    </row>
    <row r="117" spans="1:22" x14ac:dyDescent="0.2">
      <c r="A117" s="55" t="s">
        <v>174</v>
      </c>
      <c r="B117" s="95" t="s">
        <v>623</v>
      </c>
      <c r="C117" s="95" t="s">
        <v>500</v>
      </c>
      <c r="D117" s="95">
        <v>2.375</v>
      </c>
      <c r="E117" s="95">
        <v>7311</v>
      </c>
      <c r="F117" s="95">
        <v>2805</v>
      </c>
      <c r="G117" s="95">
        <v>2678</v>
      </c>
      <c r="H117" s="95">
        <v>3078.3157894736842</v>
      </c>
      <c r="I117" s="95">
        <v>1181.0526315789473</v>
      </c>
      <c r="J117" s="95">
        <v>3510</v>
      </c>
      <c r="K117" s="95">
        <v>2430</v>
      </c>
      <c r="L117" s="95">
        <v>190</v>
      </c>
      <c r="M117" s="95">
        <v>520</v>
      </c>
      <c r="N117" s="285">
        <v>0.14814814814814814</v>
      </c>
      <c r="O117" s="95">
        <v>235</v>
      </c>
      <c r="P117" s="95">
        <v>85</v>
      </c>
      <c r="Q117" s="95">
        <v>320</v>
      </c>
      <c r="R117" s="285">
        <v>9.1168091168091173E-2</v>
      </c>
      <c r="S117" s="95">
        <v>30</v>
      </c>
      <c r="T117" s="95">
        <v>10</v>
      </c>
      <c r="U117" s="95">
        <v>20</v>
      </c>
      <c r="V117" s="95" t="s">
        <v>9</v>
      </c>
    </row>
    <row r="118" spans="1:22" x14ac:dyDescent="0.2">
      <c r="A118" s="55" t="s">
        <v>175</v>
      </c>
      <c r="B118" s="95" t="s">
        <v>623</v>
      </c>
      <c r="C118" s="95" t="s">
        <v>500</v>
      </c>
      <c r="D118" s="95">
        <v>40.294299316406253</v>
      </c>
      <c r="E118" s="95">
        <v>7527</v>
      </c>
      <c r="F118" s="95">
        <v>2776</v>
      </c>
      <c r="G118" s="95">
        <v>2653</v>
      </c>
      <c r="H118" s="95">
        <v>186.80061764804785</v>
      </c>
      <c r="I118" s="95">
        <v>68.893120046629576</v>
      </c>
      <c r="J118" s="95">
        <v>3435</v>
      </c>
      <c r="K118" s="95">
        <v>2865</v>
      </c>
      <c r="L118" s="95">
        <v>170</v>
      </c>
      <c r="M118" s="95">
        <v>210</v>
      </c>
      <c r="N118" s="285">
        <v>6.1135371179039298E-2</v>
      </c>
      <c r="O118" s="95">
        <v>110</v>
      </c>
      <c r="P118" s="95">
        <v>30</v>
      </c>
      <c r="Q118" s="95">
        <v>140</v>
      </c>
      <c r="R118" s="285">
        <v>4.0756914119359534E-2</v>
      </c>
      <c r="S118" s="95">
        <v>10</v>
      </c>
      <c r="T118" s="95">
        <v>0</v>
      </c>
      <c r="U118" s="95">
        <v>30</v>
      </c>
      <c r="V118" s="95" t="s">
        <v>9</v>
      </c>
    </row>
    <row r="119" spans="1:22" x14ac:dyDescent="0.2">
      <c r="A119" s="55" t="s">
        <v>176</v>
      </c>
      <c r="B119" s="95" t="s">
        <v>623</v>
      </c>
      <c r="C119" s="95" t="s">
        <v>500</v>
      </c>
      <c r="D119" s="95">
        <v>2.2289999389648436</v>
      </c>
      <c r="E119" s="95">
        <v>2989</v>
      </c>
      <c r="F119" s="95">
        <v>1109</v>
      </c>
      <c r="G119" s="95">
        <v>1053</v>
      </c>
      <c r="H119" s="95">
        <v>1340.9601084996455</v>
      </c>
      <c r="I119" s="95">
        <v>497.53253941990863</v>
      </c>
      <c r="J119" s="95">
        <v>1370</v>
      </c>
      <c r="K119" s="95">
        <v>1220</v>
      </c>
      <c r="L119" s="95">
        <v>40</v>
      </c>
      <c r="M119" s="95">
        <v>85</v>
      </c>
      <c r="N119" s="285">
        <v>6.2043795620437957E-2</v>
      </c>
      <c r="O119" s="95">
        <v>25</v>
      </c>
      <c r="P119" s="95">
        <v>0</v>
      </c>
      <c r="Q119" s="95">
        <v>25</v>
      </c>
      <c r="R119" s="285">
        <v>1.824817518248175E-2</v>
      </c>
      <c r="S119" s="95">
        <v>0</v>
      </c>
      <c r="T119" s="95">
        <v>0</v>
      </c>
      <c r="U119" s="95">
        <v>0</v>
      </c>
      <c r="V119" s="95" t="s">
        <v>9</v>
      </c>
    </row>
    <row r="120" spans="1:22" x14ac:dyDescent="0.2">
      <c r="A120" s="55" t="s">
        <v>177</v>
      </c>
      <c r="B120" s="95" t="s">
        <v>623</v>
      </c>
      <c r="C120" s="95" t="s">
        <v>500</v>
      </c>
      <c r="D120" s="95">
        <v>4.2326000976562499</v>
      </c>
      <c r="E120" s="95">
        <v>5924</v>
      </c>
      <c r="F120" s="95">
        <v>2353</v>
      </c>
      <c r="G120" s="95">
        <v>2271</v>
      </c>
      <c r="H120" s="95">
        <v>1399.6124990122128</v>
      </c>
      <c r="I120" s="95">
        <v>555.92306046180568</v>
      </c>
      <c r="J120" s="95">
        <v>2960</v>
      </c>
      <c r="K120" s="95">
        <v>2375</v>
      </c>
      <c r="L120" s="95">
        <v>185</v>
      </c>
      <c r="M120" s="95">
        <v>255</v>
      </c>
      <c r="N120" s="285">
        <v>8.6148648648648643E-2</v>
      </c>
      <c r="O120" s="95">
        <v>100</v>
      </c>
      <c r="P120" s="95">
        <v>25</v>
      </c>
      <c r="Q120" s="95">
        <v>125</v>
      </c>
      <c r="R120" s="285">
        <v>4.2229729729729729E-2</v>
      </c>
      <c r="S120" s="95">
        <v>0</v>
      </c>
      <c r="T120" s="95">
        <v>10</v>
      </c>
      <c r="U120" s="95">
        <v>0</v>
      </c>
      <c r="V120" s="95" t="s">
        <v>9</v>
      </c>
    </row>
    <row r="121" spans="1:22" x14ac:dyDescent="0.2">
      <c r="A121" s="55" t="s">
        <v>178</v>
      </c>
      <c r="B121" s="95" t="s">
        <v>623</v>
      </c>
      <c r="C121" s="95" t="s">
        <v>500</v>
      </c>
      <c r="D121" s="95">
        <v>32.168701171875</v>
      </c>
      <c r="E121" s="95">
        <v>7358</v>
      </c>
      <c r="F121" s="95">
        <v>2677</v>
      </c>
      <c r="G121" s="95">
        <v>2611</v>
      </c>
      <c r="H121" s="95">
        <v>228.73164697221526</v>
      </c>
      <c r="I121" s="95">
        <v>83.217534512723603</v>
      </c>
      <c r="J121" s="95">
        <v>3130</v>
      </c>
      <c r="K121" s="95">
        <v>2575</v>
      </c>
      <c r="L121" s="95">
        <v>270</v>
      </c>
      <c r="M121" s="95">
        <v>200</v>
      </c>
      <c r="N121" s="285">
        <v>6.3897763578274758E-2</v>
      </c>
      <c r="O121" s="95">
        <v>50</v>
      </c>
      <c r="P121" s="95">
        <v>15</v>
      </c>
      <c r="Q121" s="95">
        <v>65</v>
      </c>
      <c r="R121" s="285">
        <v>2.0766773162939296E-2</v>
      </c>
      <c r="S121" s="95">
        <v>0</v>
      </c>
      <c r="T121" s="95">
        <v>0</v>
      </c>
      <c r="U121" s="95">
        <v>20</v>
      </c>
      <c r="V121" s="95" t="s">
        <v>9</v>
      </c>
    </row>
    <row r="122" spans="1:22" x14ac:dyDescent="0.2">
      <c r="A122" s="55" t="s">
        <v>179</v>
      </c>
      <c r="B122" s="95" t="s">
        <v>623</v>
      </c>
      <c r="C122" s="95" t="s">
        <v>500</v>
      </c>
      <c r="D122" s="95">
        <v>24.210600585937499</v>
      </c>
      <c r="E122" s="95">
        <v>3897</v>
      </c>
      <c r="F122" s="95">
        <v>1539</v>
      </c>
      <c r="G122" s="95">
        <v>1479</v>
      </c>
      <c r="H122" s="95">
        <v>160.96254969666205</v>
      </c>
      <c r="I122" s="95">
        <v>63.567196300529353</v>
      </c>
      <c r="J122" s="95">
        <v>2090</v>
      </c>
      <c r="K122" s="95">
        <v>1510</v>
      </c>
      <c r="L122" s="95">
        <v>185</v>
      </c>
      <c r="M122" s="95">
        <v>255</v>
      </c>
      <c r="N122" s="285">
        <v>0.12200956937799043</v>
      </c>
      <c r="O122" s="95">
        <v>85</v>
      </c>
      <c r="P122" s="95">
        <v>20</v>
      </c>
      <c r="Q122" s="95">
        <v>105</v>
      </c>
      <c r="R122" s="285">
        <v>5.0239234449760764E-2</v>
      </c>
      <c r="S122" s="95">
        <v>25</v>
      </c>
      <c r="T122" s="95">
        <v>0</v>
      </c>
      <c r="U122" s="95">
        <v>15</v>
      </c>
      <c r="V122" s="95" t="s">
        <v>9</v>
      </c>
    </row>
    <row r="123" spans="1:22" x14ac:dyDescent="0.2">
      <c r="A123" s="55" t="s">
        <v>180</v>
      </c>
      <c r="B123" s="95" t="s">
        <v>623</v>
      </c>
      <c r="C123" s="95" t="s">
        <v>500</v>
      </c>
      <c r="D123" s="95">
        <v>1.0529000091552734</v>
      </c>
      <c r="E123" s="95">
        <v>2593</v>
      </c>
      <c r="F123" s="95">
        <v>1097</v>
      </c>
      <c r="G123" s="95">
        <v>1048</v>
      </c>
      <c r="H123" s="95">
        <v>2462.7219844744109</v>
      </c>
      <c r="I123" s="95">
        <v>1041.8843104390392</v>
      </c>
      <c r="J123" s="95">
        <v>1230</v>
      </c>
      <c r="K123" s="95">
        <v>895</v>
      </c>
      <c r="L123" s="95">
        <v>75</v>
      </c>
      <c r="M123" s="95">
        <v>105</v>
      </c>
      <c r="N123" s="285">
        <v>8.5365853658536592E-2</v>
      </c>
      <c r="O123" s="95">
        <v>80</v>
      </c>
      <c r="P123" s="95">
        <v>45</v>
      </c>
      <c r="Q123" s="95">
        <v>125</v>
      </c>
      <c r="R123" s="285">
        <v>0.1016260162601626</v>
      </c>
      <c r="S123" s="95">
        <v>0</v>
      </c>
      <c r="T123" s="95">
        <v>0</v>
      </c>
      <c r="U123" s="95">
        <v>20</v>
      </c>
      <c r="V123" s="95" t="s">
        <v>9</v>
      </c>
    </row>
    <row r="124" spans="1:22" x14ac:dyDescent="0.2">
      <c r="A124" s="55" t="s">
        <v>181</v>
      </c>
      <c r="B124" s="95" t="s">
        <v>623</v>
      </c>
      <c r="C124" s="95" t="s">
        <v>500</v>
      </c>
      <c r="D124" s="95">
        <v>2.9492001342773437</v>
      </c>
      <c r="E124" s="95">
        <v>7189</v>
      </c>
      <c r="F124" s="95">
        <v>2803</v>
      </c>
      <c r="G124" s="95">
        <v>2700</v>
      </c>
      <c r="H124" s="95">
        <v>2437.6100883914933</v>
      </c>
      <c r="I124" s="95">
        <v>950.42719123123607</v>
      </c>
      <c r="J124" s="95">
        <v>3055</v>
      </c>
      <c r="K124" s="95">
        <v>2230</v>
      </c>
      <c r="L124" s="95">
        <v>170</v>
      </c>
      <c r="M124" s="95">
        <v>395</v>
      </c>
      <c r="N124" s="285">
        <v>0.12929623567921442</v>
      </c>
      <c r="O124" s="95">
        <v>175</v>
      </c>
      <c r="P124" s="95">
        <v>55</v>
      </c>
      <c r="Q124" s="95">
        <v>230</v>
      </c>
      <c r="R124" s="285">
        <v>7.5286415711947621E-2</v>
      </c>
      <c r="S124" s="95">
        <v>15</v>
      </c>
      <c r="T124" s="95">
        <v>0</v>
      </c>
      <c r="U124" s="95">
        <v>10</v>
      </c>
      <c r="V124" s="95" t="s">
        <v>9</v>
      </c>
    </row>
    <row r="125" spans="1:22" x14ac:dyDescent="0.2">
      <c r="A125" s="55" t="s">
        <v>182</v>
      </c>
      <c r="B125" s="95" t="s">
        <v>623</v>
      </c>
      <c r="C125" s="95" t="s">
        <v>500</v>
      </c>
      <c r="D125" s="95">
        <v>3.7004000854492189</v>
      </c>
      <c r="E125" s="95">
        <v>8064</v>
      </c>
      <c r="F125" s="95">
        <v>2750</v>
      </c>
      <c r="G125" s="95">
        <v>2656</v>
      </c>
      <c r="H125" s="95">
        <v>2179.2238173675892</v>
      </c>
      <c r="I125" s="95">
        <v>743.16288414693327</v>
      </c>
      <c r="J125" s="95">
        <v>4030</v>
      </c>
      <c r="K125" s="95">
        <v>3095</v>
      </c>
      <c r="L125" s="95">
        <v>295</v>
      </c>
      <c r="M125" s="95">
        <v>420</v>
      </c>
      <c r="N125" s="285">
        <v>0.10421836228287841</v>
      </c>
      <c r="O125" s="95">
        <v>85</v>
      </c>
      <c r="P125" s="95">
        <v>75</v>
      </c>
      <c r="Q125" s="95">
        <v>160</v>
      </c>
      <c r="R125" s="285">
        <v>3.9702233250620347E-2</v>
      </c>
      <c r="S125" s="95">
        <v>15</v>
      </c>
      <c r="T125" s="95">
        <v>0</v>
      </c>
      <c r="U125" s="95">
        <v>40</v>
      </c>
      <c r="V125" s="95" t="s">
        <v>9</v>
      </c>
    </row>
    <row r="126" spans="1:22" x14ac:dyDescent="0.2">
      <c r="A126" s="55" t="s">
        <v>183</v>
      </c>
      <c r="B126" s="95" t="s">
        <v>623</v>
      </c>
      <c r="C126" s="95" t="s">
        <v>500</v>
      </c>
      <c r="D126" s="95">
        <v>4.9163000488281252</v>
      </c>
      <c r="E126" s="95">
        <v>5424</v>
      </c>
      <c r="F126" s="95">
        <v>1982</v>
      </c>
      <c r="G126" s="95">
        <v>1916</v>
      </c>
      <c r="H126" s="95">
        <v>1103.2687073875593</v>
      </c>
      <c r="I126" s="95">
        <v>403.14870539125042</v>
      </c>
      <c r="J126" s="95">
        <v>2615</v>
      </c>
      <c r="K126" s="95">
        <v>1875</v>
      </c>
      <c r="L126" s="95">
        <v>220</v>
      </c>
      <c r="M126" s="95">
        <v>340</v>
      </c>
      <c r="N126" s="285">
        <v>0.13001912045889102</v>
      </c>
      <c r="O126" s="95">
        <v>140</v>
      </c>
      <c r="P126" s="95">
        <v>10</v>
      </c>
      <c r="Q126" s="95">
        <v>150</v>
      </c>
      <c r="R126" s="285">
        <v>5.736137667304015E-2</v>
      </c>
      <c r="S126" s="95">
        <v>20</v>
      </c>
      <c r="T126" s="95">
        <v>0</v>
      </c>
      <c r="U126" s="95">
        <v>10</v>
      </c>
      <c r="V126" s="95" t="s">
        <v>9</v>
      </c>
    </row>
    <row r="127" spans="1:22" x14ac:dyDescent="0.2">
      <c r="A127" s="55" t="s">
        <v>184</v>
      </c>
      <c r="B127" s="95" t="s">
        <v>623</v>
      </c>
      <c r="C127" s="95" t="s">
        <v>500</v>
      </c>
      <c r="D127" s="95">
        <v>15.959000244140626</v>
      </c>
      <c r="E127" s="95">
        <v>5165</v>
      </c>
      <c r="F127" s="95">
        <v>1855</v>
      </c>
      <c r="G127" s="95">
        <v>1791</v>
      </c>
      <c r="H127" s="95">
        <v>323.64182724393021</v>
      </c>
      <c r="I127" s="95">
        <v>116.23535131413175</v>
      </c>
      <c r="J127" s="95">
        <v>2295</v>
      </c>
      <c r="K127" s="95">
        <v>1790</v>
      </c>
      <c r="L127" s="95">
        <v>195</v>
      </c>
      <c r="M127" s="95">
        <v>200</v>
      </c>
      <c r="N127" s="285">
        <v>8.714596949891068E-2</v>
      </c>
      <c r="O127" s="95">
        <v>65</v>
      </c>
      <c r="P127" s="95">
        <v>30</v>
      </c>
      <c r="Q127" s="95">
        <v>95</v>
      </c>
      <c r="R127" s="285">
        <v>4.1394335511982572E-2</v>
      </c>
      <c r="S127" s="95">
        <v>0</v>
      </c>
      <c r="T127" s="95">
        <v>0</v>
      </c>
      <c r="U127" s="95">
        <v>15</v>
      </c>
      <c r="V127" s="95" t="s">
        <v>9</v>
      </c>
    </row>
    <row r="128" spans="1:22" x14ac:dyDescent="0.2">
      <c r="A128" s="55" t="s">
        <v>185</v>
      </c>
      <c r="B128" s="95" t="s">
        <v>623</v>
      </c>
      <c r="C128" s="95" t="s">
        <v>500</v>
      </c>
      <c r="D128" s="95">
        <v>2.4238999938964843</v>
      </c>
      <c r="E128" s="95">
        <v>5771</v>
      </c>
      <c r="F128" s="95">
        <v>2134</v>
      </c>
      <c r="G128" s="95">
        <v>2056</v>
      </c>
      <c r="H128" s="95">
        <v>2380.873804419201</v>
      </c>
      <c r="I128" s="95">
        <v>880.39935862598759</v>
      </c>
      <c r="J128" s="95">
        <v>2655</v>
      </c>
      <c r="K128" s="95">
        <v>2115</v>
      </c>
      <c r="L128" s="95">
        <v>160</v>
      </c>
      <c r="M128" s="95">
        <v>280</v>
      </c>
      <c r="N128" s="285">
        <v>0.10546139359698682</v>
      </c>
      <c r="O128" s="95">
        <v>55</v>
      </c>
      <c r="P128" s="95">
        <v>40</v>
      </c>
      <c r="Q128" s="95">
        <v>95</v>
      </c>
      <c r="R128" s="285">
        <v>3.5781544256120526E-2</v>
      </c>
      <c r="S128" s="95">
        <v>0</v>
      </c>
      <c r="T128" s="95">
        <v>0</v>
      </c>
      <c r="U128" s="95">
        <v>10</v>
      </c>
      <c r="V128" s="95" t="s">
        <v>9</v>
      </c>
    </row>
    <row r="129" spans="1:22" x14ac:dyDescent="0.2">
      <c r="A129" s="55" t="s">
        <v>186</v>
      </c>
      <c r="B129" s="95" t="s">
        <v>623</v>
      </c>
      <c r="C129" s="95" t="s">
        <v>500</v>
      </c>
      <c r="D129" s="95">
        <v>3.5270999145507811</v>
      </c>
      <c r="E129" s="95">
        <v>7415</v>
      </c>
      <c r="F129" s="95">
        <v>3425</v>
      </c>
      <c r="G129" s="95">
        <v>3227</v>
      </c>
      <c r="H129" s="95">
        <v>2102.293719951052</v>
      </c>
      <c r="I129" s="95">
        <v>971.05272971441048</v>
      </c>
      <c r="J129" s="95">
        <v>3595</v>
      </c>
      <c r="K129" s="95">
        <v>2450</v>
      </c>
      <c r="L129" s="95">
        <v>260</v>
      </c>
      <c r="M129" s="95">
        <v>485</v>
      </c>
      <c r="N129" s="285">
        <v>0.13490959666203059</v>
      </c>
      <c r="O129" s="95">
        <v>250</v>
      </c>
      <c r="P129" s="95">
        <v>85</v>
      </c>
      <c r="Q129" s="95">
        <v>335</v>
      </c>
      <c r="R129" s="285">
        <v>9.3184979137691235E-2</v>
      </c>
      <c r="S129" s="95">
        <v>35</v>
      </c>
      <c r="T129" s="95">
        <v>0</v>
      </c>
      <c r="U129" s="95">
        <v>25</v>
      </c>
      <c r="V129" s="95" t="s">
        <v>9</v>
      </c>
    </row>
    <row r="130" spans="1:22" x14ac:dyDescent="0.2">
      <c r="A130" s="55" t="s">
        <v>187</v>
      </c>
      <c r="B130" s="95" t="s">
        <v>623</v>
      </c>
      <c r="C130" s="95" t="s">
        <v>500</v>
      </c>
      <c r="D130" s="95">
        <v>1.3044000244140626</v>
      </c>
      <c r="E130" s="95">
        <v>2202</v>
      </c>
      <c r="F130" s="95">
        <v>865</v>
      </c>
      <c r="G130" s="95">
        <v>834</v>
      </c>
      <c r="H130" s="95">
        <v>1688.1324431047447</v>
      </c>
      <c r="I130" s="95">
        <v>663.14012864922984</v>
      </c>
      <c r="J130" s="95">
        <v>870</v>
      </c>
      <c r="K130" s="95">
        <v>625</v>
      </c>
      <c r="L130" s="95">
        <v>30</v>
      </c>
      <c r="M130" s="95">
        <v>115</v>
      </c>
      <c r="N130" s="285">
        <v>0.13218390804597702</v>
      </c>
      <c r="O130" s="95">
        <v>60</v>
      </c>
      <c r="P130" s="95">
        <v>30</v>
      </c>
      <c r="Q130" s="95">
        <v>90</v>
      </c>
      <c r="R130" s="285">
        <v>0.10344827586206896</v>
      </c>
      <c r="S130" s="95">
        <v>0</v>
      </c>
      <c r="T130" s="95">
        <v>0</v>
      </c>
      <c r="U130" s="95">
        <v>0</v>
      </c>
      <c r="V130" s="95" t="s">
        <v>9</v>
      </c>
    </row>
    <row r="131" spans="1:22" x14ac:dyDescent="0.2">
      <c r="A131" s="55" t="s">
        <v>188</v>
      </c>
      <c r="B131" s="95" t="s">
        <v>623</v>
      </c>
      <c r="C131" s="95" t="s">
        <v>500</v>
      </c>
      <c r="D131" s="95">
        <v>2.2497999572753908</v>
      </c>
      <c r="E131" s="95">
        <v>3854</v>
      </c>
      <c r="F131" s="95">
        <v>1387</v>
      </c>
      <c r="G131" s="95">
        <v>1344</v>
      </c>
      <c r="H131" s="95">
        <v>1713.0411917454953</v>
      </c>
      <c r="I131" s="95">
        <v>616.49925608484739</v>
      </c>
      <c r="J131" s="95">
        <v>1670</v>
      </c>
      <c r="K131" s="95">
        <v>1375</v>
      </c>
      <c r="L131" s="95">
        <v>85</v>
      </c>
      <c r="M131" s="95">
        <v>140</v>
      </c>
      <c r="N131" s="285">
        <v>8.3832335329341312E-2</v>
      </c>
      <c r="O131" s="95">
        <v>25</v>
      </c>
      <c r="P131" s="95">
        <v>15</v>
      </c>
      <c r="Q131" s="95">
        <v>40</v>
      </c>
      <c r="R131" s="285">
        <v>2.3952095808383235E-2</v>
      </c>
      <c r="S131" s="95">
        <v>10</v>
      </c>
      <c r="T131" s="95">
        <v>0</v>
      </c>
      <c r="U131" s="95">
        <v>0</v>
      </c>
      <c r="V131" s="95" t="s">
        <v>9</v>
      </c>
    </row>
    <row r="132" spans="1:22" x14ac:dyDescent="0.2">
      <c r="A132" s="55" t="s">
        <v>189</v>
      </c>
      <c r="B132" s="95" t="s">
        <v>623</v>
      </c>
      <c r="C132" s="95" t="s">
        <v>500</v>
      </c>
      <c r="D132" s="95">
        <v>1.8380999755859375</v>
      </c>
      <c r="E132" s="95">
        <v>4488</v>
      </c>
      <c r="F132" s="95">
        <v>1542</v>
      </c>
      <c r="G132" s="95">
        <v>1475</v>
      </c>
      <c r="H132" s="95">
        <v>2441.6517379961037</v>
      </c>
      <c r="I132" s="95">
        <v>838.90975489973084</v>
      </c>
      <c r="J132" s="95">
        <v>1945</v>
      </c>
      <c r="K132" s="95">
        <v>1560</v>
      </c>
      <c r="L132" s="95">
        <v>110</v>
      </c>
      <c r="M132" s="95">
        <v>175</v>
      </c>
      <c r="N132" s="285">
        <v>8.9974293059125965E-2</v>
      </c>
      <c r="O132" s="95">
        <v>55</v>
      </c>
      <c r="P132" s="95">
        <v>25</v>
      </c>
      <c r="Q132" s="95">
        <v>80</v>
      </c>
      <c r="R132" s="285">
        <v>4.1131105398457581E-2</v>
      </c>
      <c r="S132" s="95">
        <v>0</v>
      </c>
      <c r="T132" s="95">
        <v>0</v>
      </c>
      <c r="U132" s="95">
        <v>15</v>
      </c>
      <c r="V132" s="95" t="s">
        <v>9</v>
      </c>
    </row>
    <row r="133" spans="1:22" x14ac:dyDescent="0.2">
      <c r="A133" s="55" t="s">
        <v>190</v>
      </c>
      <c r="B133" s="95" t="s">
        <v>623</v>
      </c>
      <c r="C133" s="95" t="s">
        <v>500</v>
      </c>
      <c r="D133" s="95">
        <v>19.165999755859374</v>
      </c>
      <c r="E133" s="95">
        <v>4182</v>
      </c>
      <c r="F133" s="95">
        <v>1425</v>
      </c>
      <c r="G133" s="95">
        <v>1370</v>
      </c>
      <c r="H133" s="95">
        <v>218.19889665403397</v>
      </c>
      <c r="I133" s="95">
        <v>74.350413135341569</v>
      </c>
      <c r="J133" s="95">
        <v>1640</v>
      </c>
      <c r="K133" s="95">
        <v>1320</v>
      </c>
      <c r="L133" s="95">
        <v>90</v>
      </c>
      <c r="M133" s="95">
        <v>150</v>
      </c>
      <c r="N133" s="285">
        <v>9.1463414634146339E-2</v>
      </c>
      <c r="O133" s="95">
        <v>15</v>
      </c>
      <c r="P133" s="95">
        <v>35</v>
      </c>
      <c r="Q133" s="95">
        <v>50</v>
      </c>
      <c r="R133" s="285">
        <v>3.048780487804878E-2</v>
      </c>
      <c r="S133" s="95">
        <v>10</v>
      </c>
      <c r="T133" s="95">
        <v>0</v>
      </c>
      <c r="U133" s="95">
        <v>15</v>
      </c>
      <c r="V133" s="95" t="s">
        <v>9</v>
      </c>
    </row>
    <row r="134" spans="1:22" x14ac:dyDescent="0.2">
      <c r="A134" s="55" t="s">
        <v>191</v>
      </c>
      <c r="B134" s="95" t="s">
        <v>623</v>
      </c>
      <c r="C134" s="95" t="s">
        <v>500</v>
      </c>
      <c r="D134" s="95">
        <v>0.87150001525878906</v>
      </c>
      <c r="E134" s="95">
        <v>4480</v>
      </c>
      <c r="F134" s="95">
        <v>2900</v>
      </c>
      <c r="G134" s="95">
        <v>2677</v>
      </c>
      <c r="H134" s="95">
        <v>5140.5621589916773</v>
      </c>
      <c r="I134" s="95">
        <v>3327.5960404187194</v>
      </c>
      <c r="J134" s="95">
        <v>1335</v>
      </c>
      <c r="K134" s="95">
        <v>910</v>
      </c>
      <c r="L134" s="95">
        <v>75</v>
      </c>
      <c r="M134" s="95">
        <v>210</v>
      </c>
      <c r="N134" s="285">
        <v>0.15730337078651685</v>
      </c>
      <c r="O134" s="95">
        <v>70</v>
      </c>
      <c r="P134" s="95">
        <v>50</v>
      </c>
      <c r="Q134" s="95">
        <v>120</v>
      </c>
      <c r="R134" s="285">
        <v>8.98876404494382E-2</v>
      </c>
      <c r="S134" s="95">
        <v>0</v>
      </c>
      <c r="T134" s="95">
        <v>0</v>
      </c>
      <c r="U134" s="95">
        <v>20</v>
      </c>
      <c r="V134" s="95" t="s">
        <v>9</v>
      </c>
    </row>
    <row r="135" spans="1:22" x14ac:dyDescent="0.2">
      <c r="A135" s="55" t="s">
        <v>192</v>
      </c>
      <c r="B135" s="109" t="s">
        <v>623</v>
      </c>
      <c r="C135" s="109" t="s">
        <v>500</v>
      </c>
      <c r="D135" s="109">
        <v>1.4647999572753907</v>
      </c>
      <c r="E135" s="109">
        <v>4497</v>
      </c>
      <c r="F135" s="109">
        <v>2572</v>
      </c>
      <c r="G135" s="109">
        <v>2364</v>
      </c>
      <c r="H135" s="109">
        <v>3070.0437815172181</v>
      </c>
      <c r="I135" s="109">
        <v>1755.8711598982177</v>
      </c>
      <c r="J135" s="109">
        <v>1530</v>
      </c>
      <c r="K135" s="109">
        <v>890</v>
      </c>
      <c r="L135" s="109">
        <v>50</v>
      </c>
      <c r="M135" s="109">
        <v>260</v>
      </c>
      <c r="N135" s="284">
        <v>0.16993464052287582</v>
      </c>
      <c r="O135" s="109">
        <v>280</v>
      </c>
      <c r="P135" s="109">
        <v>20</v>
      </c>
      <c r="Q135" s="109">
        <v>300</v>
      </c>
      <c r="R135" s="284">
        <v>0.19607843137254902</v>
      </c>
      <c r="S135" s="109">
        <v>0</v>
      </c>
      <c r="T135" s="109">
        <v>10</v>
      </c>
      <c r="U135" s="109">
        <v>20</v>
      </c>
      <c r="V135" s="109" t="s">
        <v>7</v>
      </c>
    </row>
    <row r="136" spans="1:22" x14ac:dyDescent="0.2">
      <c r="A136" s="55" t="s">
        <v>193</v>
      </c>
      <c r="B136" s="109" t="s">
        <v>623</v>
      </c>
      <c r="C136" s="109" t="s">
        <v>500</v>
      </c>
      <c r="D136" s="109">
        <v>1.6950000000000001</v>
      </c>
      <c r="E136" s="109">
        <v>2492</v>
      </c>
      <c r="F136" s="109">
        <v>1325</v>
      </c>
      <c r="G136" s="109">
        <v>1243</v>
      </c>
      <c r="H136" s="109">
        <v>1470.2064896755162</v>
      </c>
      <c r="I136" s="109">
        <v>781.71091445427726</v>
      </c>
      <c r="J136" s="109">
        <v>1015</v>
      </c>
      <c r="K136" s="109">
        <v>465</v>
      </c>
      <c r="L136" s="109">
        <v>90</v>
      </c>
      <c r="M136" s="109">
        <v>285</v>
      </c>
      <c r="N136" s="284">
        <v>0.28078817733990147</v>
      </c>
      <c r="O136" s="109">
        <v>145</v>
      </c>
      <c r="P136" s="109">
        <v>10</v>
      </c>
      <c r="Q136" s="109">
        <v>155</v>
      </c>
      <c r="R136" s="284">
        <v>0.15270935960591134</v>
      </c>
      <c r="S136" s="109">
        <v>0</v>
      </c>
      <c r="T136" s="109">
        <v>0</v>
      </c>
      <c r="U136" s="109">
        <v>20</v>
      </c>
      <c r="V136" s="109" t="s">
        <v>7</v>
      </c>
    </row>
    <row r="137" spans="1:22" x14ac:dyDescent="0.2">
      <c r="A137" s="55" t="s">
        <v>194</v>
      </c>
      <c r="B137" s="95" t="s">
        <v>623</v>
      </c>
      <c r="C137" s="95" t="s">
        <v>500</v>
      </c>
      <c r="D137" s="95">
        <v>3.3613000488281251</v>
      </c>
      <c r="E137" s="95">
        <v>7009</v>
      </c>
      <c r="F137" s="95">
        <v>2705</v>
      </c>
      <c r="G137" s="95">
        <v>2520</v>
      </c>
      <c r="H137" s="95">
        <v>2085.2050986771023</v>
      </c>
      <c r="I137" s="95">
        <v>804.7481512229366</v>
      </c>
      <c r="J137" s="95">
        <v>2625</v>
      </c>
      <c r="K137" s="95">
        <v>1905</v>
      </c>
      <c r="L137" s="95">
        <v>155</v>
      </c>
      <c r="M137" s="95">
        <v>230</v>
      </c>
      <c r="N137" s="285">
        <v>8.7619047619047624E-2</v>
      </c>
      <c r="O137" s="95">
        <v>185</v>
      </c>
      <c r="P137" s="95">
        <v>100</v>
      </c>
      <c r="Q137" s="95">
        <v>285</v>
      </c>
      <c r="R137" s="285">
        <v>0.10857142857142857</v>
      </c>
      <c r="S137" s="95">
        <v>15</v>
      </c>
      <c r="T137" s="95">
        <v>10</v>
      </c>
      <c r="U137" s="95">
        <v>30</v>
      </c>
      <c r="V137" s="95" t="s">
        <v>9</v>
      </c>
    </row>
    <row r="138" spans="1:22" x14ac:dyDescent="0.2">
      <c r="A138" s="55" t="s">
        <v>195</v>
      </c>
      <c r="B138" s="95" t="s">
        <v>623</v>
      </c>
      <c r="C138" s="95" t="s">
        <v>500</v>
      </c>
      <c r="D138" s="95">
        <v>3.2673999023437501</v>
      </c>
      <c r="E138" s="95">
        <v>3659</v>
      </c>
      <c r="F138" s="95">
        <v>1395</v>
      </c>
      <c r="G138" s="95">
        <v>1312</v>
      </c>
      <c r="H138" s="95">
        <v>1119.850679243563</v>
      </c>
      <c r="I138" s="95">
        <v>426.94498429755953</v>
      </c>
      <c r="J138" s="95">
        <v>1380</v>
      </c>
      <c r="K138" s="95">
        <v>1125</v>
      </c>
      <c r="L138" s="95">
        <v>65</v>
      </c>
      <c r="M138" s="95">
        <v>135</v>
      </c>
      <c r="N138" s="285">
        <v>9.7826086956521743E-2</v>
      </c>
      <c r="O138" s="95">
        <v>15</v>
      </c>
      <c r="P138" s="95">
        <v>10</v>
      </c>
      <c r="Q138" s="95">
        <v>25</v>
      </c>
      <c r="R138" s="285">
        <v>1.8115942028985508E-2</v>
      </c>
      <c r="S138" s="95">
        <v>10</v>
      </c>
      <c r="T138" s="95">
        <v>10</v>
      </c>
      <c r="U138" s="95">
        <v>15</v>
      </c>
      <c r="V138" s="95" t="s">
        <v>9</v>
      </c>
    </row>
    <row r="139" spans="1:22" x14ac:dyDescent="0.2">
      <c r="A139" s="55" t="s">
        <v>196</v>
      </c>
      <c r="B139" s="95" t="s">
        <v>623</v>
      </c>
      <c r="C139" s="95" t="s">
        <v>500</v>
      </c>
      <c r="D139" s="95">
        <v>3.7892001342773436</v>
      </c>
      <c r="E139" s="95">
        <v>3654</v>
      </c>
      <c r="F139" s="95">
        <v>1494</v>
      </c>
      <c r="G139" s="95">
        <v>1415</v>
      </c>
      <c r="H139" s="95">
        <v>964.31961113525927</v>
      </c>
      <c r="I139" s="95">
        <v>394.2784616956971</v>
      </c>
      <c r="J139" s="95">
        <v>1530</v>
      </c>
      <c r="K139" s="95">
        <v>1215</v>
      </c>
      <c r="L139" s="95">
        <v>80</v>
      </c>
      <c r="M139" s="95">
        <v>135</v>
      </c>
      <c r="N139" s="285">
        <v>8.8235294117647065E-2</v>
      </c>
      <c r="O139" s="95">
        <v>75</v>
      </c>
      <c r="P139" s="95">
        <v>0</v>
      </c>
      <c r="Q139" s="95">
        <v>75</v>
      </c>
      <c r="R139" s="285">
        <v>4.9019607843137254E-2</v>
      </c>
      <c r="S139" s="95">
        <v>0</v>
      </c>
      <c r="T139" s="95">
        <v>0</v>
      </c>
      <c r="U139" s="95">
        <v>15</v>
      </c>
      <c r="V139" s="95" t="s">
        <v>9</v>
      </c>
    </row>
    <row r="140" spans="1:22" x14ac:dyDescent="0.2">
      <c r="A140" s="55" t="s">
        <v>197</v>
      </c>
      <c r="B140" s="95" t="s">
        <v>623</v>
      </c>
      <c r="C140" s="95" t="s">
        <v>500</v>
      </c>
      <c r="D140" s="95">
        <v>36.683400878906248</v>
      </c>
      <c r="E140" s="95">
        <v>6195</v>
      </c>
      <c r="F140" s="95">
        <v>2278</v>
      </c>
      <c r="G140" s="95">
        <v>2184</v>
      </c>
      <c r="H140" s="95">
        <v>168.87747186936147</v>
      </c>
      <c r="I140" s="95">
        <v>62.098931544536796</v>
      </c>
      <c r="J140" s="95">
        <v>2270</v>
      </c>
      <c r="K140" s="95">
        <v>1875</v>
      </c>
      <c r="L140" s="95">
        <v>165</v>
      </c>
      <c r="M140" s="95">
        <v>135</v>
      </c>
      <c r="N140" s="285">
        <v>5.9471365638766517E-2</v>
      </c>
      <c r="O140" s="95">
        <v>60</v>
      </c>
      <c r="P140" s="95">
        <v>15</v>
      </c>
      <c r="Q140" s="95">
        <v>75</v>
      </c>
      <c r="R140" s="285">
        <v>3.3039647577092511E-2</v>
      </c>
      <c r="S140" s="95">
        <v>10</v>
      </c>
      <c r="T140" s="95">
        <v>0</v>
      </c>
      <c r="U140" s="95">
        <v>0</v>
      </c>
      <c r="V140" s="95" t="s">
        <v>9</v>
      </c>
    </row>
    <row r="141" spans="1:22" x14ac:dyDescent="0.2">
      <c r="A141" s="55" t="s">
        <v>198</v>
      </c>
      <c r="B141" s="95" t="s">
        <v>623</v>
      </c>
      <c r="C141" s="95" t="s">
        <v>500</v>
      </c>
      <c r="D141" s="95">
        <v>15.262099609374999</v>
      </c>
      <c r="E141" s="95">
        <v>7406</v>
      </c>
      <c r="F141" s="95">
        <v>2779</v>
      </c>
      <c r="G141" s="95">
        <v>2580</v>
      </c>
      <c r="H141" s="95">
        <v>485.2543352194308</v>
      </c>
      <c r="I141" s="95">
        <v>182.08503882997545</v>
      </c>
      <c r="J141" s="95">
        <v>2605</v>
      </c>
      <c r="K141" s="95">
        <v>2030</v>
      </c>
      <c r="L141" s="95">
        <v>260</v>
      </c>
      <c r="M141" s="95">
        <v>200</v>
      </c>
      <c r="N141" s="285">
        <v>7.6775431861804216E-2</v>
      </c>
      <c r="O141" s="95">
        <v>65</v>
      </c>
      <c r="P141" s="95">
        <v>20</v>
      </c>
      <c r="Q141" s="95">
        <v>85</v>
      </c>
      <c r="R141" s="285">
        <v>3.2629558541266791E-2</v>
      </c>
      <c r="S141" s="95">
        <v>15</v>
      </c>
      <c r="T141" s="95">
        <v>0</v>
      </c>
      <c r="U141" s="95">
        <v>20</v>
      </c>
      <c r="V141" s="95" t="s">
        <v>9</v>
      </c>
    </row>
    <row r="142" spans="1:22" x14ac:dyDescent="0.2">
      <c r="A142" s="55" t="s">
        <v>199</v>
      </c>
      <c r="B142" s="95" t="s">
        <v>623</v>
      </c>
      <c r="C142" s="95" t="s">
        <v>500</v>
      </c>
      <c r="D142" s="95">
        <v>22.42919921875</v>
      </c>
      <c r="E142" s="95">
        <v>5231</v>
      </c>
      <c r="F142" s="95">
        <v>1934</v>
      </c>
      <c r="G142" s="95">
        <v>1795</v>
      </c>
      <c r="H142" s="95">
        <v>233.22277130728202</v>
      </c>
      <c r="I142" s="95">
        <v>86.2268858169152</v>
      </c>
      <c r="J142" s="95">
        <v>2080</v>
      </c>
      <c r="K142" s="95">
        <v>1620</v>
      </c>
      <c r="L142" s="95">
        <v>190</v>
      </c>
      <c r="M142" s="95">
        <v>135</v>
      </c>
      <c r="N142" s="285">
        <v>6.4903846153846159E-2</v>
      </c>
      <c r="O142" s="95">
        <v>85</v>
      </c>
      <c r="P142" s="95">
        <v>20</v>
      </c>
      <c r="Q142" s="95">
        <v>105</v>
      </c>
      <c r="R142" s="285">
        <v>5.0480769230769232E-2</v>
      </c>
      <c r="S142" s="95">
        <v>0</v>
      </c>
      <c r="T142" s="95">
        <v>0</v>
      </c>
      <c r="U142" s="95">
        <v>20</v>
      </c>
      <c r="V142" s="95" t="s">
        <v>9</v>
      </c>
    </row>
    <row r="143" spans="1:22" x14ac:dyDescent="0.2">
      <c r="A143" s="55" t="s">
        <v>200</v>
      </c>
      <c r="B143" s="95" t="s">
        <v>623</v>
      </c>
      <c r="C143" s="95" t="s">
        <v>500</v>
      </c>
      <c r="D143" s="95">
        <v>15.8818994140625</v>
      </c>
      <c r="E143" s="95">
        <v>6472</v>
      </c>
      <c r="F143" s="95">
        <v>2738</v>
      </c>
      <c r="G143" s="95">
        <v>2651</v>
      </c>
      <c r="H143" s="95">
        <v>407.50793285275563</v>
      </c>
      <c r="I143" s="95">
        <v>172.39751547448159</v>
      </c>
      <c r="J143" s="95">
        <v>3260</v>
      </c>
      <c r="K143" s="95">
        <v>2650</v>
      </c>
      <c r="L143" s="95">
        <v>240</v>
      </c>
      <c r="M143" s="95">
        <v>175</v>
      </c>
      <c r="N143" s="285">
        <v>5.3680981595092027E-2</v>
      </c>
      <c r="O143" s="95">
        <v>75</v>
      </c>
      <c r="P143" s="95">
        <v>75</v>
      </c>
      <c r="Q143" s="95">
        <v>150</v>
      </c>
      <c r="R143" s="285">
        <v>4.6012269938650305E-2</v>
      </c>
      <c r="S143" s="95">
        <v>0</v>
      </c>
      <c r="T143" s="95">
        <v>0</v>
      </c>
      <c r="U143" s="95">
        <v>40</v>
      </c>
      <c r="V143" s="95" t="s">
        <v>9</v>
      </c>
    </row>
    <row r="144" spans="1:22" x14ac:dyDescent="0.2">
      <c r="A144" s="55" t="s">
        <v>201</v>
      </c>
      <c r="B144" s="55" t="s">
        <v>623</v>
      </c>
      <c r="C144" s="55" t="s">
        <v>500</v>
      </c>
      <c r="D144" s="55">
        <v>42.399199218749999</v>
      </c>
      <c r="E144" s="55">
        <v>4159</v>
      </c>
      <c r="F144" s="55">
        <v>1499</v>
      </c>
      <c r="G144" s="55">
        <v>1355</v>
      </c>
      <c r="H144" s="55">
        <v>98.091475231465807</v>
      </c>
      <c r="I144" s="55">
        <v>35.354441301266469</v>
      </c>
      <c r="J144" s="55">
        <v>1975</v>
      </c>
      <c r="K144" s="55">
        <v>1455</v>
      </c>
      <c r="L144" s="55">
        <v>225</v>
      </c>
      <c r="M144" s="55">
        <v>180</v>
      </c>
      <c r="N144" s="274">
        <v>9.1139240506329114E-2</v>
      </c>
      <c r="O144" s="55">
        <v>80</v>
      </c>
      <c r="P144" s="55">
        <v>10</v>
      </c>
      <c r="Q144" s="55">
        <v>90</v>
      </c>
      <c r="R144" s="274">
        <v>4.5569620253164557E-2</v>
      </c>
      <c r="S144" s="55">
        <v>0</v>
      </c>
      <c r="T144" s="55">
        <v>0</v>
      </c>
      <c r="U144" s="55">
        <v>10</v>
      </c>
      <c r="V144" s="55" t="s">
        <v>5</v>
      </c>
    </row>
    <row r="145" spans="1:22" x14ac:dyDescent="0.2">
      <c r="A145" s="55" t="s">
        <v>202</v>
      </c>
      <c r="B145" s="95" t="s">
        <v>623</v>
      </c>
      <c r="C145" s="95" t="s">
        <v>500</v>
      </c>
      <c r="D145" s="95">
        <v>2.4855000305175783</v>
      </c>
      <c r="E145" s="95">
        <v>4610</v>
      </c>
      <c r="F145" s="95">
        <v>1510</v>
      </c>
      <c r="G145" s="95">
        <v>1413</v>
      </c>
      <c r="H145" s="95">
        <v>1854.7575712722955</v>
      </c>
      <c r="I145" s="95">
        <v>607.52362963582777</v>
      </c>
      <c r="J145" s="95">
        <v>2170</v>
      </c>
      <c r="K145" s="95">
        <v>1720</v>
      </c>
      <c r="L145" s="95">
        <v>130</v>
      </c>
      <c r="M145" s="95">
        <v>265</v>
      </c>
      <c r="N145" s="285">
        <v>0.12211981566820276</v>
      </c>
      <c r="O145" s="95">
        <v>30</v>
      </c>
      <c r="P145" s="95">
        <v>10</v>
      </c>
      <c r="Q145" s="95">
        <v>40</v>
      </c>
      <c r="R145" s="285">
        <v>1.8433179723502304E-2</v>
      </c>
      <c r="S145" s="95">
        <v>10</v>
      </c>
      <c r="T145" s="95">
        <v>0</v>
      </c>
      <c r="U145" s="95">
        <v>10</v>
      </c>
      <c r="V145" s="95" t="s">
        <v>9</v>
      </c>
    </row>
    <row r="146" spans="1:22" x14ac:dyDescent="0.2">
      <c r="A146" s="55" t="s">
        <v>203</v>
      </c>
      <c r="B146" s="95" t="s">
        <v>623</v>
      </c>
      <c r="C146" s="95" t="s">
        <v>500</v>
      </c>
      <c r="D146" s="95">
        <v>2.3332000732421876</v>
      </c>
      <c r="E146" s="95">
        <v>8763</v>
      </c>
      <c r="F146" s="95">
        <v>3586</v>
      </c>
      <c r="G146" s="95">
        <v>3464</v>
      </c>
      <c r="H146" s="95">
        <v>3755.7859270178392</v>
      </c>
      <c r="I146" s="95">
        <v>1536.9449200371987</v>
      </c>
      <c r="J146" s="95">
        <v>4390</v>
      </c>
      <c r="K146" s="95">
        <v>3205</v>
      </c>
      <c r="L146" s="95">
        <v>320</v>
      </c>
      <c r="M146" s="95">
        <v>465</v>
      </c>
      <c r="N146" s="285">
        <v>0.10592255125284739</v>
      </c>
      <c r="O146" s="95">
        <v>270</v>
      </c>
      <c r="P146" s="95">
        <v>105</v>
      </c>
      <c r="Q146" s="95">
        <v>375</v>
      </c>
      <c r="R146" s="285">
        <v>8.5421412300683369E-2</v>
      </c>
      <c r="S146" s="95">
        <v>10</v>
      </c>
      <c r="T146" s="95">
        <v>0</v>
      </c>
      <c r="U146" s="95">
        <v>20</v>
      </c>
      <c r="V146" s="95" t="s">
        <v>9</v>
      </c>
    </row>
    <row r="147" spans="1:22" x14ac:dyDescent="0.2">
      <c r="A147" s="55" t="s">
        <v>204</v>
      </c>
      <c r="B147" s="95" t="s">
        <v>623</v>
      </c>
      <c r="C147" s="95" t="s">
        <v>500</v>
      </c>
      <c r="D147" s="95">
        <v>1.4755000305175781</v>
      </c>
      <c r="E147" s="95">
        <v>6328</v>
      </c>
      <c r="F147" s="95">
        <v>2107</v>
      </c>
      <c r="G147" s="95">
        <v>2073</v>
      </c>
      <c r="H147" s="95">
        <v>4288.71560089379</v>
      </c>
      <c r="I147" s="95">
        <v>1427.9904821560074</v>
      </c>
      <c r="J147" s="95">
        <v>3180</v>
      </c>
      <c r="K147" s="95">
        <v>2410</v>
      </c>
      <c r="L147" s="95">
        <v>255</v>
      </c>
      <c r="M147" s="95">
        <v>365</v>
      </c>
      <c r="N147" s="285">
        <v>0.11477987421383648</v>
      </c>
      <c r="O147" s="95">
        <v>75</v>
      </c>
      <c r="P147" s="95">
        <v>40</v>
      </c>
      <c r="Q147" s="95">
        <v>115</v>
      </c>
      <c r="R147" s="285">
        <v>3.6163522012578615E-2</v>
      </c>
      <c r="S147" s="95">
        <v>25</v>
      </c>
      <c r="T147" s="95">
        <v>0</v>
      </c>
      <c r="U147" s="95">
        <v>15</v>
      </c>
      <c r="V147" s="95" t="s">
        <v>9</v>
      </c>
    </row>
    <row r="148" spans="1:22" x14ac:dyDescent="0.2">
      <c r="A148" s="55" t="s">
        <v>205</v>
      </c>
      <c r="B148" s="95" t="s">
        <v>623</v>
      </c>
      <c r="C148" s="95" t="s">
        <v>500</v>
      </c>
      <c r="D148" s="95">
        <v>1.4605000305175782</v>
      </c>
      <c r="E148" s="95">
        <v>5089</v>
      </c>
      <c r="F148" s="95">
        <v>1835</v>
      </c>
      <c r="G148" s="95">
        <v>1800</v>
      </c>
      <c r="H148" s="95">
        <v>3484.4230699512814</v>
      </c>
      <c r="I148" s="95">
        <v>1256.4190083239539</v>
      </c>
      <c r="J148" s="95">
        <v>2520</v>
      </c>
      <c r="K148" s="95">
        <v>2005</v>
      </c>
      <c r="L148" s="95">
        <v>180</v>
      </c>
      <c r="M148" s="95">
        <v>250</v>
      </c>
      <c r="N148" s="285">
        <v>9.9206349206349201E-2</v>
      </c>
      <c r="O148" s="95">
        <v>30</v>
      </c>
      <c r="P148" s="95">
        <v>35</v>
      </c>
      <c r="Q148" s="95">
        <v>65</v>
      </c>
      <c r="R148" s="285">
        <v>2.5793650793650792E-2</v>
      </c>
      <c r="S148" s="95">
        <v>20</v>
      </c>
      <c r="T148" s="95">
        <v>0</v>
      </c>
      <c r="U148" s="95">
        <v>0</v>
      </c>
      <c r="V148" s="95" t="s">
        <v>9</v>
      </c>
    </row>
    <row r="149" spans="1:22" x14ac:dyDescent="0.2">
      <c r="A149" s="55" t="s">
        <v>206</v>
      </c>
      <c r="B149" s="95" t="s">
        <v>623</v>
      </c>
      <c r="C149" s="95" t="s">
        <v>500</v>
      </c>
      <c r="D149" s="95">
        <v>1.5492999267578125</v>
      </c>
      <c r="E149" s="95">
        <v>6298</v>
      </c>
      <c r="F149" s="95">
        <v>2286</v>
      </c>
      <c r="G149" s="95">
        <v>2210</v>
      </c>
      <c r="H149" s="95">
        <v>4065.061832914233</v>
      </c>
      <c r="I149" s="95">
        <v>1475.5051365579448</v>
      </c>
      <c r="J149" s="95">
        <v>2630</v>
      </c>
      <c r="K149" s="95">
        <v>1830</v>
      </c>
      <c r="L149" s="95">
        <v>225</v>
      </c>
      <c r="M149" s="95">
        <v>395</v>
      </c>
      <c r="N149" s="285">
        <v>0.15019011406844107</v>
      </c>
      <c r="O149" s="95">
        <v>90</v>
      </c>
      <c r="P149" s="95">
        <v>70</v>
      </c>
      <c r="Q149" s="95">
        <v>160</v>
      </c>
      <c r="R149" s="285">
        <v>6.0836501901140684E-2</v>
      </c>
      <c r="S149" s="95">
        <v>10</v>
      </c>
      <c r="T149" s="95">
        <v>0</v>
      </c>
      <c r="U149" s="95">
        <v>15</v>
      </c>
      <c r="V149" s="95" t="s">
        <v>9</v>
      </c>
    </row>
    <row r="150" spans="1:22" x14ac:dyDescent="0.2">
      <c r="A150" s="55" t="s">
        <v>207</v>
      </c>
      <c r="B150" s="95" t="s">
        <v>623</v>
      </c>
      <c r="C150" s="95" t="s">
        <v>500</v>
      </c>
      <c r="D150" s="95">
        <v>1.3188000488281251</v>
      </c>
      <c r="E150" s="95">
        <v>5478</v>
      </c>
      <c r="F150" s="95">
        <v>1668</v>
      </c>
      <c r="G150" s="95">
        <v>1636</v>
      </c>
      <c r="H150" s="95">
        <v>4153.7760063534315</v>
      </c>
      <c r="I150" s="95">
        <v>1264.7861224164885</v>
      </c>
      <c r="J150" s="95">
        <v>2610</v>
      </c>
      <c r="K150" s="95">
        <v>2085</v>
      </c>
      <c r="L150" s="95">
        <v>205</v>
      </c>
      <c r="M150" s="95">
        <v>265</v>
      </c>
      <c r="N150" s="285">
        <v>0.10153256704980843</v>
      </c>
      <c r="O150" s="95">
        <v>15</v>
      </c>
      <c r="P150" s="95">
        <v>25</v>
      </c>
      <c r="Q150" s="95">
        <v>40</v>
      </c>
      <c r="R150" s="285">
        <v>1.532567049808429E-2</v>
      </c>
      <c r="S150" s="95">
        <v>0</v>
      </c>
      <c r="T150" s="95">
        <v>0</v>
      </c>
      <c r="U150" s="95">
        <v>10</v>
      </c>
      <c r="V150" s="95" t="s">
        <v>9</v>
      </c>
    </row>
    <row r="151" spans="1:22" x14ac:dyDescent="0.2">
      <c r="A151" s="55" t="s">
        <v>208</v>
      </c>
      <c r="B151" s="95" t="s">
        <v>623</v>
      </c>
      <c r="C151" s="95" t="s">
        <v>500</v>
      </c>
      <c r="D151" s="95">
        <v>1.292100067138672</v>
      </c>
      <c r="E151" s="95">
        <v>4508</v>
      </c>
      <c r="F151" s="95">
        <v>1590</v>
      </c>
      <c r="G151" s="95">
        <v>1537</v>
      </c>
      <c r="H151" s="95">
        <v>3488.8938671622159</v>
      </c>
      <c r="I151" s="95">
        <v>1230.5548466699031</v>
      </c>
      <c r="J151" s="95">
        <v>1755</v>
      </c>
      <c r="K151" s="95">
        <v>1345</v>
      </c>
      <c r="L151" s="95">
        <v>135</v>
      </c>
      <c r="M151" s="95">
        <v>155</v>
      </c>
      <c r="N151" s="285">
        <v>8.8319088319088315E-2</v>
      </c>
      <c r="O151" s="95">
        <v>70</v>
      </c>
      <c r="P151" s="95">
        <v>35</v>
      </c>
      <c r="Q151" s="95">
        <v>105</v>
      </c>
      <c r="R151" s="285">
        <v>5.9829059829059832E-2</v>
      </c>
      <c r="S151" s="95">
        <v>0</v>
      </c>
      <c r="T151" s="95">
        <v>0</v>
      </c>
      <c r="U151" s="95">
        <v>20</v>
      </c>
      <c r="V151" s="95" t="s">
        <v>9</v>
      </c>
    </row>
    <row r="152" spans="1:22" x14ac:dyDescent="0.2">
      <c r="A152" s="55" t="s">
        <v>209</v>
      </c>
      <c r="B152" s="95" t="s">
        <v>623</v>
      </c>
      <c r="C152" s="95" t="s">
        <v>500</v>
      </c>
      <c r="D152" s="95">
        <v>1.3438999938964844</v>
      </c>
      <c r="E152" s="95">
        <v>4694</v>
      </c>
      <c r="F152" s="95">
        <v>1615</v>
      </c>
      <c r="G152" s="95">
        <v>1561</v>
      </c>
      <c r="H152" s="95">
        <v>3492.819422068962</v>
      </c>
      <c r="I152" s="95">
        <v>1201.7263243803523</v>
      </c>
      <c r="J152" s="95">
        <v>1835</v>
      </c>
      <c r="K152" s="95">
        <v>1375</v>
      </c>
      <c r="L152" s="95">
        <v>150</v>
      </c>
      <c r="M152" s="95">
        <v>225</v>
      </c>
      <c r="N152" s="285">
        <v>0.1226158038147139</v>
      </c>
      <c r="O152" s="95">
        <v>50</v>
      </c>
      <c r="P152" s="95">
        <v>25</v>
      </c>
      <c r="Q152" s="95">
        <v>75</v>
      </c>
      <c r="R152" s="285">
        <v>4.0871934604904632E-2</v>
      </c>
      <c r="S152" s="95">
        <v>0</v>
      </c>
      <c r="T152" s="95">
        <v>0</v>
      </c>
      <c r="U152" s="95">
        <v>0</v>
      </c>
      <c r="V152" s="95" t="s">
        <v>9</v>
      </c>
    </row>
    <row r="153" spans="1:22" x14ac:dyDescent="0.2">
      <c r="A153" s="55" t="s">
        <v>210</v>
      </c>
      <c r="B153" s="95" t="s">
        <v>623</v>
      </c>
      <c r="C153" s="95" t="s">
        <v>500</v>
      </c>
      <c r="D153" s="95">
        <v>1.3039999389648438</v>
      </c>
      <c r="E153" s="95">
        <v>5677</v>
      </c>
      <c r="F153" s="95">
        <v>1762</v>
      </c>
      <c r="G153" s="95">
        <v>1723</v>
      </c>
      <c r="H153" s="95">
        <v>4353.5278111336274</v>
      </c>
      <c r="I153" s="95">
        <v>1351.2270571107013</v>
      </c>
      <c r="J153" s="95">
        <v>2250</v>
      </c>
      <c r="K153" s="95">
        <v>1755</v>
      </c>
      <c r="L153" s="95">
        <v>210</v>
      </c>
      <c r="M153" s="95">
        <v>225</v>
      </c>
      <c r="N153" s="285">
        <v>0.1</v>
      </c>
      <c r="O153" s="95">
        <v>20</v>
      </c>
      <c r="P153" s="95">
        <v>30</v>
      </c>
      <c r="Q153" s="95">
        <v>50</v>
      </c>
      <c r="R153" s="285">
        <v>2.2222222222222223E-2</v>
      </c>
      <c r="S153" s="95">
        <v>0</v>
      </c>
      <c r="T153" s="95">
        <v>0</v>
      </c>
      <c r="U153" s="95">
        <v>0</v>
      </c>
      <c r="V153" s="95" t="s">
        <v>9</v>
      </c>
    </row>
    <row r="154" spans="1:22" x14ac:dyDescent="0.2">
      <c r="A154" s="55" t="s">
        <v>211</v>
      </c>
      <c r="B154" s="95" t="s">
        <v>623</v>
      </c>
      <c r="C154" s="95" t="s">
        <v>500</v>
      </c>
      <c r="D154" s="95">
        <v>0.69650001525878902</v>
      </c>
      <c r="E154" s="95">
        <v>2143</v>
      </c>
      <c r="F154" s="95">
        <v>680</v>
      </c>
      <c r="G154" s="95">
        <v>660</v>
      </c>
      <c r="H154" s="95">
        <v>3076.8125671953571</v>
      </c>
      <c r="I154" s="95">
        <v>976.31010064994996</v>
      </c>
      <c r="J154" s="95">
        <v>1115</v>
      </c>
      <c r="K154" s="95">
        <v>860</v>
      </c>
      <c r="L154" s="95">
        <v>120</v>
      </c>
      <c r="M154" s="95">
        <v>100</v>
      </c>
      <c r="N154" s="285">
        <v>8.9686098654708515E-2</v>
      </c>
      <c r="O154" s="95">
        <v>30</v>
      </c>
      <c r="P154" s="95">
        <v>0</v>
      </c>
      <c r="Q154" s="95">
        <v>30</v>
      </c>
      <c r="R154" s="285">
        <v>2.6905829596412557E-2</v>
      </c>
      <c r="S154" s="95">
        <v>0</v>
      </c>
      <c r="T154" s="95">
        <v>0</v>
      </c>
      <c r="U154" s="95">
        <v>0</v>
      </c>
      <c r="V154" s="95" t="s">
        <v>9</v>
      </c>
    </row>
    <row r="155" spans="1:22" x14ac:dyDescent="0.2">
      <c r="A155" s="55" t="s">
        <v>212</v>
      </c>
      <c r="B155" s="95" t="s">
        <v>623</v>
      </c>
      <c r="C155" s="95" t="s">
        <v>500</v>
      </c>
      <c r="D155" s="95">
        <v>1.3097999572753907</v>
      </c>
      <c r="E155" s="95">
        <v>5515</v>
      </c>
      <c r="F155" s="95">
        <v>2039</v>
      </c>
      <c r="G155" s="95">
        <v>1977</v>
      </c>
      <c r="H155" s="95">
        <v>4210.5666360473469</v>
      </c>
      <c r="I155" s="95">
        <v>1556.72626852231</v>
      </c>
      <c r="J155" s="95">
        <v>2510</v>
      </c>
      <c r="K155" s="95">
        <v>1775</v>
      </c>
      <c r="L155" s="95">
        <v>220</v>
      </c>
      <c r="M155" s="95">
        <v>365</v>
      </c>
      <c r="N155" s="285">
        <v>0.1454183266932271</v>
      </c>
      <c r="O155" s="95">
        <v>75</v>
      </c>
      <c r="P155" s="95">
        <v>40</v>
      </c>
      <c r="Q155" s="95">
        <v>115</v>
      </c>
      <c r="R155" s="285">
        <v>4.5816733067729085E-2</v>
      </c>
      <c r="S155" s="95">
        <v>10</v>
      </c>
      <c r="T155" s="95">
        <v>0</v>
      </c>
      <c r="U155" s="95">
        <v>25</v>
      </c>
      <c r="V155" s="95" t="s">
        <v>9</v>
      </c>
    </row>
    <row r="156" spans="1:22" x14ac:dyDescent="0.2">
      <c r="A156" s="55" t="s">
        <v>213</v>
      </c>
      <c r="B156" s="95" t="s">
        <v>623</v>
      </c>
      <c r="C156" s="95" t="s">
        <v>500</v>
      </c>
      <c r="D156" s="95">
        <v>0.65540000915527341</v>
      </c>
      <c r="E156" s="95">
        <v>2332</v>
      </c>
      <c r="F156" s="95">
        <v>827</v>
      </c>
      <c r="G156" s="95">
        <v>797</v>
      </c>
      <c r="H156" s="95">
        <v>3558.1323885021743</v>
      </c>
      <c r="I156" s="95">
        <v>1261.8248221660799</v>
      </c>
      <c r="J156" s="95">
        <v>1040</v>
      </c>
      <c r="K156" s="95">
        <v>800</v>
      </c>
      <c r="L156" s="95">
        <v>80</v>
      </c>
      <c r="M156" s="95">
        <v>130</v>
      </c>
      <c r="N156" s="285">
        <v>0.125</v>
      </c>
      <c r="O156" s="95">
        <v>0</v>
      </c>
      <c r="P156" s="95">
        <v>20</v>
      </c>
      <c r="Q156" s="95">
        <v>20</v>
      </c>
      <c r="R156" s="285">
        <v>1.9230769230769232E-2</v>
      </c>
      <c r="S156" s="95">
        <v>0</v>
      </c>
      <c r="T156" s="95">
        <v>0</v>
      </c>
      <c r="U156" s="95">
        <v>0</v>
      </c>
      <c r="V156" s="95" t="s">
        <v>9</v>
      </c>
    </row>
    <row r="157" spans="1:22" x14ac:dyDescent="0.2">
      <c r="A157" s="55" t="s">
        <v>214</v>
      </c>
      <c r="B157" s="95" t="s">
        <v>623</v>
      </c>
      <c r="C157" s="95" t="s">
        <v>500</v>
      </c>
      <c r="D157" s="95">
        <v>1.3286000061035157</v>
      </c>
      <c r="E157" s="95">
        <v>5149</v>
      </c>
      <c r="F157" s="95">
        <v>1605</v>
      </c>
      <c r="G157" s="95">
        <v>1580</v>
      </c>
      <c r="H157" s="95">
        <v>3875.5080357863735</v>
      </c>
      <c r="I157" s="95">
        <v>1208.0385312559972</v>
      </c>
      <c r="J157" s="95">
        <v>2435</v>
      </c>
      <c r="K157" s="95">
        <v>1935</v>
      </c>
      <c r="L157" s="95">
        <v>185</v>
      </c>
      <c r="M157" s="95">
        <v>270</v>
      </c>
      <c r="N157" s="285">
        <v>0.11088295687885011</v>
      </c>
      <c r="O157" s="95">
        <v>25</v>
      </c>
      <c r="P157" s="95">
        <v>15</v>
      </c>
      <c r="Q157" s="95">
        <v>40</v>
      </c>
      <c r="R157" s="285">
        <v>1.6427104722792608E-2</v>
      </c>
      <c r="S157" s="95">
        <v>0</v>
      </c>
      <c r="T157" s="95">
        <v>0</v>
      </c>
      <c r="U157" s="95">
        <v>0</v>
      </c>
      <c r="V157" s="95" t="s">
        <v>9</v>
      </c>
    </row>
    <row r="158" spans="1:22" x14ac:dyDescent="0.2">
      <c r="A158" s="55" t="s">
        <v>215</v>
      </c>
      <c r="B158" s="95" t="s">
        <v>623</v>
      </c>
      <c r="C158" s="95" t="s">
        <v>500</v>
      </c>
      <c r="D158" s="95">
        <v>2.7110998535156252</v>
      </c>
      <c r="E158" s="95">
        <v>7615</v>
      </c>
      <c r="F158" s="95">
        <v>2406</v>
      </c>
      <c r="G158" s="95">
        <v>2351</v>
      </c>
      <c r="H158" s="95">
        <v>2808.8231387439419</v>
      </c>
      <c r="I158" s="95">
        <v>887.46270148626718</v>
      </c>
      <c r="J158" s="95">
        <v>3015</v>
      </c>
      <c r="K158" s="95">
        <v>2320</v>
      </c>
      <c r="L158" s="95">
        <v>280</v>
      </c>
      <c r="M158" s="95">
        <v>300</v>
      </c>
      <c r="N158" s="285">
        <v>9.950248756218906E-2</v>
      </c>
      <c r="O158" s="95">
        <v>85</v>
      </c>
      <c r="P158" s="95">
        <v>20</v>
      </c>
      <c r="Q158" s="95">
        <v>105</v>
      </c>
      <c r="R158" s="285">
        <v>3.482587064676617E-2</v>
      </c>
      <c r="S158" s="95">
        <v>10</v>
      </c>
      <c r="T158" s="95">
        <v>0</v>
      </c>
      <c r="U158" s="95">
        <v>0</v>
      </c>
      <c r="V158" s="95" t="s">
        <v>9</v>
      </c>
    </row>
    <row r="159" spans="1:22" x14ac:dyDescent="0.2">
      <c r="A159" s="55" t="s">
        <v>216</v>
      </c>
      <c r="B159" s="95" t="s">
        <v>623</v>
      </c>
      <c r="C159" s="95" t="s">
        <v>500</v>
      </c>
      <c r="D159" s="95">
        <v>4.7617001342773442</v>
      </c>
      <c r="E159" s="95">
        <v>6103</v>
      </c>
      <c r="F159" s="95">
        <v>2030</v>
      </c>
      <c r="G159" s="95">
        <v>1961</v>
      </c>
      <c r="H159" s="95">
        <v>1281.6850763170153</v>
      </c>
      <c r="I159" s="95">
        <v>426.31831966631836</v>
      </c>
      <c r="J159" s="95">
        <v>3025</v>
      </c>
      <c r="K159" s="95">
        <v>2355</v>
      </c>
      <c r="L159" s="95">
        <v>280</v>
      </c>
      <c r="M159" s="95">
        <v>295</v>
      </c>
      <c r="N159" s="285">
        <v>9.7520661157024791E-2</v>
      </c>
      <c r="O159" s="95">
        <v>35</v>
      </c>
      <c r="P159" s="95">
        <v>25</v>
      </c>
      <c r="Q159" s="95">
        <v>60</v>
      </c>
      <c r="R159" s="285">
        <v>1.9834710743801654E-2</v>
      </c>
      <c r="S159" s="95">
        <v>0</v>
      </c>
      <c r="T159" s="95">
        <v>0</v>
      </c>
      <c r="U159" s="95">
        <v>25</v>
      </c>
      <c r="V159" s="95" t="s">
        <v>9</v>
      </c>
    </row>
    <row r="160" spans="1:22" x14ac:dyDescent="0.2">
      <c r="A160" s="55" t="s">
        <v>217</v>
      </c>
      <c r="B160" s="95" t="s">
        <v>623</v>
      </c>
      <c r="C160" s="95" t="s">
        <v>500</v>
      </c>
      <c r="D160" s="95">
        <v>2.7122000122070311</v>
      </c>
      <c r="E160" s="95">
        <v>6447</v>
      </c>
      <c r="F160" s="95">
        <v>2540</v>
      </c>
      <c r="G160" s="95">
        <v>2303</v>
      </c>
      <c r="H160" s="95">
        <v>2377.0370809613723</v>
      </c>
      <c r="I160" s="95">
        <v>936.50910278298215</v>
      </c>
      <c r="J160" s="95">
        <v>2740</v>
      </c>
      <c r="K160" s="95">
        <v>1995</v>
      </c>
      <c r="L160" s="95">
        <v>315</v>
      </c>
      <c r="M160" s="95">
        <v>295</v>
      </c>
      <c r="N160" s="285">
        <v>0.10766423357664233</v>
      </c>
      <c r="O160" s="95">
        <v>80</v>
      </c>
      <c r="P160" s="95">
        <v>15</v>
      </c>
      <c r="Q160" s="95">
        <v>95</v>
      </c>
      <c r="R160" s="285">
        <v>3.4671532846715328E-2</v>
      </c>
      <c r="S160" s="95">
        <v>10</v>
      </c>
      <c r="T160" s="95">
        <v>10</v>
      </c>
      <c r="U160" s="95">
        <v>25</v>
      </c>
      <c r="V160" s="95" t="s">
        <v>9</v>
      </c>
    </row>
    <row r="161" spans="1:22" x14ac:dyDescent="0.2">
      <c r="A161" s="55" t="s">
        <v>218</v>
      </c>
      <c r="B161" s="95" t="s">
        <v>623</v>
      </c>
      <c r="C161" s="95" t="s">
        <v>500</v>
      </c>
      <c r="D161" s="95">
        <v>0.31260000228881835</v>
      </c>
      <c r="E161" s="95">
        <v>5383</v>
      </c>
      <c r="F161" s="95">
        <v>2413</v>
      </c>
      <c r="G161" s="95">
        <v>2330</v>
      </c>
      <c r="H161" s="95">
        <v>17220.089445253816</v>
      </c>
      <c r="I161" s="95">
        <v>7719.12982192039</v>
      </c>
      <c r="J161" s="95">
        <v>2545</v>
      </c>
      <c r="K161" s="95">
        <v>1760</v>
      </c>
      <c r="L161" s="95">
        <v>220</v>
      </c>
      <c r="M161" s="95">
        <v>365</v>
      </c>
      <c r="N161" s="285">
        <v>0.14341846758349705</v>
      </c>
      <c r="O161" s="95">
        <v>125</v>
      </c>
      <c r="P161" s="95">
        <v>45</v>
      </c>
      <c r="Q161" s="95">
        <v>170</v>
      </c>
      <c r="R161" s="285">
        <v>6.6797642436149315E-2</v>
      </c>
      <c r="S161" s="95">
        <v>10</v>
      </c>
      <c r="T161" s="95">
        <v>10</v>
      </c>
      <c r="U161" s="95">
        <v>10</v>
      </c>
      <c r="V161" s="95" t="s">
        <v>9</v>
      </c>
    </row>
    <row r="162" spans="1:22" x14ac:dyDescent="0.2">
      <c r="A162" s="55" t="s">
        <v>219</v>
      </c>
      <c r="B162" s="95" t="s">
        <v>623</v>
      </c>
      <c r="C162" s="95" t="s">
        <v>500</v>
      </c>
      <c r="D162" s="95">
        <v>0.32720001220703127</v>
      </c>
      <c r="E162" s="95">
        <v>4092</v>
      </c>
      <c r="F162" s="95">
        <v>1658</v>
      </c>
      <c r="G162" s="95">
        <v>1548</v>
      </c>
      <c r="H162" s="95">
        <v>12506.112002865219</v>
      </c>
      <c r="I162" s="95">
        <v>5067.2369747679704</v>
      </c>
      <c r="J162" s="95">
        <v>1900</v>
      </c>
      <c r="K162" s="95">
        <v>1250</v>
      </c>
      <c r="L162" s="95">
        <v>220</v>
      </c>
      <c r="M162" s="95">
        <v>305</v>
      </c>
      <c r="N162" s="285">
        <v>0.16052631578947368</v>
      </c>
      <c r="O162" s="95">
        <v>100</v>
      </c>
      <c r="P162" s="95">
        <v>15</v>
      </c>
      <c r="Q162" s="95">
        <v>115</v>
      </c>
      <c r="R162" s="285">
        <v>6.0526315789473685E-2</v>
      </c>
      <c r="S162" s="95">
        <v>0</v>
      </c>
      <c r="T162" s="95">
        <v>0</v>
      </c>
      <c r="U162" s="95">
        <v>10</v>
      </c>
      <c r="V162" s="95" t="s">
        <v>9</v>
      </c>
    </row>
    <row r="163" spans="1:22" x14ac:dyDescent="0.2">
      <c r="A163" s="55" t="s">
        <v>220</v>
      </c>
      <c r="B163" s="95" t="s">
        <v>623</v>
      </c>
      <c r="C163" s="95" t="s">
        <v>500</v>
      </c>
      <c r="D163" s="95">
        <v>0.65580001831054691</v>
      </c>
      <c r="E163" s="95">
        <v>7979</v>
      </c>
      <c r="F163" s="95">
        <v>3763</v>
      </c>
      <c r="G163" s="95">
        <v>3542</v>
      </c>
      <c r="H163" s="95">
        <v>12166.818812471627</v>
      </c>
      <c r="I163" s="95">
        <v>5738.029726949585</v>
      </c>
      <c r="J163" s="95">
        <v>3660</v>
      </c>
      <c r="K163" s="95">
        <v>2455</v>
      </c>
      <c r="L163" s="95">
        <v>295</v>
      </c>
      <c r="M163" s="95">
        <v>610</v>
      </c>
      <c r="N163" s="285">
        <v>0.16666666666666666</v>
      </c>
      <c r="O163" s="95">
        <v>235</v>
      </c>
      <c r="P163" s="95">
        <v>40</v>
      </c>
      <c r="Q163" s="95">
        <v>275</v>
      </c>
      <c r="R163" s="285">
        <v>7.5136612021857924E-2</v>
      </c>
      <c r="S163" s="95">
        <v>10</v>
      </c>
      <c r="T163" s="95">
        <v>0</v>
      </c>
      <c r="U163" s="95">
        <v>20</v>
      </c>
      <c r="V163" s="95" t="s">
        <v>9</v>
      </c>
    </row>
    <row r="164" spans="1:22" x14ac:dyDescent="0.2">
      <c r="A164" s="55" t="s">
        <v>221</v>
      </c>
      <c r="B164" s="109" t="s">
        <v>623</v>
      </c>
      <c r="C164" s="109" t="s">
        <v>500</v>
      </c>
      <c r="D164" s="109">
        <v>0.45029998779296876</v>
      </c>
      <c r="E164" s="109">
        <v>3816</v>
      </c>
      <c r="F164" s="109">
        <v>1941</v>
      </c>
      <c r="G164" s="109">
        <v>1772</v>
      </c>
      <c r="H164" s="109">
        <v>8474.3506627729585</v>
      </c>
      <c r="I164" s="109">
        <v>4310.4598103884464</v>
      </c>
      <c r="J164" s="109">
        <v>1305</v>
      </c>
      <c r="K164" s="109">
        <v>725</v>
      </c>
      <c r="L164" s="109">
        <v>95</v>
      </c>
      <c r="M164" s="109">
        <v>280</v>
      </c>
      <c r="N164" s="284">
        <v>0.21455938697318008</v>
      </c>
      <c r="O164" s="109">
        <v>180</v>
      </c>
      <c r="P164" s="109">
        <v>25</v>
      </c>
      <c r="Q164" s="109">
        <v>205</v>
      </c>
      <c r="R164" s="284">
        <v>0.15708812260536398</v>
      </c>
      <c r="S164" s="109">
        <v>0</v>
      </c>
      <c r="T164" s="109">
        <v>0</v>
      </c>
      <c r="U164" s="109">
        <v>0</v>
      </c>
      <c r="V164" s="109" t="s">
        <v>7</v>
      </c>
    </row>
    <row r="165" spans="1:22" x14ac:dyDescent="0.2">
      <c r="A165" s="55" t="s">
        <v>222</v>
      </c>
      <c r="B165" s="109" t="s">
        <v>623</v>
      </c>
      <c r="C165" s="109" t="s">
        <v>500</v>
      </c>
      <c r="D165" s="109">
        <v>0.6147000122070313</v>
      </c>
      <c r="E165" s="109">
        <v>6340</v>
      </c>
      <c r="F165" s="109">
        <v>2871</v>
      </c>
      <c r="G165" s="109">
        <v>2735</v>
      </c>
      <c r="H165" s="109">
        <v>10313.974091584505</v>
      </c>
      <c r="I165" s="109">
        <v>4670.5709174982831</v>
      </c>
      <c r="J165" s="109">
        <v>3070</v>
      </c>
      <c r="K165" s="109">
        <v>1800</v>
      </c>
      <c r="L165" s="109">
        <v>220</v>
      </c>
      <c r="M165" s="109">
        <v>605</v>
      </c>
      <c r="N165" s="284">
        <v>0.19706840390879479</v>
      </c>
      <c r="O165" s="109">
        <v>355</v>
      </c>
      <c r="P165" s="109">
        <v>70</v>
      </c>
      <c r="Q165" s="109">
        <v>425</v>
      </c>
      <c r="R165" s="284">
        <v>0.13843648208469056</v>
      </c>
      <c r="S165" s="109">
        <v>0</v>
      </c>
      <c r="T165" s="109">
        <v>10</v>
      </c>
      <c r="U165" s="109">
        <v>15</v>
      </c>
      <c r="V165" s="109" t="s">
        <v>7</v>
      </c>
    </row>
    <row r="166" spans="1:22" x14ac:dyDescent="0.2">
      <c r="A166" s="55" t="s">
        <v>223</v>
      </c>
      <c r="B166" s="109" t="s">
        <v>623</v>
      </c>
      <c r="C166" s="109" t="s">
        <v>500</v>
      </c>
      <c r="D166" s="109">
        <v>2.8501000976562501</v>
      </c>
      <c r="E166" s="109">
        <v>6006</v>
      </c>
      <c r="F166" s="109">
        <v>2642</v>
      </c>
      <c r="G166" s="109">
        <v>2421</v>
      </c>
      <c r="H166" s="109">
        <v>2107.2944086907582</v>
      </c>
      <c r="I166" s="109">
        <v>926.98498630719007</v>
      </c>
      <c r="J166" s="109">
        <v>2125</v>
      </c>
      <c r="K166" s="109">
        <v>1310</v>
      </c>
      <c r="L166" s="109">
        <v>165</v>
      </c>
      <c r="M166" s="109">
        <v>350</v>
      </c>
      <c r="N166" s="284">
        <v>0.16470588235294117</v>
      </c>
      <c r="O166" s="109">
        <v>220</v>
      </c>
      <c r="P166" s="109">
        <v>70</v>
      </c>
      <c r="Q166" s="109">
        <v>290</v>
      </c>
      <c r="R166" s="284">
        <v>0.13647058823529412</v>
      </c>
      <c r="S166" s="109">
        <v>0</v>
      </c>
      <c r="T166" s="109">
        <v>0</v>
      </c>
      <c r="U166" s="109">
        <v>10</v>
      </c>
      <c r="V166" s="109" t="s">
        <v>7</v>
      </c>
    </row>
    <row r="167" spans="1:22" x14ac:dyDescent="0.2">
      <c r="A167" s="55" t="s">
        <v>224</v>
      </c>
      <c r="B167" s="95" t="s">
        <v>623</v>
      </c>
      <c r="C167" s="95" t="s">
        <v>500</v>
      </c>
      <c r="D167" s="95">
        <v>1.4924000549316405</v>
      </c>
      <c r="E167" s="95">
        <v>4903</v>
      </c>
      <c r="F167" s="95">
        <v>1615</v>
      </c>
      <c r="G167" s="95">
        <v>1575</v>
      </c>
      <c r="H167" s="95">
        <v>3285.312127802476</v>
      </c>
      <c r="I167" s="95">
        <v>1082.149517928003</v>
      </c>
      <c r="J167" s="95">
        <v>2435</v>
      </c>
      <c r="K167" s="95">
        <v>1910</v>
      </c>
      <c r="L167" s="95">
        <v>220</v>
      </c>
      <c r="M167" s="95">
        <v>265</v>
      </c>
      <c r="N167" s="285">
        <v>0.10882956878850103</v>
      </c>
      <c r="O167" s="95">
        <v>10</v>
      </c>
      <c r="P167" s="95">
        <v>10</v>
      </c>
      <c r="Q167" s="95">
        <v>20</v>
      </c>
      <c r="R167" s="285">
        <v>8.2135523613963042E-3</v>
      </c>
      <c r="S167" s="95">
        <v>0</v>
      </c>
      <c r="T167" s="95">
        <v>0</v>
      </c>
      <c r="U167" s="95">
        <v>10</v>
      </c>
      <c r="V167" s="95" t="s">
        <v>9</v>
      </c>
    </row>
    <row r="168" spans="1:22" x14ac:dyDescent="0.2">
      <c r="A168" s="55" t="s">
        <v>225</v>
      </c>
      <c r="B168" s="95" t="s">
        <v>623</v>
      </c>
      <c r="C168" s="95" t="s">
        <v>500</v>
      </c>
      <c r="D168" s="95">
        <v>2.6036999511718748</v>
      </c>
      <c r="E168" s="95">
        <v>7796</v>
      </c>
      <c r="F168" s="95">
        <v>2595</v>
      </c>
      <c r="G168" s="95">
        <v>2514</v>
      </c>
      <c r="H168" s="95">
        <v>2994.2006168918087</v>
      </c>
      <c r="I168" s="95">
        <v>996.65861991203747</v>
      </c>
      <c r="J168" s="95">
        <v>3030</v>
      </c>
      <c r="K168" s="95">
        <v>2270</v>
      </c>
      <c r="L168" s="95">
        <v>300</v>
      </c>
      <c r="M168" s="95">
        <v>335</v>
      </c>
      <c r="N168" s="285">
        <v>0.11056105610561057</v>
      </c>
      <c r="O168" s="95">
        <v>50</v>
      </c>
      <c r="P168" s="95">
        <v>10</v>
      </c>
      <c r="Q168" s="95">
        <v>60</v>
      </c>
      <c r="R168" s="285">
        <v>1.9801980198019802E-2</v>
      </c>
      <c r="S168" s="95">
        <v>15</v>
      </c>
      <c r="T168" s="95">
        <v>0</v>
      </c>
      <c r="U168" s="95">
        <v>40</v>
      </c>
      <c r="V168" s="95" t="s">
        <v>9</v>
      </c>
    </row>
    <row r="169" spans="1:22" x14ac:dyDescent="0.2">
      <c r="A169" s="55" t="s">
        <v>226</v>
      </c>
      <c r="B169" s="95" t="s">
        <v>623</v>
      </c>
      <c r="C169" s="95" t="s">
        <v>500</v>
      </c>
      <c r="D169" s="95">
        <v>1.6227999877929689</v>
      </c>
      <c r="E169" s="95">
        <v>7609</v>
      </c>
      <c r="F169" s="95">
        <v>2868</v>
      </c>
      <c r="G169" s="95">
        <v>2754</v>
      </c>
      <c r="H169" s="95">
        <v>4688.809500392189</v>
      </c>
      <c r="I169" s="95">
        <v>1767.315763848705</v>
      </c>
      <c r="J169" s="95">
        <v>3555</v>
      </c>
      <c r="K169" s="95">
        <v>2480</v>
      </c>
      <c r="L169" s="95">
        <v>390</v>
      </c>
      <c r="M169" s="95">
        <v>490</v>
      </c>
      <c r="N169" s="285">
        <v>0.13783403656821377</v>
      </c>
      <c r="O169" s="95">
        <v>135</v>
      </c>
      <c r="P169" s="95">
        <v>30</v>
      </c>
      <c r="Q169" s="95">
        <v>165</v>
      </c>
      <c r="R169" s="285">
        <v>4.6413502109704644E-2</v>
      </c>
      <c r="S169" s="95">
        <v>0</v>
      </c>
      <c r="T169" s="95">
        <v>10</v>
      </c>
      <c r="U169" s="95">
        <v>15</v>
      </c>
      <c r="V169" s="95" t="s">
        <v>9</v>
      </c>
    </row>
    <row r="170" spans="1:22" x14ac:dyDescent="0.2">
      <c r="A170" s="55" t="s">
        <v>227</v>
      </c>
      <c r="B170" s="95" t="s">
        <v>623</v>
      </c>
      <c r="C170" s="95" t="s">
        <v>500</v>
      </c>
      <c r="D170" s="95">
        <v>0.63759998321533207</v>
      </c>
      <c r="E170" s="95">
        <v>2111</v>
      </c>
      <c r="F170" s="95">
        <v>670</v>
      </c>
      <c r="G170" s="95">
        <v>644</v>
      </c>
      <c r="H170" s="95">
        <v>3310.8532866555411</v>
      </c>
      <c r="I170" s="95">
        <v>1050.8155860062589</v>
      </c>
      <c r="J170" s="95">
        <v>820</v>
      </c>
      <c r="K170" s="95">
        <v>620</v>
      </c>
      <c r="L170" s="95">
        <v>90</v>
      </c>
      <c r="M170" s="95">
        <v>85</v>
      </c>
      <c r="N170" s="285">
        <v>0.10365853658536585</v>
      </c>
      <c r="O170" s="95">
        <v>15</v>
      </c>
      <c r="P170" s="95">
        <v>10</v>
      </c>
      <c r="Q170" s="95">
        <v>25</v>
      </c>
      <c r="R170" s="285">
        <v>3.048780487804878E-2</v>
      </c>
      <c r="S170" s="95">
        <v>0</v>
      </c>
      <c r="T170" s="95">
        <v>0</v>
      </c>
      <c r="U170" s="95">
        <v>0</v>
      </c>
      <c r="V170" s="95" t="s">
        <v>9</v>
      </c>
    </row>
    <row r="171" spans="1:22" x14ac:dyDescent="0.2">
      <c r="A171" s="55" t="s">
        <v>228</v>
      </c>
      <c r="B171" s="287" t="s">
        <v>623</v>
      </c>
      <c r="C171" s="287" t="s">
        <v>500</v>
      </c>
      <c r="D171" s="287">
        <v>17.675600585937499</v>
      </c>
      <c r="E171" s="287">
        <v>767</v>
      </c>
      <c r="F171" s="287">
        <v>298</v>
      </c>
      <c r="G171" s="287">
        <v>288</v>
      </c>
      <c r="H171" s="287">
        <v>43.393150703474042</v>
      </c>
      <c r="I171" s="287">
        <v>16.859398839159407</v>
      </c>
      <c r="J171" s="287">
        <v>405</v>
      </c>
      <c r="K171" s="287">
        <v>315</v>
      </c>
      <c r="L171" s="287">
        <v>20</v>
      </c>
      <c r="M171" s="287">
        <v>40</v>
      </c>
      <c r="N171" s="288">
        <v>9.8765432098765427E-2</v>
      </c>
      <c r="O171" s="287">
        <v>10</v>
      </c>
      <c r="P171" s="287">
        <v>15</v>
      </c>
      <c r="Q171" s="287">
        <v>25</v>
      </c>
      <c r="R171" s="288">
        <v>6.1728395061728392E-2</v>
      </c>
      <c r="S171" s="287">
        <v>0</v>
      </c>
      <c r="T171" s="287">
        <v>0</v>
      </c>
      <c r="U171" s="287">
        <v>0</v>
      </c>
      <c r="V171" s="287" t="s">
        <v>470</v>
      </c>
    </row>
    <row r="172" spans="1:22" x14ac:dyDescent="0.2">
      <c r="A172" s="55" t="s">
        <v>229</v>
      </c>
      <c r="B172" s="95" t="s">
        <v>623</v>
      </c>
      <c r="C172" s="95" t="s">
        <v>500</v>
      </c>
      <c r="D172" s="95">
        <v>6.2316998291015624</v>
      </c>
      <c r="E172" s="95">
        <v>9114</v>
      </c>
      <c r="F172" s="95">
        <v>3345</v>
      </c>
      <c r="G172" s="95">
        <v>3029</v>
      </c>
      <c r="H172" s="95">
        <v>1462.5223053007649</v>
      </c>
      <c r="I172" s="95">
        <v>536.7716821627231</v>
      </c>
      <c r="J172" s="95">
        <v>3980</v>
      </c>
      <c r="K172" s="95">
        <v>2920</v>
      </c>
      <c r="L172" s="95">
        <v>425</v>
      </c>
      <c r="M172" s="95">
        <v>360</v>
      </c>
      <c r="N172" s="285">
        <v>9.0452261306532666E-2</v>
      </c>
      <c r="O172" s="95">
        <v>175</v>
      </c>
      <c r="P172" s="95">
        <v>35</v>
      </c>
      <c r="Q172" s="95">
        <v>210</v>
      </c>
      <c r="R172" s="285">
        <v>5.2763819095477386E-2</v>
      </c>
      <c r="S172" s="95">
        <v>15</v>
      </c>
      <c r="T172" s="95">
        <v>10</v>
      </c>
      <c r="U172" s="95">
        <v>40</v>
      </c>
      <c r="V172" s="95" t="s">
        <v>9</v>
      </c>
    </row>
    <row r="173" spans="1:22" x14ac:dyDescent="0.2">
      <c r="A173" s="55" t="s">
        <v>230</v>
      </c>
      <c r="B173" s="95" t="s">
        <v>623</v>
      </c>
      <c r="C173" s="95" t="s">
        <v>500</v>
      </c>
      <c r="D173" s="95">
        <v>3.0467001342773439</v>
      </c>
      <c r="E173" s="95">
        <v>2392</v>
      </c>
      <c r="F173" s="95">
        <v>697</v>
      </c>
      <c r="G173" s="95">
        <v>673</v>
      </c>
      <c r="H173" s="95">
        <v>785.11172566294113</v>
      </c>
      <c r="I173" s="95">
        <v>228.77210400797242</v>
      </c>
      <c r="J173" s="95">
        <v>1135</v>
      </c>
      <c r="K173" s="95">
        <v>840</v>
      </c>
      <c r="L173" s="95">
        <v>145</v>
      </c>
      <c r="M173" s="95">
        <v>110</v>
      </c>
      <c r="N173" s="285">
        <v>9.6916299559471369E-2</v>
      </c>
      <c r="O173" s="95">
        <v>15</v>
      </c>
      <c r="P173" s="95">
        <v>20</v>
      </c>
      <c r="Q173" s="95">
        <v>35</v>
      </c>
      <c r="R173" s="285">
        <v>3.0837004405286344E-2</v>
      </c>
      <c r="S173" s="95">
        <v>0</v>
      </c>
      <c r="T173" s="95">
        <v>0</v>
      </c>
      <c r="U173" s="95">
        <v>0</v>
      </c>
      <c r="V173" s="95" t="s">
        <v>9</v>
      </c>
    </row>
    <row r="174" spans="1:22" x14ac:dyDescent="0.2">
      <c r="A174" s="55" t="s">
        <v>231</v>
      </c>
      <c r="B174" s="95" t="s">
        <v>623</v>
      </c>
      <c r="C174" s="95" t="s">
        <v>500</v>
      </c>
      <c r="D174" s="95">
        <v>1.2604000091552734</v>
      </c>
      <c r="E174" s="95">
        <v>3627</v>
      </c>
      <c r="F174" s="95">
        <v>1143</v>
      </c>
      <c r="G174" s="95">
        <v>1104</v>
      </c>
      <c r="H174" s="95">
        <v>2877.6578654825894</v>
      </c>
      <c r="I174" s="95">
        <v>906.85496009004669</v>
      </c>
      <c r="J174" s="95">
        <v>1755</v>
      </c>
      <c r="K174" s="95">
        <v>1250</v>
      </c>
      <c r="L174" s="95">
        <v>190</v>
      </c>
      <c r="M174" s="95">
        <v>200</v>
      </c>
      <c r="N174" s="285">
        <v>0.11396011396011396</v>
      </c>
      <c r="O174" s="95">
        <v>75</v>
      </c>
      <c r="P174" s="95">
        <v>10</v>
      </c>
      <c r="Q174" s="95">
        <v>85</v>
      </c>
      <c r="R174" s="285">
        <v>4.843304843304843E-2</v>
      </c>
      <c r="S174" s="95">
        <v>15</v>
      </c>
      <c r="T174" s="95">
        <v>10</v>
      </c>
      <c r="U174" s="95">
        <v>10</v>
      </c>
      <c r="V174" s="95" t="s">
        <v>9</v>
      </c>
    </row>
    <row r="175" spans="1:22" x14ac:dyDescent="0.2">
      <c r="A175" s="55" t="s">
        <v>232</v>
      </c>
      <c r="B175" s="95" t="s">
        <v>623</v>
      </c>
      <c r="C175" s="95" t="s">
        <v>500</v>
      </c>
      <c r="D175" s="95">
        <v>1.9580999755859374</v>
      </c>
      <c r="E175" s="95">
        <v>5146</v>
      </c>
      <c r="F175" s="95">
        <v>1525</v>
      </c>
      <c r="G175" s="95">
        <v>1469</v>
      </c>
      <c r="H175" s="95">
        <v>2628.0578439107139</v>
      </c>
      <c r="I175" s="95">
        <v>778.81620908741513</v>
      </c>
      <c r="J175" s="95">
        <v>2335</v>
      </c>
      <c r="K175" s="95">
        <v>1820</v>
      </c>
      <c r="L175" s="95">
        <v>250</v>
      </c>
      <c r="M175" s="95">
        <v>160</v>
      </c>
      <c r="N175" s="285">
        <v>6.852248394004283E-2</v>
      </c>
      <c r="O175" s="95">
        <v>50</v>
      </c>
      <c r="P175" s="95">
        <v>35</v>
      </c>
      <c r="Q175" s="95">
        <v>85</v>
      </c>
      <c r="R175" s="285">
        <v>3.6402569593147749E-2</v>
      </c>
      <c r="S175" s="95">
        <v>0</v>
      </c>
      <c r="T175" s="95">
        <v>10</v>
      </c>
      <c r="U175" s="95">
        <v>10</v>
      </c>
      <c r="V175" s="95" t="s">
        <v>9</v>
      </c>
    </row>
    <row r="176" spans="1:22" x14ac:dyDescent="0.2">
      <c r="A176" s="55" t="s">
        <v>233</v>
      </c>
      <c r="B176" s="95" t="s">
        <v>623</v>
      </c>
      <c r="C176" s="95" t="s">
        <v>500</v>
      </c>
      <c r="D176" s="95">
        <v>2.1924000549316407</v>
      </c>
      <c r="E176" s="95">
        <v>4654</v>
      </c>
      <c r="F176" s="95">
        <v>1666</v>
      </c>
      <c r="G176" s="95">
        <v>1617</v>
      </c>
      <c r="H176" s="95">
        <v>2122.7877592555124</v>
      </c>
      <c r="I176" s="95">
        <v>759.89780982373952</v>
      </c>
      <c r="J176" s="95">
        <v>2025</v>
      </c>
      <c r="K176" s="95">
        <v>1705</v>
      </c>
      <c r="L176" s="95">
        <v>120</v>
      </c>
      <c r="M176" s="95">
        <v>125</v>
      </c>
      <c r="N176" s="285">
        <v>6.1728395061728392E-2</v>
      </c>
      <c r="O176" s="95">
        <v>30</v>
      </c>
      <c r="P176" s="95">
        <v>20</v>
      </c>
      <c r="Q176" s="95">
        <v>50</v>
      </c>
      <c r="R176" s="285">
        <v>2.4691358024691357E-2</v>
      </c>
      <c r="S176" s="95">
        <v>0</v>
      </c>
      <c r="T176" s="95">
        <v>0</v>
      </c>
      <c r="U176" s="95">
        <v>20</v>
      </c>
      <c r="V176" s="95" t="s">
        <v>9</v>
      </c>
    </row>
    <row r="177" spans="1:22" x14ac:dyDescent="0.2">
      <c r="A177" s="55" t="s">
        <v>234</v>
      </c>
      <c r="B177" s="95" t="s">
        <v>623</v>
      </c>
      <c r="C177" s="95" t="s">
        <v>500</v>
      </c>
      <c r="D177" s="95">
        <v>6.5897998046874999</v>
      </c>
      <c r="E177" s="95">
        <v>7035</v>
      </c>
      <c r="F177" s="95">
        <v>3199</v>
      </c>
      <c r="G177" s="95">
        <v>3033</v>
      </c>
      <c r="H177" s="95">
        <v>1067.5589863892098</v>
      </c>
      <c r="I177" s="95">
        <v>485.44722067648644</v>
      </c>
      <c r="J177" s="95">
        <v>3105</v>
      </c>
      <c r="K177" s="95">
        <v>2530</v>
      </c>
      <c r="L177" s="95">
        <v>135</v>
      </c>
      <c r="M177" s="95">
        <v>245</v>
      </c>
      <c r="N177" s="285">
        <v>7.8904991948470213E-2</v>
      </c>
      <c r="O177" s="95">
        <v>130</v>
      </c>
      <c r="P177" s="95">
        <v>30</v>
      </c>
      <c r="Q177" s="95">
        <v>160</v>
      </c>
      <c r="R177" s="285">
        <v>5.1529790660225443E-2</v>
      </c>
      <c r="S177" s="95">
        <v>10</v>
      </c>
      <c r="T177" s="95">
        <v>10</v>
      </c>
      <c r="U177" s="95">
        <v>25</v>
      </c>
      <c r="V177" s="95" t="s">
        <v>9</v>
      </c>
    </row>
    <row r="178" spans="1:22" x14ac:dyDescent="0.2">
      <c r="A178" s="55" t="s">
        <v>235</v>
      </c>
      <c r="B178" s="95" t="s">
        <v>623</v>
      </c>
      <c r="C178" s="95" t="s">
        <v>500</v>
      </c>
      <c r="D178" s="95">
        <v>2.6457998657226565</v>
      </c>
      <c r="E178" s="95">
        <v>5672</v>
      </c>
      <c r="F178" s="95">
        <v>2224</v>
      </c>
      <c r="G178" s="95">
        <v>2142</v>
      </c>
      <c r="H178" s="95">
        <v>2143.7751484845535</v>
      </c>
      <c r="I178" s="95">
        <v>840.57756174711699</v>
      </c>
      <c r="J178" s="95">
        <v>2450</v>
      </c>
      <c r="K178" s="95">
        <v>1845</v>
      </c>
      <c r="L178" s="95">
        <v>170</v>
      </c>
      <c r="M178" s="95">
        <v>210</v>
      </c>
      <c r="N178" s="285">
        <v>8.5714285714285715E-2</v>
      </c>
      <c r="O178" s="95">
        <v>120</v>
      </c>
      <c r="P178" s="95">
        <v>10</v>
      </c>
      <c r="Q178" s="95">
        <v>130</v>
      </c>
      <c r="R178" s="285">
        <v>5.3061224489795916E-2</v>
      </c>
      <c r="S178" s="95">
        <v>20</v>
      </c>
      <c r="T178" s="95">
        <v>10</v>
      </c>
      <c r="U178" s="95">
        <v>70</v>
      </c>
      <c r="V178" s="95" t="s">
        <v>9</v>
      </c>
    </row>
    <row r="179" spans="1:22" x14ac:dyDescent="0.2">
      <c r="A179" s="55" t="s">
        <v>236</v>
      </c>
      <c r="B179" s="95" t="s">
        <v>623</v>
      </c>
      <c r="C179" s="95" t="s">
        <v>500</v>
      </c>
      <c r="D179" s="95">
        <v>2.2985000610351563</v>
      </c>
      <c r="E179" s="95">
        <v>3572</v>
      </c>
      <c r="F179" s="95">
        <v>1692</v>
      </c>
      <c r="G179" s="95">
        <v>1614</v>
      </c>
      <c r="H179" s="95">
        <v>1554.0569524245773</v>
      </c>
      <c r="I179" s="95">
        <v>736.13224062216818</v>
      </c>
      <c r="J179" s="95">
        <v>1575</v>
      </c>
      <c r="K179" s="95">
        <v>1200</v>
      </c>
      <c r="L179" s="95">
        <v>95</v>
      </c>
      <c r="M179" s="95">
        <v>165</v>
      </c>
      <c r="N179" s="285">
        <v>0.10476190476190476</v>
      </c>
      <c r="O179" s="95">
        <v>85</v>
      </c>
      <c r="P179" s="95">
        <v>10</v>
      </c>
      <c r="Q179" s="95">
        <v>95</v>
      </c>
      <c r="R179" s="285">
        <v>6.0317460317460318E-2</v>
      </c>
      <c r="S179" s="95">
        <v>0</v>
      </c>
      <c r="T179" s="95">
        <v>0</v>
      </c>
      <c r="U179" s="95">
        <v>25</v>
      </c>
      <c r="V179" s="95" t="s">
        <v>9</v>
      </c>
    </row>
    <row r="180" spans="1:22" x14ac:dyDescent="0.2">
      <c r="A180" s="55" t="s">
        <v>237</v>
      </c>
      <c r="B180" s="55" t="s">
        <v>623</v>
      </c>
      <c r="C180" s="55" t="s">
        <v>500</v>
      </c>
      <c r="D180" s="55">
        <v>145.631103515625</v>
      </c>
      <c r="E180" s="55">
        <v>4460</v>
      </c>
      <c r="F180" s="55">
        <v>1915</v>
      </c>
      <c r="G180" s="55">
        <v>1804</v>
      </c>
      <c r="H180" s="55">
        <v>30.625325856447137</v>
      </c>
      <c r="I180" s="55">
        <v>13.149663456299612</v>
      </c>
      <c r="J180" s="55">
        <v>1765</v>
      </c>
      <c r="K180" s="55">
        <v>1465</v>
      </c>
      <c r="L180" s="55">
        <v>115</v>
      </c>
      <c r="M180" s="55">
        <v>60</v>
      </c>
      <c r="N180" s="274">
        <v>3.39943342776204E-2</v>
      </c>
      <c r="O180" s="55">
        <v>75</v>
      </c>
      <c r="P180" s="55">
        <v>20</v>
      </c>
      <c r="Q180" s="55">
        <v>95</v>
      </c>
      <c r="R180" s="274">
        <v>5.3824362606232294E-2</v>
      </c>
      <c r="S180" s="55">
        <v>15</v>
      </c>
      <c r="T180" s="55">
        <v>0</v>
      </c>
      <c r="U180" s="55">
        <v>10</v>
      </c>
      <c r="V180" s="55" t="s">
        <v>5</v>
      </c>
    </row>
    <row r="181" spans="1:22" x14ac:dyDescent="0.2">
      <c r="A181" s="55" t="s">
        <v>238</v>
      </c>
      <c r="B181" s="95" t="s">
        <v>623</v>
      </c>
      <c r="C181" s="95" t="s">
        <v>500</v>
      </c>
      <c r="D181" s="95">
        <v>1.7455999755859375</v>
      </c>
      <c r="E181" s="95">
        <v>5464</v>
      </c>
      <c r="F181" s="95">
        <v>2289</v>
      </c>
      <c r="G181" s="95">
        <v>2182</v>
      </c>
      <c r="H181" s="95">
        <v>3130.1558641268452</v>
      </c>
      <c r="I181" s="95">
        <v>1311.296993591938</v>
      </c>
      <c r="J181" s="95">
        <v>2710</v>
      </c>
      <c r="K181" s="95">
        <v>2045</v>
      </c>
      <c r="L181" s="95">
        <v>195</v>
      </c>
      <c r="M181" s="95">
        <v>145</v>
      </c>
      <c r="N181" s="285">
        <v>5.350553505535055E-2</v>
      </c>
      <c r="O181" s="95">
        <v>230</v>
      </c>
      <c r="P181" s="95">
        <v>50</v>
      </c>
      <c r="Q181" s="95">
        <v>280</v>
      </c>
      <c r="R181" s="285">
        <v>0.10332103321033211</v>
      </c>
      <c r="S181" s="95">
        <v>15</v>
      </c>
      <c r="T181" s="95">
        <v>0</v>
      </c>
      <c r="U181" s="95">
        <v>30</v>
      </c>
      <c r="V181" s="95" t="s">
        <v>9</v>
      </c>
    </row>
    <row r="182" spans="1:22" x14ac:dyDescent="0.2">
      <c r="A182" s="55" t="s">
        <v>239</v>
      </c>
      <c r="B182" s="95" t="s">
        <v>623</v>
      </c>
      <c r="C182" s="95" t="s">
        <v>500</v>
      </c>
      <c r="D182" s="95">
        <v>2.3333000183105468</v>
      </c>
      <c r="E182" s="95">
        <v>6549</v>
      </c>
      <c r="F182" s="95">
        <v>2374</v>
      </c>
      <c r="G182" s="95">
        <v>2321</v>
      </c>
      <c r="H182" s="95">
        <v>2806.754360179485</v>
      </c>
      <c r="I182" s="95">
        <v>1017.4430983457166</v>
      </c>
      <c r="J182" s="95">
        <v>3115</v>
      </c>
      <c r="K182" s="95">
        <v>2480</v>
      </c>
      <c r="L182" s="95">
        <v>190</v>
      </c>
      <c r="M182" s="95">
        <v>240</v>
      </c>
      <c r="N182" s="285">
        <v>7.7046548956661312E-2</v>
      </c>
      <c r="O182" s="95">
        <v>145</v>
      </c>
      <c r="P182" s="95">
        <v>30</v>
      </c>
      <c r="Q182" s="95">
        <v>175</v>
      </c>
      <c r="R182" s="285">
        <v>5.6179775280898875E-2</v>
      </c>
      <c r="S182" s="95">
        <v>10</v>
      </c>
      <c r="T182" s="95">
        <v>0</v>
      </c>
      <c r="U182" s="95">
        <v>15</v>
      </c>
      <c r="V182" s="95" t="s">
        <v>9</v>
      </c>
    </row>
    <row r="183" spans="1:22" x14ac:dyDescent="0.2">
      <c r="A183" s="55" t="s">
        <v>240</v>
      </c>
      <c r="B183" s="95" t="s">
        <v>623</v>
      </c>
      <c r="C183" s="95" t="s">
        <v>500</v>
      </c>
      <c r="D183" s="95">
        <v>1.616199951171875</v>
      </c>
      <c r="E183" s="95">
        <v>5571</v>
      </c>
      <c r="F183" s="95">
        <v>1953</v>
      </c>
      <c r="G183" s="95">
        <v>1902</v>
      </c>
      <c r="H183" s="95">
        <v>3446.9744884972783</v>
      </c>
      <c r="I183" s="95">
        <v>1208.3900872437955</v>
      </c>
      <c r="J183" s="95">
        <v>2760</v>
      </c>
      <c r="K183" s="95">
        <v>2140</v>
      </c>
      <c r="L183" s="95">
        <v>200</v>
      </c>
      <c r="M183" s="95">
        <v>275</v>
      </c>
      <c r="N183" s="285">
        <v>9.9637681159420288E-2</v>
      </c>
      <c r="O183" s="95">
        <v>90</v>
      </c>
      <c r="P183" s="95">
        <v>25</v>
      </c>
      <c r="Q183" s="95">
        <v>115</v>
      </c>
      <c r="R183" s="285">
        <v>4.1666666666666664E-2</v>
      </c>
      <c r="S183" s="95">
        <v>15</v>
      </c>
      <c r="T183" s="95">
        <v>0</v>
      </c>
      <c r="U183" s="95">
        <v>10</v>
      </c>
      <c r="V183" s="95" t="s">
        <v>9</v>
      </c>
    </row>
    <row r="184" spans="1:22" x14ac:dyDescent="0.2">
      <c r="A184" s="55" t="s">
        <v>241</v>
      </c>
      <c r="B184" s="95" t="s">
        <v>623</v>
      </c>
      <c r="C184" s="95" t="s">
        <v>500</v>
      </c>
      <c r="D184" s="95">
        <v>0.93669998168945312</v>
      </c>
      <c r="E184" s="95">
        <v>2802</v>
      </c>
      <c r="F184" s="95">
        <v>1059</v>
      </c>
      <c r="G184" s="95">
        <v>1024</v>
      </c>
      <c r="H184" s="95">
        <v>2991.3526793779261</v>
      </c>
      <c r="I184" s="95">
        <v>1130.5647706856616</v>
      </c>
      <c r="J184" s="95">
        <v>1285</v>
      </c>
      <c r="K184" s="95">
        <v>1040</v>
      </c>
      <c r="L184" s="95">
        <v>85</v>
      </c>
      <c r="M184" s="95">
        <v>80</v>
      </c>
      <c r="N184" s="285">
        <v>6.2256809338521402E-2</v>
      </c>
      <c r="O184" s="95">
        <v>70</v>
      </c>
      <c r="P184" s="95">
        <v>0</v>
      </c>
      <c r="Q184" s="95">
        <v>70</v>
      </c>
      <c r="R184" s="285">
        <v>5.4474708171206226E-2</v>
      </c>
      <c r="S184" s="95">
        <v>0</v>
      </c>
      <c r="T184" s="95">
        <v>0</v>
      </c>
      <c r="U184" s="95">
        <v>0</v>
      </c>
      <c r="V184" s="95" t="s">
        <v>9</v>
      </c>
    </row>
    <row r="185" spans="1:22" x14ac:dyDescent="0.2">
      <c r="A185" s="55" t="s">
        <v>242</v>
      </c>
      <c r="B185" s="95" t="s">
        <v>623</v>
      </c>
      <c r="C185" s="95" t="s">
        <v>500</v>
      </c>
      <c r="D185" s="95">
        <v>2.1263999938964844</v>
      </c>
      <c r="E185" s="95">
        <v>5804</v>
      </c>
      <c r="F185" s="95">
        <v>1871</v>
      </c>
      <c r="G185" s="95">
        <v>1804</v>
      </c>
      <c r="H185" s="95">
        <v>2729.4958693846506</v>
      </c>
      <c r="I185" s="95">
        <v>879.89089793567905</v>
      </c>
      <c r="J185" s="95">
        <v>2745</v>
      </c>
      <c r="K185" s="95">
        <v>2155</v>
      </c>
      <c r="L185" s="95">
        <v>230</v>
      </c>
      <c r="M185" s="95">
        <v>235</v>
      </c>
      <c r="N185" s="285">
        <v>8.5610200364298727E-2</v>
      </c>
      <c r="O185" s="95">
        <v>90</v>
      </c>
      <c r="P185" s="95">
        <v>15</v>
      </c>
      <c r="Q185" s="95">
        <v>105</v>
      </c>
      <c r="R185" s="285">
        <v>3.825136612021858E-2</v>
      </c>
      <c r="S185" s="95">
        <v>0</v>
      </c>
      <c r="T185" s="95">
        <v>0</v>
      </c>
      <c r="U185" s="95">
        <v>25</v>
      </c>
      <c r="V185" s="95" t="s">
        <v>9</v>
      </c>
    </row>
    <row r="186" spans="1:22" x14ac:dyDescent="0.2">
      <c r="A186" s="55" t="s">
        <v>243</v>
      </c>
      <c r="B186" s="95" t="s">
        <v>623</v>
      </c>
      <c r="C186" s="95" t="s">
        <v>500</v>
      </c>
      <c r="D186" s="95">
        <v>2.0475999450683595</v>
      </c>
      <c r="E186" s="95">
        <v>6363</v>
      </c>
      <c r="F186" s="95">
        <v>2009</v>
      </c>
      <c r="G186" s="95">
        <v>1940</v>
      </c>
      <c r="H186" s="95">
        <v>3107.5406186278101</v>
      </c>
      <c r="I186" s="95">
        <v>981.14868816961666</v>
      </c>
      <c r="J186" s="95">
        <v>3345</v>
      </c>
      <c r="K186" s="95">
        <v>2660</v>
      </c>
      <c r="L186" s="95">
        <v>255</v>
      </c>
      <c r="M186" s="95">
        <v>295</v>
      </c>
      <c r="N186" s="285">
        <v>8.8191330343796712E-2</v>
      </c>
      <c r="O186" s="95">
        <v>70</v>
      </c>
      <c r="P186" s="95">
        <v>10</v>
      </c>
      <c r="Q186" s="95">
        <v>80</v>
      </c>
      <c r="R186" s="285">
        <v>2.391629297458894E-2</v>
      </c>
      <c r="S186" s="95">
        <v>0</v>
      </c>
      <c r="T186" s="95">
        <v>0</v>
      </c>
      <c r="U186" s="95">
        <v>40</v>
      </c>
      <c r="V186" s="95" t="s">
        <v>9</v>
      </c>
    </row>
    <row r="187" spans="1:22" x14ac:dyDescent="0.2">
      <c r="A187" s="55" t="s">
        <v>244</v>
      </c>
      <c r="B187" s="95" t="s">
        <v>623</v>
      </c>
      <c r="C187" s="95" t="s">
        <v>500</v>
      </c>
      <c r="D187" s="95">
        <v>1.6419999694824219</v>
      </c>
      <c r="E187" s="95">
        <v>7005</v>
      </c>
      <c r="F187" s="95">
        <v>2286</v>
      </c>
      <c r="G187" s="95">
        <v>2136</v>
      </c>
      <c r="H187" s="95">
        <v>4266.1389343436222</v>
      </c>
      <c r="I187" s="95">
        <v>1392.2046543768054</v>
      </c>
      <c r="J187" s="95">
        <v>3325</v>
      </c>
      <c r="K187" s="95">
        <v>2390</v>
      </c>
      <c r="L187" s="95">
        <v>365</v>
      </c>
      <c r="M187" s="95">
        <v>425</v>
      </c>
      <c r="N187" s="285">
        <v>0.12781954887218044</v>
      </c>
      <c r="O187" s="95">
        <v>110</v>
      </c>
      <c r="P187" s="95">
        <v>15</v>
      </c>
      <c r="Q187" s="95">
        <v>125</v>
      </c>
      <c r="R187" s="285">
        <v>3.7593984962406013E-2</v>
      </c>
      <c r="S187" s="95">
        <v>0</v>
      </c>
      <c r="T187" s="95">
        <v>10</v>
      </c>
      <c r="U187" s="95">
        <v>20</v>
      </c>
      <c r="V187" s="95" t="s">
        <v>9</v>
      </c>
    </row>
    <row r="188" spans="1:22" x14ac:dyDescent="0.2">
      <c r="A188" s="55" t="s">
        <v>245</v>
      </c>
      <c r="B188" s="95" t="s">
        <v>623</v>
      </c>
      <c r="C188" s="95" t="s">
        <v>500</v>
      </c>
      <c r="D188" s="95">
        <v>4.9185998535156248</v>
      </c>
      <c r="E188" s="95">
        <v>6015</v>
      </c>
      <c r="F188" s="95">
        <v>1885</v>
      </c>
      <c r="G188" s="95">
        <v>1845</v>
      </c>
      <c r="H188" s="95">
        <v>1222.9089942538649</v>
      </c>
      <c r="I188" s="95">
        <v>383.23914450017213</v>
      </c>
      <c r="J188" s="95">
        <v>2905</v>
      </c>
      <c r="K188" s="95">
        <v>2375</v>
      </c>
      <c r="L188" s="95">
        <v>200</v>
      </c>
      <c r="M188" s="95">
        <v>275</v>
      </c>
      <c r="N188" s="285">
        <v>9.4664371772805511E-2</v>
      </c>
      <c r="O188" s="95">
        <v>30</v>
      </c>
      <c r="P188" s="95">
        <v>0</v>
      </c>
      <c r="Q188" s="95">
        <v>30</v>
      </c>
      <c r="R188" s="285">
        <v>1.0327022375215147E-2</v>
      </c>
      <c r="S188" s="95">
        <v>10</v>
      </c>
      <c r="T188" s="95">
        <v>0</v>
      </c>
      <c r="U188" s="95">
        <v>10</v>
      </c>
      <c r="V188" s="95" t="s">
        <v>9</v>
      </c>
    </row>
    <row r="189" spans="1:22" x14ac:dyDescent="0.2">
      <c r="A189" s="55" t="s">
        <v>246</v>
      </c>
      <c r="B189" s="95" t="s">
        <v>623</v>
      </c>
      <c r="C189" s="95" t="s">
        <v>500</v>
      </c>
      <c r="D189" s="95">
        <v>1.665399932861328</v>
      </c>
      <c r="E189" s="95">
        <v>3645</v>
      </c>
      <c r="F189" s="95">
        <v>1200</v>
      </c>
      <c r="G189" s="95">
        <v>1156</v>
      </c>
      <c r="H189" s="95">
        <v>2188.6634724054034</v>
      </c>
      <c r="I189" s="95">
        <v>720.54764523634685</v>
      </c>
      <c r="J189" s="95">
        <v>1910</v>
      </c>
      <c r="K189" s="95">
        <v>1520</v>
      </c>
      <c r="L189" s="95">
        <v>150</v>
      </c>
      <c r="M189" s="95">
        <v>110</v>
      </c>
      <c r="N189" s="285">
        <v>5.7591623036649213E-2</v>
      </c>
      <c r="O189" s="95">
        <v>75</v>
      </c>
      <c r="P189" s="95">
        <v>10</v>
      </c>
      <c r="Q189" s="95">
        <v>85</v>
      </c>
      <c r="R189" s="285">
        <v>4.4502617801047119E-2</v>
      </c>
      <c r="S189" s="95">
        <v>10</v>
      </c>
      <c r="T189" s="95">
        <v>0</v>
      </c>
      <c r="U189" s="95">
        <v>35</v>
      </c>
      <c r="V189" s="95" t="s">
        <v>9</v>
      </c>
    </row>
    <row r="190" spans="1:22" x14ac:dyDescent="0.2">
      <c r="A190" s="55" t="s">
        <v>247</v>
      </c>
      <c r="B190" s="95" t="s">
        <v>623</v>
      </c>
      <c r="C190" s="95" t="s">
        <v>500</v>
      </c>
      <c r="D190" s="95">
        <v>2.7235998535156249</v>
      </c>
      <c r="E190" s="95">
        <v>5396</v>
      </c>
      <c r="F190" s="95">
        <v>1864</v>
      </c>
      <c r="G190" s="95">
        <v>1786</v>
      </c>
      <c r="H190" s="95">
        <v>1981.2014577085686</v>
      </c>
      <c r="I190" s="95">
        <v>684.38834639895697</v>
      </c>
      <c r="J190" s="95">
        <v>2825</v>
      </c>
      <c r="K190" s="95">
        <v>2295</v>
      </c>
      <c r="L190" s="95">
        <v>190</v>
      </c>
      <c r="M190" s="95">
        <v>190</v>
      </c>
      <c r="N190" s="285">
        <v>6.7256637168141592E-2</v>
      </c>
      <c r="O190" s="95">
        <v>95</v>
      </c>
      <c r="P190" s="95">
        <v>10</v>
      </c>
      <c r="Q190" s="95">
        <v>105</v>
      </c>
      <c r="R190" s="285">
        <v>3.7168141592920353E-2</v>
      </c>
      <c r="S190" s="95">
        <v>10</v>
      </c>
      <c r="T190" s="95">
        <v>0</v>
      </c>
      <c r="U190" s="95">
        <v>45</v>
      </c>
      <c r="V190" s="95" t="s">
        <v>9</v>
      </c>
    </row>
    <row r="191" spans="1:22" x14ac:dyDescent="0.2">
      <c r="A191" s="55" t="s">
        <v>248</v>
      </c>
      <c r="B191" s="95" t="s">
        <v>623</v>
      </c>
      <c r="C191" s="95" t="s">
        <v>500</v>
      </c>
      <c r="D191" s="95">
        <v>1.6441000366210938</v>
      </c>
      <c r="E191" s="95">
        <v>5207</v>
      </c>
      <c r="F191" s="95">
        <v>1803</v>
      </c>
      <c r="G191" s="95">
        <v>1694</v>
      </c>
      <c r="H191" s="95">
        <v>3167.0822237199591</v>
      </c>
      <c r="I191" s="95">
        <v>1096.6485979195479</v>
      </c>
      <c r="J191" s="95">
        <v>2565</v>
      </c>
      <c r="K191" s="95">
        <v>1795</v>
      </c>
      <c r="L191" s="95">
        <v>235</v>
      </c>
      <c r="M191" s="95">
        <v>365</v>
      </c>
      <c r="N191" s="285">
        <v>0.14230019493177387</v>
      </c>
      <c r="O191" s="95">
        <v>120</v>
      </c>
      <c r="P191" s="95">
        <v>25</v>
      </c>
      <c r="Q191" s="95">
        <v>145</v>
      </c>
      <c r="R191" s="285">
        <v>5.6530214424951264E-2</v>
      </c>
      <c r="S191" s="95">
        <v>0</v>
      </c>
      <c r="T191" s="95">
        <v>10</v>
      </c>
      <c r="U191" s="95">
        <v>20</v>
      </c>
      <c r="V191" s="95" t="s">
        <v>9</v>
      </c>
    </row>
    <row r="192" spans="1:22" x14ac:dyDescent="0.2">
      <c r="A192" s="55" t="s">
        <v>249</v>
      </c>
      <c r="B192" s="95" t="s">
        <v>623</v>
      </c>
      <c r="C192" s="95" t="s">
        <v>500</v>
      </c>
      <c r="D192" s="95">
        <v>0.99480003356933588</v>
      </c>
      <c r="E192" s="95">
        <v>3921</v>
      </c>
      <c r="F192" s="95">
        <v>1350</v>
      </c>
      <c r="G192" s="95">
        <v>1231</v>
      </c>
      <c r="H192" s="95">
        <v>3941.4956450408213</v>
      </c>
      <c r="I192" s="95">
        <v>1357.0566490194105</v>
      </c>
      <c r="J192" s="95">
        <v>1825</v>
      </c>
      <c r="K192" s="95">
        <v>1470</v>
      </c>
      <c r="L192" s="95">
        <v>70</v>
      </c>
      <c r="M192" s="95">
        <v>165</v>
      </c>
      <c r="N192" s="285">
        <v>9.0410958904109592E-2</v>
      </c>
      <c r="O192" s="95">
        <v>60</v>
      </c>
      <c r="P192" s="95">
        <v>20</v>
      </c>
      <c r="Q192" s="95">
        <v>80</v>
      </c>
      <c r="R192" s="285">
        <v>4.3835616438356165E-2</v>
      </c>
      <c r="S192" s="95">
        <v>0</v>
      </c>
      <c r="T192" s="95">
        <v>0</v>
      </c>
      <c r="U192" s="95">
        <v>30</v>
      </c>
      <c r="V192" s="95" t="s">
        <v>9</v>
      </c>
    </row>
    <row r="193" spans="1:22" x14ac:dyDescent="0.2">
      <c r="A193" s="55" t="s">
        <v>250</v>
      </c>
      <c r="B193" s="95" t="s">
        <v>623</v>
      </c>
      <c r="C193" s="95" t="s">
        <v>500</v>
      </c>
      <c r="D193" s="95">
        <v>1.3166999816894531</v>
      </c>
      <c r="E193" s="95">
        <v>4455</v>
      </c>
      <c r="F193" s="95">
        <v>1487</v>
      </c>
      <c r="G193" s="95">
        <v>1414</v>
      </c>
      <c r="H193" s="95">
        <v>3383.4586936682458</v>
      </c>
      <c r="I193" s="95">
        <v>1129.3385134645748</v>
      </c>
      <c r="J193" s="95">
        <v>2075</v>
      </c>
      <c r="K193" s="95">
        <v>1475</v>
      </c>
      <c r="L193" s="95">
        <v>215</v>
      </c>
      <c r="M193" s="95">
        <v>335</v>
      </c>
      <c r="N193" s="285">
        <v>0.16144578313253011</v>
      </c>
      <c r="O193" s="95">
        <v>40</v>
      </c>
      <c r="P193" s="95">
        <v>10</v>
      </c>
      <c r="Q193" s="95">
        <v>50</v>
      </c>
      <c r="R193" s="285">
        <v>2.4096385542168676E-2</v>
      </c>
      <c r="S193" s="95">
        <v>0</v>
      </c>
      <c r="T193" s="95">
        <v>0</v>
      </c>
      <c r="U193" s="95">
        <v>0</v>
      </c>
      <c r="V193" s="95" t="s">
        <v>9</v>
      </c>
    </row>
    <row r="194" spans="1:22" x14ac:dyDescent="0.2">
      <c r="A194" s="55" t="s">
        <v>251</v>
      </c>
      <c r="B194" s="95" t="s">
        <v>623</v>
      </c>
      <c r="C194" s="95" t="s">
        <v>500</v>
      </c>
      <c r="D194" s="95">
        <v>1.2629000091552733</v>
      </c>
      <c r="E194" s="95">
        <v>3812</v>
      </c>
      <c r="F194" s="95">
        <v>1285</v>
      </c>
      <c r="G194" s="95">
        <v>1205</v>
      </c>
      <c r="H194" s="95">
        <v>3018.4495782447298</v>
      </c>
      <c r="I194" s="95">
        <v>1017.4993987524863</v>
      </c>
      <c r="J194" s="95">
        <v>2040</v>
      </c>
      <c r="K194" s="95">
        <v>1555</v>
      </c>
      <c r="L194" s="95">
        <v>175</v>
      </c>
      <c r="M194" s="95">
        <v>245</v>
      </c>
      <c r="N194" s="285">
        <v>0.12009803921568628</v>
      </c>
      <c r="O194" s="95">
        <v>20</v>
      </c>
      <c r="P194" s="95">
        <v>10</v>
      </c>
      <c r="Q194" s="95">
        <v>30</v>
      </c>
      <c r="R194" s="285">
        <v>1.4705882352941176E-2</v>
      </c>
      <c r="S194" s="95">
        <v>0</v>
      </c>
      <c r="T194" s="95">
        <v>0</v>
      </c>
      <c r="U194" s="95">
        <v>10</v>
      </c>
      <c r="V194" s="95" t="s">
        <v>9</v>
      </c>
    </row>
    <row r="195" spans="1:22" x14ac:dyDescent="0.2">
      <c r="A195" s="55" t="s">
        <v>252</v>
      </c>
      <c r="B195" s="109" t="s">
        <v>623</v>
      </c>
      <c r="C195" s="109" t="s">
        <v>500</v>
      </c>
      <c r="D195" s="109">
        <v>0.48459999084472655</v>
      </c>
      <c r="E195" s="109">
        <v>3450</v>
      </c>
      <c r="F195" s="109">
        <v>2493</v>
      </c>
      <c r="G195" s="109">
        <v>2332</v>
      </c>
      <c r="H195" s="109">
        <v>7119.2737622346222</v>
      </c>
      <c r="I195" s="109">
        <v>5144.4491273191052</v>
      </c>
      <c r="J195" s="109">
        <v>1245</v>
      </c>
      <c r="K195" s="109">
        <v>830</v>
      </c>
      <c r="L195" s="109">
        <v>50</v>
      </c>
      <c r="M195" s="109">
        <v>140</v>
      </c>
      <c r="N195" s="284">
        <v>0.11244979919678715</v>
      </c>
      <c r="O195" s="109">
        <v>185</v>
      </c>
      <c r="P195" s="109">
        <v>10</v>
      </c>
      <c r="Q195" s="109">
        <v>195</v>
      </c>
      <c r="R195" s="284">
        <v>0.15662650602409639</v>
      </c>
      <c r="S195" s="109">
        <v>0</v>
      </c>
      <c r="T195" s="109">
        <v>0</v>
      </c>
      <c r="U195" s="109">
        <v>30</v>
      </c>
      <c r="V195" s="109" t="s">
        <v>7</v>
      </c>
    </row>
    <row r="196" spans="1:22" x14ac:dyDescent="0.2">
      <c r="A196" s="55" t="s">
        <v>253</v>
      </c>
      <c r="B196" s="95" t="s">
        <v>623</v>
      </c>
      <c r="C196" s="95" t="s">
        <v>500</v>
      </c>
      <c r="D196" s="95">
        <v>2.1730000305175783</v>
      </c>
      <c r="E196" s="95">
        <v>5253</v>
      </c>
      <c r="F196" s="95">
        <v>2459</v>
      </c>
      <c r="G196" s="95">
        <v>2249</v>
      </c>
      <c r="H196" s="95">
        <v>2417.3952720786701</v>
      </c>
      <c r="I196" s="95">
        <v>1131.6152625245479</v>
      </c>
      <c r="J196" s="95">
        <v>2460</v>
      </c>
      <c r="K196" s="95">
        <v>2060</v>
      </c>
      <c r="L196" s="95">
        <v>115</v>
      </c>
      <c r="M196" s="95">
        <v>155</v>
      </c>
      <c r="N196" s="285">
        <v>6.3008130081300809E-2</v>
      </c>
      <c r="O196" s="95">
        <v>110</v>
      </c>
      <c r="P196" s="95">
        <v>10</v>
      </c>
      <c r="Q196" s="95">
        <v>120</v>
      </c>
      <c r="R196" s="285">
        <v>4.878048780487805E-2</v>
      </c>
      <c r="S196" s="95">
        <v>0</v>
      </c>
      <c r="T196" s="95">
        <v>10</v>
      </c>
      <c r="U196" s="95">
        <v>15</v>
      </c>
      <c r="V196" s="95" t="s">
        <v>9</v>
      </c>
    </row>
    <row r="197" spans="1:22" x14ac:dyDescent="0.2">
      <c r="A197" s="55" t="s">
        <v>254</v>
      </c>
      <c r="B197" s="95" t="s">
        <v>623</v>
      </c>
      <c r="C197" s="95" t="s">
        <v>500</v>
      </c>
      <c r="D197" s="95">
        <v>0.32009998321533201</v>
      </c>
      <c r="E197" s="95">
        <v>2365</v>
      </c>
      <c r="F197" s="95">
        <v>1674</v>
      </c>
      <c r="G197" s="95">
        <v>1608</v>
      </c>
      <c r="H197" s="95">
        <v>7388.3165386143082</v>
      </c>
      <c r="I197" s="95">
        <v>5229.6160192982461</v>
      </c>
      <c r="J197" s="95">
        <v>910</v>
      </c>
      <c r="K197" s="95">
        <v>645</v>
      </c>
      <c r="L197" s="95">
        <v>30</v>
      </c>
      <c r="M197" s="95">
        <v>115</v>
      </c>
      <c r="N197" s="285">
        <v>0.12637362637362637</v>
      </c>
      <c r="O197" s="95">
        <v>85</v>
      </c>
      <c r="P197" s="95">
        <v>10</v>
      </c>
      <c r="Q197" s="95">
        <v>95</v>
      </c>
      <c r="R197" s="285">
        <v>0.1043956043956044</v>
      </c>
      <c r="S197" s="95">
        <v>0</v>
      </c>
      <c r="T197" s="95">
        <v>0</v>
      </c>
      <c r="U197" s="95">
        <v>15</v>
      </c>
      <c r="V197" s="95" t="s">
        <v>9</v>
      </c>
    </row>
    <row r="198" spans="1:22" x14ac:dyDescent="0.2">
      <c r="A198" s="55" t="s">
        <v>255</v>
      </c>
      <c r="B198" s="95" t="s">
        <v>623</v>
      </c>
      <c r="C198" s="95" t="s">
        <v>500</v>
      </c>
      <c r="D198" s="95">
        <v>2.1844999694824221</v>
      </c>
      <c r="E198" s="95">
        <v>7687</v>
      </c>
      <c r="F198" s="95">
        <v>3566</v>
      </c>
      <c r="G198" s="95">
        <v>3341</v>
      </c>
      <c r="H198" s="95">
        <v>3518.8830887561403</v>
      </c>
      <c r="I198" s="95">
        <v>1632.4101853134378</v>
      </c>
      <c r="J198" s="95">
        <v>3440</v>
      </c>
      <c r="K198" s="95">
        <v>2775</v>
      </c>
      <c r="L198" s="95">
        <v>180</v>
      </c>
      <c r="M198" s="95">
        <v>255</v>
      </c>
      <c r="N198" s="285">
        <v>7.4127906976744193E-2</v>
      </c>
      <c r="O198" s="95">
        <v>160</v>
      </c>
      <c r="P198" s="95">
        <v>0</v>
      </c>
      <c r="Q198" s="95">
        <v>160</v>
      </c>
      <c r="R198" s="285">
        <v>4.6511627906976744E-2</v>
      </c>
      <c r="S198" s="95">
        <v>10</v>
      </c>
      <c r="T198" s="95">
        <v>10</v>
      </c>
      <c r="U198" s="95">
        <v>35</v>
      </c>
      <c r="V198" s="95" t="s">
        <v>9</v>
      </c>
    </row>
    <row r="199" spans="1:22" x14ac:dyDescent="0.2">
      <c r="A199" s="55" t="s">
        <v>256</v>
      </c>
      <c r="B199" s="95" t="s">
        <v>623</v>
      </c>
      <c r="C199" s="95" t="s">
        <v>500</v>
      </c>
      <c r="D199" s="95">
        <v>3.0283999633789063</v>
      </c>
      <c r="E199" s="95">
        <v>5881</v>
      </c>
      <c r="F199" s="95">
        <v>2060</v>
      </c>
      <c r="G199" s="95">
        <v>1969</v>
      </c>
      <c r="H199" s="95">
        <v>1941.9495677969612</v>
      </c>
      <c r="I199" s="95">
        <v>680.22719089640202</v>
      </c>
      <c r="J199" s="95">
        <v>2520</v>
      </c>
      <c r="K199" s="95">
        <v>2155</v>
      </c>
      <c r="L199" s="95">
        <v>115</v>
      </c>
      <c r="M199" s="95">
        <v>180</v>
      </c>
      <c r="N199" s="285">
        <v>7.1428571428571425E-2</v>
      </c>
      <c r="O199" s="95">
        <v>35</v>
      </c>
      <c r="P199" s="95">
        <v>0</v>
      </c>
      <c r="Q199" s="95">
        <v>35</v>
      </c>
      <c r="R199" s="285">
        <v>1.3888888888888888E-2</v>
      </c>
      <c r="S199" s="95">
        <v>0</v>
      </c>
      <c r="T199" s="95">
        <v>0</v>
      </c>
      <c r="U199" s="95">
        <v>20</v>
      </c>
      <c r="V199" s="95" t="s">
        <v>9</v>
      </c>
    </row>
    <row r="200" spans="1:22" x14ac:dyDescent="0.2">
      <c r="A200" s="55" t="s">
        <v>257</v>
      </c>
      <c r="B200" s="55" t="s">
        <v>623</v>
      </c>
      <c r="C200" s="55" t="s">
        <v>500</v>
      </c>
      <c r="D200" s="55">
        <v>47.726098632812501</v>
      </c>
      <c r="E200" s="55">
        <v>6876</v>
      </c>
      <c r="F200" s="55">
        <v>2689</v>
      </c>
      <c r="G200" s="55">
        <v>2478</v>
      </c>
      <c r="H200" s="55">
        <v>144.07211561333517</v>
      </c>
      <c r="I200" s="55">
        <v>56.34233840666932</v>
      </c>
      <c r="J200" s="55">
        <v>2965</v>
      </c>
      <c r="K200" s="55">
        <v>2570</v>
      </c>
      <c r="L200" s="55">
        <v>230</v>
      </c>
      <c r="M200" s="55">
        <v>45</v>
      </c>
      <c r="N200" s="274">
        <v>1.5177065767284991E-2</v>
      </c>
      <c r="O200" s="55">
        <v>75</v>
      </c>
      <c r="P200" s="55">
        <v>10</v>
      </c>
      <c r="Q200" s="55">
        <v>85</v>
      </c>
      <c r="R200" s="274">
        <v>2.866779089376054E-2</v>
      </c>
      <c r="S200" s="55">
        <v>10</v>
      </c>
      <c r="T200" s="55">
        <v>0</v>
      </c>
      <c r="U200" s="55">
        <v>40</v>
      </c>
      <c r="V200" s="55" t="s">
        <v>5</v>
      </c>
    </row>
    <row r="201" spans="1:22" x14ac:dyDescent="0.2">
      <c r="A201" s="55" t="s">
        <v>258</v>
      </c>
      <c r="B201" s="95" t="s">
        <v>623</v>
      </c>
      <c r="C201" s="95" t="s">
        <v>500</v>
      </c>
      <c r="D201" s="95">
        <v>3.8908999633789061</v>
      </c>
      <c r="E201" s="95">
        <v>7683</v>
      </c>
      <c r="F201" s="95">
        <v>3541</v>
      </c>
      <c r="G201" s="95">
        <v>3458</v>
      </c>
      <c r="H201" s="95">
        <v>1974.6074358920262</v>
      </c>
      <c r="I201" s="95">
        <v>910.07222836049255</v>
      </c>
      <c r="J201" s="95">
        <v>2840</v>
      </c>
      <c r="K201" s="95">
        <v>2125</v>
      </c>
      <c r="L201" s="95">
        <v>215</v>
      </c>
      <c r="M201" s="95">
        <v>275</v>
      </c>
      <c r="N201" s="285">
        <v>9.6830985915492954E-2</v>
      </c>
      <c r="O201" s="95">
        <v>165</v>
      </c>
      <c r="P201" s="95">
        <v>15</v>
      </c>
      <c r="Q201" s="95">
        <v>180</v>
      </c>
      <c r="R201" s="285">
        <v>6.3380281690140844E-2</v>
      </c>
      <c r="S201" s="95">
        <v>10</v>
      </c>
      <c r="T201" s="95">
        <v>0</v>
      </c>
      <c r="U201" s="95">
        <v>35</v>
      </c>
      <c r="V201" s="95" t="s">
        <v>9</v>
      </c>
    </row>
    <row r="202" spans="1:22" x14ac:dyDescent="0.2">
      <c r="A202" s="55" t="s">
        <v>259</v>
      </c>
      <c r="B202" s="95" t="s">
        <v>623</v>
      </c>
      <c r="C202" s="95" t="s">
        <v>500</v>
      </c>
      <c r="D202" s="95">
        <v>6.3849999999999998</v>
      </c>
      <c r="E202" s="95">
        <v>5555</v>
      </c>
      <c r="F202" s="95">
        <v>2164</v>
      </c>
      <c r="G202" s="95">
        <v>2046</v>
      </c>
      <c r="H202" s="95">
        <v>870.00783085356306</v>
      </c>
      <c r="I202" s="95">
        <v>338.91934220830069</v>
      </c>
      <c r="J202" s="95">
        <v>2370</v>
      </c>
      <c r="K202" s="95">
        <v>1990</v>
      </c>
      <c r="L202" s="95">
        <v>145</v>
      </c>
      <c r="M202" s="95">
        <v>115</v>
      </c>
      <c r="N202" s="285">
        <v>4.852320675105485E-2</v>
      </c>
      <c r="O202" s="95">
        <v>80</v>
      </c>
      <c r="P202" s="95">
        <v>0</v>
      </c>
      <c r="Q202" s="95">
        <v>80</v>
      </c>
      <c r="R202" s="285">
        <v>3.3755274261603373E-2</v>
      </c>
      <c r="S202" s="95">
        <v>0</v>
      </c>
      <c r="T202" s="95">
        <v>0</v>
      </c>
      <c r="U202" s="95">
        <v>45</v>
      </c>
      <c r="V202" s="95" t="s">
        <v>9</v>
      </c>
    </row>
    <row r="203" spans="1:22" x14ac:dyDescent="0.2">
      <c r="A203" s="55" t="s">
        <v>260</v>
      </c>
      <c r="B203" s="95" t="s">
        <v>623</v>
      </c>
      <c r="C203" s="95" t="s">
        <v>500</v>
      </c>
      <c r="D203" s="95">
        <v>6.8445001220703121</v>
      </c>
      <c r="E203" s="95">
        <v>8176</v>
      </c>
      <c r="F203" s="95">
        <v>3322</v>
      </c>
      <c r="G203" s="95">
        <v>3237</v>
      </c>
      <c r="H203" s="95">
        <v>1194.5357373340128</v>
      </c>
      <c r="I203" s="95">
        <v>485.35319464574241</v>
      </c>
      <c r="J203" s="95">
        <v>3280</v>
      </c>
      <c r="K203" s="95">
        <v>2695</v>
      </c>
      <c r="L203" s="95">
        <v>160</v>
      </c>
      <c r="M203" s="95">
        <v>210</v>
      </c>
      <c r="N203" s="285">
        <v>6.402439024390244E-2</v>
      </c>
      <c r="O203" s="95">
        <v>90</v>
      </c>
      <c r="P203" s="95">
        <v>35</v>
      </c>
      <c r="Q203" s="95">
        <v>125</v>
      </c>
      <c r="R203" s="285">
        <v>3.8109756097560975E-2</v>
      </c>
      <c r="S203" s="95">
        <v>0</v>
      </c>
      <c r="T203" s="95">
        <v>0</v>
      </c>
      <c r="U203" s="95">
        <v>95</v>
      </c>
      <c r="V203" s="95" t="s">
        <v>9</v>
      </c>
    </row>
    <row r="204" spans="1:22" x14ac:dyDescent="0.2">
      <c r="A204" s="55" t="s">
        <v>261</v>
      </c>
      <c r="B204" s="95" t="s">
        <v>623</v>
      </c>
      <c r="C204" s="95" t="s">
        <v>500</v>
      </c>
      <c r="D204" s="95">
        <v>2.4636000061035155</v>
      </c>
      <c r="E204" s="95">
        <v>7472</v>
      </c>
      <c r="F204" s="95">
        <v>3700</v>
      </c>
      <c r="G204" s="95">
        <v>3559</v>
      </c>
      <c r="H204" s="95">
        <v>3032.9598885729347</v>
      </c>
      <c r="I204" s="95">
        <v>1501.8671825106878</v>
      </c>
      <c r="J204" s="95">
        <v>2935</v>
      </c>
      <c r="K204" s="95">
        <v>2230</v>
      </c>
      <c r="L204" s="95">
        <v>180</v>
      </c>
      <c r="M204" s="95">
        <v>250</v>
      </c>
      <c r="N204" s="285">
        <v>8.5178875638841564E-2</v>
      </c>
      <c r="O204" s="95">
        <v>215</v>
      </c>
      <c r="P204" s="95">
        <v>20</v>
      </c>
      <c r="Q204" s="95">
        <v>235</v>
      </c>
      <c r="R204" s="285">
        <v>8.006814310051108E-2</v>
      </c>
      <c r="S204" s="95">
        <v>10</v>
      </c>
      <c r="T204" s="95">
        <v>10</v>
      </c>
      <c r="U204" s="95">
        <v>25</v>
      </c>
      <c r="V204" s="95" t="s">
        <v>9</v>
      </c>
    </row>
    <row r="205" spans="1:22" x14ac:dyDescent="0.2">
      <c r="A205" s="55" t="s">
        <v>262</v>
      </c>
      <c r="B205" s="95" t="s">
        <v>623</v>
      </c>
      <c r="C205" s="95" t="s">
        <v>500</v>
      </c>
      <c r="D205" s="95">
        <v>3.7485000610351564</v>
      </c>
      <c r="E205" s="95">
        <v>4900</v>
      </c>
      <c r="F205" s="95">
        <v>2155</v>
      </c>
      <c r="G205" s="95">
        <v>2064</v>
      </c>
      <c r="H205" s="95">
        <v>1307.1895211992753</v>
      </c>
      <c r="I205" s="95">
        <v>574.89661595600774</v>
      </c>
      <c r="J205" s="95">
        <v>2015</v>
      </c>
      <c r="K205" s="95">
        <v>1665</v>
      </c>
      <c r="L205" s="95">
        <v>100</v>
      </c>
      <c r="M205" s="95">
        <v>150</v>
      </c>
      <c r="N205" s="285">
        <v>7.4441687344913146E-2</v>
      </c>
      <c r="O205" s="95">
        <v>85</v>
      </c>
      <c r="P205" s="95">
        <v>0</v>
      </c>
      <c r="Q205" s="95">
        <v>85</v>
      </c>
      <c r="R205" s="285">
        <v>4.2183622828784122E-2</v>
      </c>
      <c r="S205" s="95">
        <v>0</v>
      </c>
      <c r="T205" s="95">
        <v>0</v>
      </c>
      <c r="U205" s="95">
        <v>10</v>
      </c>
      <c r="V205" s="95" t="s">
        <v>9</v>
      </c>
    </row>
    <row r="206" spans="1:22" x14ac:dyDescent="0.2">
      <c r="A206" s="55" t="s">
        <v>263</v>
      </c>
      <c r="B206" s="95" t="s">
        <v>623</v>
      </c>
      <c r="C206" s="95" t="s">
        <v>500</v>
      </c>
      <c r="D206" s="95">
        <v>1.8008999633789062</v>
      </c>
      <c r="E206" s="95">
        <v>3555</v>
      </c>
      <c r="F206" s="95">
        <v>1304</v>
      </c>
      <c r="G206" s="95">
        <v>1268</v>
      </c>
      <c r="H206" s="95">
        <v>1974.0130336445757</v>
      </c>
      <c r="I206" s="95">
        <v>724.08241796695552</v>
      </c>
      <c r="J206" s="95">
        <v>1670</v>
      </c>
      <c r="K206" s="95">
        <v>1385</v>
      </c>
      <c r="L206" s="95">
        <v>105</v>
      </c>
      <c r="M206" s="95">
        <v>85</v>
      </c>
      <c r="N206" s="285">
        <v>5.089820359281437E-2</v>
      </c>
      <c r="O206" s="95">
        <v>60</v>
      </c>
      <c r="P206" s="95">
        <v>15</v>
      </c>
      <c r="Q206" s="95">
        <v>75</v>
      </c>
      <c r="R206" s="285">
        <v>4.4910179640718563E-2</v>
      </c>
      <c r="S206" s="95">
        <v>10</v>
      </c>
      <c r="T206" s="95">
        <v>0</v>
      </c>
      <c r="U206" s="95">
        <v>15</v>
      </c>
      <c r="V206" s="95" t="s">
        <v>9</v>
      </c>
    </row>
    <row r="207" spans="1:22" x14ac:dyDescent="0.2">
      <c r="A207" s="55" t="s">
        <v>264</v>
      </c>
      <c r="B207" s="95" t="s">
        <v>623</v>
      </c>
      <c r="C207" s="95" t="s">
        <v>500</v>
      </c>
      <c r="D207" s="95">
        <v>1.2230000305175781</v>
      </c>
      <c r="E207" s="95">
        <v>2465</v>
      </c>
      <c r="F207" s="95">
        <v>961</v>
      </c>
      <c r="G207" s="95">
        <v>926</v>
      </c>
      <c r="H207" s="95">
        <v>2015.535517980979</v>
      </c>
      <c r="I207" s="95">
        <v>785.77267049887257</v>
      </c>
      <c r="J207" s="95">
        <v>1085</v>
      </c>
      <c r="K207" s="95">
        <v>910</v>
      </c>
      <c r="L207" s="95">
        <v>35</v>
      </c>
      <c r="M207" s="95">
        <v>115</v>
      </c>
      <c r="N207" s="285">
        <v>0.10599078341013825</v>
      </c>
      <c r="O207" s="95">
        <v>20</v>
      </c>
      <c r="P207" s="95">
        <v>0</v>
      </c>
      <c r="Q207" s="95">
        <v>20</v>
      </c>
      <c r="R207" s="285">
        <v>1.8433179723502304E-2</v>
      </c>
      <c r="S207" s="95">
        <v>0</v>
      </c>
      <c r="T207" s="95">
        <v>0</v>
      </c>
      <c r="U207" s="95">
        <v>10</v>
      </c>
      <c r="V207" s="95" t="s">
        <v>9</v>
      </c>
    </row>
    <row r="208" spans="1:22" x14ac:dyDescent="0.2">
      <c r="A208" s="55" t="s">
        <v>265</v>
      </c>
      <c r="B208" s="95" t="s">
        <v>623</v>
      </c>
      <c r="C208" s="95" t="s">
        <v>500</v>
      </c>
      <c r="D208" s="95">
        <v>3.9008999633789063</v>
      </c>
      <c r="E208" s="95">
        <v>6298</v>
      </c>
      <c r="F208" s="95">
        <v>2261</v>
      </c>
      <c r="G208" s="95">
        <v>2212</v>
      </c>
      <c r="H208" s="95">
        <v>1614.4992332858385</v>
      </c>
      <c r="I208" s="95">
        <v>579.6098390694317</v>
      </c>
      <c r="J208" s="95">
        <v>2370</v>
      </c>
      <c r="K208" s="95">
        <v>2005</v>
      </c>
      <c r="L208" s="95">
        <v>175</v>
      </c>
      <c r="M208" s="95">
        <v>110</v>
      </c>
      <c r="N208" s="285">
        <v>4.6413502109704644E-2</v>
      </c>
      <c r="O208" s="95">
        <v>65</v>
      </c>
      <c r="P208" s="95">
        <v>10</v>
      </c>
      <c r="Q208" s="95">
        <v>75</v>
      </c>
      <c r="R208" s="285">
        <v>3.1645569620253167E-2</v>
      </c>
      <c r="S208" s="95">
        <v>0</v>
      </c>
      <c r="T208" s="95">
        <v>0</v>
      </c>
      <c r="U208" s="95">
        <v>10</v>
      </c>
      <c r="V208" s="95" t="s">
        <v>9</v>
      </c>
    </row>
    <row r="209" spans="1:22" x14ac:dyDescent="0.2">
      <c r="A209" s="55" t="s">
        <v>266</v>
      </c>
      <c r="B209" s="55" t="s">
        <v>623</v>
      </c>
      <c r="C209" s="55" t="s">
        <v>500</v>
      </c>
      <c r="D209" s="55">
        <v>50.185698242187499</v>
      </c>
      <c r="E209" s="55">
        <v>3141</v>
      </c>
      <c r="F209" s="55">
        <v>1053</v>
      </c>
      <c r="G209" s="55">
        <v>961</v>
      </c>
      <c r="H209" s="55">
        <v>62.587552032096418</v>
      </c>
      <c r="I209" s="55">
        <v>20.982073317350377</v>
      </c>
      <c r="J209" s="55">
        <v>1420</v>
      </c>
      <c r="K209" s="55">
        <v>1205</v>
      </c>
      <c r="L209" s="55">
        <v>120</v>
      </c>
      <c r="M209" s="55">
        <v>30</v>
      </c>
      <c r="N209" s="274">
        <v>2.1126760563380281E-2</v>
      </c>
      <c r="O209" s="55">
        <v>35</v>
      </c>
      <c r="P209" s="55">
        <v>0</v>
      </c>
      <c r="Q209" s="55">
        <v>35</v>
      </c>
      <c r="R209" s="274">
        <v>2.464788732394366E-2</v>
      </c>
      <c r="S209" s="55">
        <v>0</v>
      </c>
      <c r="T209" s="55">
        <v>0</v>
      </c>
      <c r="U209" s="55">
        <v>25</v>
      </c>
      <c r="V209" s="55" t="s">
        <v>5</v>
      </c>
    </row>
    <row r="210" spans="1:22" x14ac:dyDescent="0.2">
      <c r="A210" s="55" t="s">
        <v>267</v>
      </c>
      <c r="B210" s="95" t="s">
        <v>623</v>
      </c>
      <c r="C210" s="95" t="s">
        <v>500</v>
      </c>
      <c r="D210" s="95">
        <v>2.6230999755859377</v>
      </c>
      <c r="E210" s="95">
        <v>3059</v>
      </c>
      <c r="F210" s="95">
        <v>924</v>
      </c>
      <c r="G210" s="95">
        <v>882</v>
      </c>
      <c r="H210" s="95">
        <v>1166.1774345130298</v>
      </c>
      <c r="I210" s="95">
        <v>352.25496877739118</v>
      </c>
      <c r="J210" s="95">
        <v>1605</v>
      </c>
      <c r="K210" s="95">
        <v>1395</v>
      </c>
      <c r="L210" s="95">
        <v>85</v>
      </c>
      <c r="M210" s="95">
        <v>85</v>
      </c>
      <c r="N210" s="285">
        <v>5.2959501557632398E-2</v>
      </c>
      <c r="O210" s="95">
        <v>20</v>
      </c>
      <c r="P210" s="95">
        <v>0</v>
      </c>
      <c r="Q210" s="95">
        <v>20</v>
      </c>
      <c r="R210" s="285">
        <v>1.2461059190031152E-2</v>
      </c>
      <c r="S210" s="95">
        <v>0</v>
      </c>
      <c r="T210" s="95">
        <v>0</v>
      </c>
      <c r="U210" s="95">
        <v>20</v>
      </c>
      <c r="V210" s="95" t="s">
        <v>9</v>
      </c>
    </row>
    <row r="211" spans="1:22" x14ac:dyDescent="0.2">
      <c r="A211" s="55" t="s">
        <v>268</v>
      </c>
      <c r="B211" s="95" t="s">
        <v>623</v>
      </c>
      <c r="C211" s="95" t="s">
        <v>500</v>
      </c>
      <c r="D211" s="95">
        <v>8.2242999267578121</v>
      </c>
      <c r="E211" s="95">
        <v>3597</v>
      </c>
      <c r="F211" s="95">
        <v>1105</v>
      </c>
      <c r="G211" s="95">
        <v>1061</v>
      </c>
      <c r="H211" s="95">
        <v>437.36245419468929</v>
      </c>
      <c r="I211" s="95">
        <v>134.35794047404272</v>
      </c>
      <c r="J211" s="95">
        <v>1705</v>
      </c>
      <c r="K211" s="95">
        <v>1415</v>
      </c>
      <c r="L211" s="95">
        <v>170</v>
      </c>
      <c r="M211" s="95">
        <v>105</v>
      </c>
      <c r="N211" s="285">
        <v>6.1583577712609971E-2</v>
      </c>
      <c r="O211" s="95">
        <v>10</v>
      </c>
      <c r="P211" s="95">
        <v>0</v>
      </c>
      <c r="Q211" s="95">
        <v>10</v>
      </c>
      <c r="R211" s="285">
        <v>5.8651026392961877E-3</v>
      </c>
      <c r="S211" s="95">
        <v>0</v>
      </c>
      <c r="T211" s="95">
        <v>0</v>
      </c>
      <c r="U211" s="95">
        <v>10</v>
      </c>
      <c r="V211" s="95" t="s">
        <v>9</v>
      </c>
    </row>
    <row r="212" spans="1:22" x14ac:dyDescent="0.2">
      <c r="A212" s="55" t="s">
        <v>269</v>
      </c>
      <c r="B212" s="95" t="s">
        <v>623</v>
      </c>
      <c r="C212" s="95" t="s">
        <v>500</v>
      </c>
      <c r="D212" s="95">
        <v>2.2811000061035158</v>
      </c>
      <c r="E212" s="95">
        <v>1496</v>
      </c>
      <c r="F212" s="95">
        <v>457</v>
      </c>
      <c r="G212" s="95">
        <v>452</v>
      </c>
      <c r="H212" s="95">
        <v>655.82394283335589</v>
      </c>
      <c r="I212" s="95">
        <v>200.34193975591154</v>
      </c>
      <c r="J212" s="95">
        <v>705</v>
      </c>
      <c r="K212" s="95">
        <v>605</v>
      </c>
      <c r="L212" s="95">
        <v>40</v>
      </c>
      <c r="M212" s="95">
        <v>35</v>
      </c>
      <c r="N212" s="285">
        <v>4.9645390070921988E-2</v>
      </c>
      <c r="O212" s="95">
        <v>15</v>
      </c>
      <c r="P212" s="95">
        <v>10</v>
      </c>
      <c r="Q212" s="95">
        <v>25</v>
      </c>
      <c r="R212" s="285">
        <v>3.5460992907801421E-2</v>
      </c>
      <c r="S212" s="95">
        <v>0</v>
      </c>
      <c r="T212" s="95">
        <v>0</v>
      </c>
      <c r="U212" s="95">
        <v>0</v>
      </c>
      <c r="V212" s="95" t="s">
        <v>9</v>
      </c>
    </row>
    <row r="213" spans="1:22" x14ac:dyDescent="0.2">
      <c r="A213" s="55" t="s">
        <v>270</v>
      </c>
      <c r="B213" s="95" t="s">
        <v>623</v>
      </c>
      <c r="C213" s="95" t="s">
        <v>500</v>
      </c>
      <c r="D213" s="95">
        <v>19.276700439453126</v>
      </c>
      <c r="E213" s="95">
        <v>4723</v>
      </c>
      <c r="F213" s="95">
        <v>1526</v>
      </c>
      <c r="G213" s="95">
        <v>1476</v>
      </c>
      <c r="H213" s="95">
        <v>245.01081058112817</v>
      </c>
      <c r="I213" s="95">
        <v>79.162925459835179</v>
      </c>
      <c r="J213" s="95">
        <v>2350</v>
      </c>
      <c r="K213" s="95">
        <v>1945</v>
      </c>
      <c r="L213" s="95">
        <v>180</v>
      </c>
      <c r="M213" s="95">
        <v>150</v>
      </c>
      <c r="N213" s="285">
        <v>6.3829787234042548E-2</v>
      </c>
      <c r="O213" s="95">
        <v>60</v>
      </c>
      <c r="P213" s="95">
        <v>20</v>
      </c>
      <c r="Q213" s="95">
        <v>80</v>
      </c>
      <c r="R213" s="285">
        <v>3.4042553191489362E-2</v>
      </c>
      <c r="S213" s="95">
        <v>0</v>
      </c>
      <c r="T213" s="95">
        <v>0</v>
      </c>
      <c r="U213" s="95">
        <v>10</v>
      </c>
      <c r="V213" s="95" t="s">
        <v>9</v>
      </c>
    </row>
    <row r="214" spans="1:22" x14ac:dyDescent="0.2">
      <c r="A214" s="55" t="s">
        <v>271</v>
      </c>
      <c r="B214" s="55" t="s">
        <v>623</v>
      </c>
      <c r="C214" s="55" t="s">
        <v>500</v>
      </c>
      <c r="D214" s="55">
        <v>9.7995001220703131</v>
      </c>
      <c r="E214" s="55">
        <v>1212</v>
      </c>
      <c r="F214" s="55">
        <v>438</v>
      </c>
      <c r="G214" s="55">
        <v>415</v>
      </c>
      <c r="H214" s="55">
        <v>123.67977803993783</v>
      </c>
      <c r="I214" s="55">
        <v>44.69615741047258</v>
      </c>
      <c r="J214" s="55">
        <v>615</v>
      </c>
      <c r="K214" s="55">
        <v>535</v>
      </c>
      <c r="L214" s="55">
        <v>40</v>
      </c>
      <c r="M214" s="55">
        <v>10</v>
      </c>
      <c r="N214" s="274">
        <v>1.6260162601626018E-2</v>
      </c>
      <c r="O214" s="55">
        <v>20</v>
      </c>
      <c r="P214" s="55">
        <v>0</v>
      </c>
      <c r="Q214" s="55">
        <v>20</v>
      </c>
      <c r="R214" s="274">
        <v>3.2520325203252036E-2</v>
      </c>
      <c r="S214" s="55">
        <v>0</v>
      </c>
      <c r="T214" s="55">
        <v>0</v>
      </c>
      <c r="U214" s="55">
        <v>0</v>
      </c>
      <c r="V214" s="55" t="s">
        <v>5</v>
      </c>
    </row>
    <row r="215" spans="1:22" x14ac:dyDescent="0.2">
      <c r="A215" s="55" t="s">
        <v>272</v>
      </c>
      <c r="B215" s="95" t="s">
        <v>623</v>
      </c>
      <c r="C215" s="95" t="s">
        <v>500</v>
      </c>
      <c r="D215" s="95">
        <v>2.7133999633789063</v>
      </c>
      <c r="E215" s="95">
        <v>5948</v>
      </c>
      <c r="F215" s="95">
        <v>2015</v>
      </c>
      <c r="G215" s="95">
        <v>1940</v>
      </c>
      <c r="H215" s="95">
        <v>2192.0837621716314</v>
      </c>
      <c r="I215" s="95">
        <v>742.61075668726255</v>
      </c>
      <c r="J215" s="95">
        <v>3055</v>
      </c>
      <c r="K215" s="95">
        <v>2590</v>
      </c>
      <c r="L215" s="95">
        <v>285</v>
      </c>
      <c r="M215" s="95">
        <v>90</v>
      </c>
      <c r="N215" s="285">
        <v>2.9459901800327332E-2</v>
      </c>
      <c r="O215" s="95">
        <v>40</v>
      </c>
      <c r="P215" s="95">
        <v>25</v>
      </c>
      <c r="Q215" s="95">
        <v>65</v>
      </c>
      <c r="R215" s="285">
        <v>2.1276595744680851E-2</v>
      </c>
      <c r="S215" s="95">
        <v>0</v>
      </c>
      <c r="T215" s="95">
        <v>10</v>
      </c>
      <c r="U215" s="95">
        <v>10</v>
      </c>
      <c r="V215" s="95" t="s">
        <v>9</v>
      </c>
    </row>
    <row r="216" spans="1:22" x14ac:dyDescent="0.2">
      <c r="A216" s="55" t="s">
        <v>273</v>
      </c>
      <c r="B216" s="95" t="s">
        <v>623</v>
      </c>
      <c r="C216" s="95" t="s">
        <v>500</v>
      </c>
      <c r="D216" s="95">
        <v>2.9010998535156252</v>
      </c>
      <c r="E216" s="95">
        <v>5755</v>
      </c>
      <c r="F216" s="95">
        <v>2303</v>
      </c>
      <c r="G216" s="95">
        <v>2219</v>
      </c>
      <c r="H216" s="95">
        <v>1983.730409356971</v>
      </c>
      <c r="I216" s="95">
        <v>793.83686059932313</v>
      </c>
      <c r="J216" s="95">
        <v>2990</v>
      </c>
      <c r="K216" s="95">
        <v>2395</v>
      </c>
      <c r="L216" s="95">
        <v>215</v>
      </c>
      <c r="M216" s="95">
        <v>165</v>
      </c>
      <c r="N216" s="285">
        <v>5.5183946488294312E-2</v>
      </c>
      <c r="O216" s="95">
        <v>170</v>
      </c>
      <c r="P216" s="95">
        <v>20</v>
      </c>
      <c r="Q216" s="95">
        <v>190</v>
      </c>
      <c r="R216" s="285">
        <v>6.354515050167224E-2</v>
      </c>
      <c r="S216" s="95">
        <v>10</v>
      </c>
      <c r="T216" s="95">
        <v>0</v>
      </c>
      <c r="U216" s="95">
        <v>10</v>
      </c>
      <c r="V216" s="95" t="s">
        <v>9</v>
      </c>
    </row>
    <row r="217" spans="1:22" x14ac:dyDescent="0.2">
      <c r="A217" s="55" t="s">
        <v>274</v>
      </c>
      <c r="B217" s="95" t="s">
        <v>623</v>
      </c>
      <c r="C217" s="95" t="s">
        <v>500</v>
      </c>
      <c r="D217" s="95">
        <v>7.2295001220703128</v>
      </c>
      <c r="E217" s="95">
        <v>4132</v>
      </c>
      <c r="F217" s="95">
        <v>1499</v>
      </c>
      <c r="G217" s="95">
        <v>1416</v>
      </c>
      <c r="H217" s="95">
        <v>571.54712362280429</v>
      </c>
      <c r="I217" s="95">
        <v>207.34490278571724</v>
      </c>
      <c r="J217" s="95">
        <v>2240</v>
      </c>
      <c r="K217" s="95">
        <v>1975</v>
      </c>
      <c r="L217" s="95">
        <v>140</v>
      </c>
      <c r="M217" s="95">
        <v>85</v>
      </c>
      <c r="N217" s="285">
        <v>3.7946428571428568E-2</v>
      </c>
      <c r="O217" s="95">
        <v>20</v>
      </c>
      <c r="P217" s="95">
        <v>10</v>
      </c>
      <c r="Q217" s="95">
        <v>30</v>
      </c>
      <c r="R217" s="285">
        <v>1.3392857142857142E-2</v>
      </c>
      <c r="S217" s="95">
        <v>10</v>
      </c>
      <c r="T217" s="95">
        <v>0</v>
      </c>
      <c r="U217" s="95">
        <v>0</v>
      </c>
      <c r="V217" s="95" t="s">
        <v>9</v>
      </c>
    </row>
    <row r="218" spans="1:22" x14ac:dyDescent="0.2">
      <c r="A218" s="55" t="s">
        <v>275</v>
      </c>
      <c r="B218" s="95" t="s">
        <v>623</v>
      </c>
      <c r="C218" s="95" t="s">
        <v>500</v>
      </c>
      <c r="D218" s="95">
        <v>3.5282000732421874</v>
      </c>
      <c r="E218" s="95">
        <v>7038</v>
      </c>
      <c r="F218" s="95">
        <v>2361</v>
      </c>
      <c r="G218" s="95">
        <v>2317</v>
      </c>
      <c r="H218" s="95">
        <v>1994.7848347309096</v>
      </c>
      <c r="I218" s="95">
        <v>669.17973782319939</v>
      </c>
      <c r="J218" s="95">
        <v>3635</v>
      </c>
      <c r="K218" s="95">
        <v>2995</v>
      </c>
      <c r="L218" s="95">
        <v>370</v>
      </c>
      <c r="M218" s="95">
        <v>165</v>
      </c>
      <c r="N218" s="285">
        <v>4.5392022008253097E-2</v>
      </c>
      <c r="O218" s="95">
        <v>40</v>
      </c>
      <c r="P218" s="95">
        <v>30</v>
      </c>
      <c r="Q218" s="95">
        <v>70</v>
      </c>
      <c r="R218" s="285">
        <v>1.9257221458046769E-2</v>
      </c>
      <c r="S218" s="95">
        <v>10</v>
      </c>
      <c r="T218" s="95">
        <v>10</v>
      </c>
      <c r="U218" s="95">
        <v>20</v>
      </c>
      <c r="V218" s="95" t="s">
        <v>9</v>
      </c>
    </row>
    <row r="219" spans="1:22" x14ac:dyDescent="0.2">
      <c r="A219" s="55" t="s">
        <v>276</v>
      </c>
      <c r="B219" s="95" t="s">
        <v>623</v>
      </c>
      <c r="C219" s="95" t="s">
        <v>500</v>
      </c>
      <c r="D219" s="95">
        <v>1.2961999511718749</v>
      </c>
      <c r="E219" s="95">
        <v>2237</v>
      </c>
      <c r="F219" s="95">
        <v>962</v>
      </c>
      <c r="G219" s="95">
        <v>923</v>
      </c>
      <c r="H219" s="95">
        <v>1725.8139826170814</v>
      </c>
      <c r="I219" s="95">
        <v>742.16944625732333</v>
      </c>
      <c r="J219" s="95">
        <v>1250</v>
      </c>
      <c r="K219" s="95">
        <v>1000</v>
      </c>
      <c r="L219" s="95">
        <v>95</v>
      </c>
      <c r="M219" s="95">
        <v>45</v>
      </c>
      <c r="N219" s="285">
        <v>3.5999999999999997E-2</v>
      </c>
      <c r="O219" s="95">
        <v>105</v>
      </c>
      <c r="P219" s="95">
        <v>10</v>
      </c>
      <c r="Q219" s="95">
        <v>115</v>
      </c>
      <c r="R219" s="285">
        <v>9.1999999999999998E-2</v>
      </c>
      <c r="S219" s="95">
        <v>10</v>
      </c>
      <c r="T219" s="95">
        <v>0</v>
      </c>
      <c r="U219" s="95">
        <v>0</v>
      </c>
      <c r="V219" s="95" t="s">
        <v>9</v>
      </c>
    </row>
    <row r="220" spans="1:22" x14ac:dyDescent="0.2">
      <c r="A220" s="55" t="s">
        <v>277</v>
      </c>
      <c r="B220" s="95" t="s">
        <v>623</v>
      </c>
      <c r="C220" s="95" t="s">
        <v>500</v>
      </c>
      <c r="D220" s="95">
        <v>2.5633999633789064</v>
      </c>
      <c r="E220" s="95">
        <v>6555</v>
      </c>
      <c r="F220" s="95">
        <v>2193</v>
      </c>
      <c r="G220" s="95">
        <v>2144</v>
      </c>
      <c r="H220" s="95">
        <v>2557.1506958124583</v>
      </c>
      <c r="I220" s="95">
        <v>855.50442042970565</v>
      </c>
      <c r="J220" s="95">
        <v>3080</v>
      </c>
      <c r="K220" s="95">
        <v>2670</v>
      </c>
      <c r="L220" s="95">
        <v>200</v>
      </c>
      <c r="M220" s="95">
        <v>80</v>
      </c>
      <c r="N220" s="285">
        <v>2.5974025974025976E-2</v>
      </c>
      <c r="O220" s="95">
        <v>55</v>
      </c>
      <c r="P220" s="95">
        <v>30</v>
      </c>
      <c r="Q220" s="95">
        <v>85</v>
      </c>
      <c r="R220" s="285">
        <v>2.7597402597402596E-2</v>
      </c>
      <c r="S220" s="95">
        <v>0</v>
      </c>
      <c r="T220" s="95">
        <v>0</v>
      </c>
      <c r="U220" s="95">
        <v>40</v>
      </c>
      <c r="V220" s="95" t="s">
        <v>9</v>
      </c>
    </row>
    <row r="221" spans="1:22" x14ac:dyDescent="0.2">
      <c r="A221" s="55" t="s">
        <v>278</v>
      </c>
      <c r="B221" s="95" t="s">
        <v>623</v>
      </c>
      <c r="C221" s="95" t="s">
        <v>500</v>
      </c>
      <c r="D221" s="95">
        <v>7.9432000732421875</v>
      </c>
      <c r="E221" s="95">
        <v>8072</v>
      </c>
      <c r="F221" s="95">
        <v>2834</v>
      </c>
      <c r="G221" s="95">
        <v>2693</v>
      </c>
      <c r="H221" s="95">
        <v>1016.2151180343163</v>
      </c>
      <c r="I221" s="95">
        <v>356.78315714931279</v>
      </c>
      <c r="J221" s="95">
        <v>4145</v>
      </c>
      <c r="K221" s="95">
        <v>3440</v>
      </c>
      <c r="L221" s="95">
        <v>245</v>
      </c>
      <c r="M221" s="95">
        <v>320</v>
      </c>
      <c r="N221" s="285">
        <v>7.7201447527141129E-2</v>
      </c>
      <c r="O221" s="95">
        <v>85</v>
      </c>
      <c r="P221" s="95">
        <v>15</v>
      </c>
      <c r="Q221" s="95">
        <v>100</v>
      </c>
      <c r="R221" s="285">
        <v>2.4125452352231604E-2</v>
      </c>
      <c r="S221" s="95">
        <v>10</v>
      </c>
      <c r="T221" s="95">
        <v>0</v>
      </c>
      <c r="U221" s="95">
        <v>35</v>
      </c>
      <c r="V221" s="95" t="s">
        <v>9</v>
      </c>
    </row>
    <row r="222" spans="1:22" x14ac:dyDescent="0.2">
      <c r="A222" s="55" t="s">
        <v>279</v>
      </c>
      <c r="B222" s="95" t="s">
        <v>623</v>
      </c>
      <c r="C222" s="95" t="s">
        <v>500</v>
      </c>
      <c r="D222" s="95">
        <v>2.5742001342773437</v>
      </c>
      <c r="E222" s="95">
        <v>6967</v>
      </c>
      <c r="F222" s="95">
        <v>2897</v>
      </c>
      <c r="G222" s="95">
        <v>2743</v>
      </c>
      <c r="H222" s="95">
        <v>2706.4717724272236</v>
      </c>
      <c r="I222" s="95">
        <v>1125.3981232555859</v>
      </c>
      <c r="J222" s="95">
        <v>3350</v>
      </c>
      <c r="K222" s="95">
        <v>2415</v>
      </c>
      <c r="L222" s="95">
        <v>195</v>
      </c>
      <c r="M222" s="95">
        <v>505</v>
      </c>
      <c r="N222" s="285">
        <v>0.15074626865671642</v>
      </c>
      <c r="O222" s="95">
        <v>155</v>
      </c>
      <c r="P222" s="95">
        <v>25</v>
      </c>
      <c r="Q222" s="95">
        <v>180</v>
      </c>
      <c r="R222" s="285">
        <v>5.3731343283582089E-2</v>
      </c>
      <c r="S222" s="95">
        <v>0</v>
      </c>
      <c r="T222" s="95">
        <v>10</v>
      </c>
      <c r="U222" s="95">
        <v>35</v>
      </c>
      <c r="V222" s="95" t="s">
        <v>9</v>
      </c>
    </row>
    <row r="223" spans="1:22" x14ac:dyDescent="0.2">
      <c r="A223" s="55" t="s">
        <v>280</v>
      </c>
      <c r="B223" s="95" t="s">
        <v>623</v>
      </c>
      <c r="C223" s="95" t="s">
        <v>500</v>
      </c>
      <c r="D223" s="95">
        <v>2.6532998657226563</v>
      </c>
      <c r="E223" s="95">
        <v>7883</v>
      </c>
      <c r="F223" s="95">
        <v>2421</v>
      </c>
      <c r="G223" s="95">
        <v>2251</v>
      </c>
      <c r="H223" s="95">
        <v>2971.0173741907515</v>
      </c>
      <c r="I223" s="95">
        <v>912.44869502927941</v>
      </c>
      <c r="J223" s="95">
        <v>4020</v>
      </c>
      <c r="K223" s="95">
        <v>3180</v>
      </c>
      <c r="L223" s="95">
        <v>280</v>
      </c>
      <c r="M223" s="95">
        <v>440</v>
      </c>
      <c r="N223" s="285">
        <v>0.10945273631840796</v>
      </c>
      <c r="O223" s="95">
        <v>70</v>
      </c>
      <c r="P223" s="95">
        <v>0</v>
      </c>
      <c r="Q223" s="95">
        <v>70</v>
      </c>
      <c r="R223" s="285">
        <v>1.7412935323383085E-2</v>
      </c>
      <c r="S223" s="95">
        <v>0</v>
      </c>
      <c r="T223" s="95">
        <v>10</v>
      </c>
      <c r="U223" s="95">
        <v>35</v>
      </c>
      <c r="V223" s="95" t="s">
        <v>9</v>
      </c>
    </row>
    <row r="224" spans="1:22" x14ac:dyDescent="0.2">
      <c r="A224" s="55" t="s">
        <v>281</v>
      </c>
      <c r="B224" s="95" t="s">
        <v>623</v>
      </c>
      <c r="C224" s="95" t="s">
        <v>500</v>
      </c>
      <c r="D224" s="95">
        <v>2.6654000854492188</v>
      </c>
      <c r="E224" s="95">
        <v>3682</v>
      </c>
      <c r="F224" s="95">
        <v>1046</v>
      </c>
      <c r="G224" s="95">
        <v>998</v>
      </c>
      <c r="H224" s="95">
        <v>1381.406123643703</v>
      </c>
      <c r="I224" s="95">
        <v>392.43639471246968</v>
      </c>
      <c r="J224" s="95">
        <v>1710</v>
      </c>
      <c r="K224" s="95">
        <v>1420</v>
      </c>
      <c r="L224" s="95">
        <v>190</v>
      </c>
      <c r="M224" s="95">
        <v>85</v>
      </c>
      <c r="N224" s="285">
        <v>4.9707602339181284E-2</v>
      </c>
      <c r="O224" s="95">
        <v>15</v>
      </c>
      <c r="P224" s="95">
        <v>0</v>
      </c>
      <c r="Q224" s="95">
        <v>15</v>
      </c>
      <c r="R224" s="285">
        <v>8.771929824561403E-3</v>
      </c>
      <c r="S224" s="95">
        <v>0</v>
      </c>
      <c r="T224" s="95">
        <v>0</v>
      </c>
      <c r="U224" s="95">
        <v>0</v>
      </c>
      <c r="V224" s="95" t="s">
        <v>9</v>
      </c>
    </row>
    <row r="225" spans="1:22" x14ac:dyDescent="0.2">
      <c r="A225" s="55" t="s">
        <v>282</v>
      </c>
      <c r="B225" s="95" t="s">
        <v>623</v>
      </c>
      <c r="C225" s="95" t="s">
        <v>500</v>
      </c>
      <c r="D225" s="95">
        <v>1.3197000122070313</v>
      </c>
      <c r="E225" s="95">
        <v>5044</v>
      </c>
      <c r="F225" s="95">
        <v>1849</v>
      </c>
      <c r="G225" s="95">
        <v>1774</v>
      </c>
      <c r="H225" s="95">
        <v>3822.0807405802389</v>
      </c>
      <c r="I225" s="95">
        <v>1401.0759891619471</v>
      </c>
      <c r="J225" s="95">
        <v>2055</v>
      </c>
      <c r="K225" s="95">
        <v>1500</v>
      </c>
      <c r="L225" s="95">
        <v>190</v>
      </c>
      <c r="M225" s="95">
        <v>255</v>
      </c>
      <c r="N225" s="285">
        <v>0.12408759124087591</v>
      </c>
      <c r="O225" s="95">
        <v>80</v>
      </c>
      <c r="P225" s="95">
        <v>0</v>
      </c>
      <c r="Q225" s="95">
        <v>80</v>
      </c>
      <c r="R225" s="285">
        <v>3.8929440389294405E-2</v>
      </c>
      <c r="S225" s="95">
        <v>0</v>
      </c>
      <c r="T225" s="95">
        <v>0</v>
      </c>
      <c r="U225" s="95">
        <v>10</v>
      </c>
      <c r="V225" s="95" t="s">
        <v>9</v>
      </c>
    </row>
    <row r="226" spans="1:22" x14ac:dyDescent="0.2">
      <c r="A226" s="55" t="s">
        <v>283</v>
      </c>
      <c r="B226" s="95" t="s">
        <v>623</v>
      </c>
      <c r="C226" s="95" t="s">
        <v>500</v>
      </c>
      <c r="D226" s="95">
        <v>1.3103999328613281</v>
      </c>
      <c r="E226" s="95">
        <v>3807</v>
      </c>
      <c r="F226" s="95">
        <v>1223</v>
      </c>
      <c r="G226" s="95">
        <v>1157</v>
      </c>
      <c r="H226" s="95">
        <v>2905.2199290694502</v>
      </c>
      <c r="I226" s="95">
        <v>933.30285612081366</v>
      </c>
      <c r="J226" s="95">
        <v>1820</v>
      </c>
      <c r="K226" s="95">
        <v>1410</v>
      </c>
      <c r="L226" s="95">
        <v>240</v>
      </c>
      <c r="M226" s="95">
        <v>115</v>
      </c>
      <c r="N226" s="285">
        <v>6.3186813186813184E-2</v>
      </c>
      <c r="O226" s="95">
        <v>35</v>
      </c>
      <c r="P226" s="95">
        <v>10</v>
      </c>
      <c r="Q226" s="95">
        <v>45</v>
      </c>
      <c r="R226" s="285">
        <v>2.4725274725274724E-2</v>
      </c>
      <c r="S226" s="95">
        <v>0</v>
      </c>
      <c r="T226" s="95">
        <v>0</v>
      </c>
      <c r="U226" s="95">
        <v>0</v>
      </c>
      <c r="V226" s="95" t="s">
        <v>9</v>
      </c>
    </row>
    <row r="227" spans="1:22" x14ac:dyDescent="0.2">
      <c r="A227" s="55" t="s">
        <v>284</v>
      </c>
      <c r="B227" s="95" t="s">
        <v>623</v>
      </c>
      <c r="C227" s="95" t="s">
        <v>500</v>
      </c>
      <c r="D227" s="95">
        <v>1.2963999938964843</v>
      </c>
      <c r="E227" s="95">
        <v>4425</v>
      </c>
      <c r="F227" s="95">
        <v>1378</v>
      </c>
      <c r="G227" s="95">
        <v>1286</v>
      </c>
      <c r="H227" s="95">
        <v>3413.2983807722308</v>
      </c>
      <c r="I227" s="95">
        <v>1062.9435409500868</v>
      </c>
      <c r="J227" s="95">
        <v>2195</v>
      </c>
      <c r="K227" s="95">
        <v>1700</v>
      </c>
      <c r="L227" s="95">
        <v>225</v>
      </c>
      <c r="M227" s="95">
        <v>210</v>
      </c>
      <c r="N227" s="285">
        <v>9.5671981776765377E-2</v>
      </c>
      <c r="O227" s="95">
        <v>30</v>
      </c>
      <c r="P227" s="95">
        <v>10</v>
      </c>
      <c r="Q227" s="95">
        <v>40</v>
      </c>
      <c r="R227" s="285">
        <v>1.8223234624145785E-2</v>
      </c>
      <c r="S227" s="95">
        <v>10</v>
      </c>
      <c r="T227" s="95">
        <v>0</v>
      </c>
      <c r="U227" s="95">
        <v>25</v>
      </c>
      <c r="V227" s="95" t="s">
        <v>9</v>
      </c>
    </row>
    <row r="228" spans="1:22" x14ac:dyDescent="0.2">
      <c r="A228" s="55" t="s">
        <v>285</v>
      </c>
      <c r="B228" s="95" t="s">
        <v>623</v>
      </c>
      <c r="C228" s="95" t="s">
        <v>500</v>
      </c>
      <c r="D228" s="95">
        <v>1.3413999938964845</v>
      </c>
      <c r="E228" s="95">
        <v>4678</v>
      </c>
      <c r="F228" s="95">
        <v>1390</v>
      </c>
      <c r="G228" s="95">
        <v>1255</v>
      </c>
      <c r="H228" s="95">
        <v>3487.4012384713042</v>
      </c>
      <c r="I228" s="95">
        <v>1036.2308083529529</v>
      </c>
      <c r="J228" s="95">
        <v>2165</v>
      </c>
      <c r="K228" s="95">
        <v>1780</v>
      </c>
      <c r="L228" s="95">
        <v>145</v>
      </c>
      <c r="M228" s="95">
        <v>175</v>
      </c>
      <c r="N228" s="285">
        <v>8.0831408775981523E-2</v>
      </c>
      <c r="O228" s="95">
        <v>25</v>
      </c>
      <c r="P228" s="95">
        <v>0</v>
      </c>
      <c r="Q228" s="95">
        <v>25</v>
      </c>
      <c r="R228" s="285">
        <v>1.1547344110854504E-2</v>
      </c>
      <c r="S228" s="95">
        <v>0</v>
      </c>
      <c r="T228" s="95">
        <v>10</v>
      </c>
      <c r="U228" s="95">
        <v>35</v>
      </c>
      <c r="V228" s="95" t="s">
        <v>9</v>
      </c>
    </row>
    <row r="229" spans="1:22" x14ac:dyDescent="0.2">
      <c r="A229" s="55" t="s">
        <v>286</v>
      </c>
      <c r="B229" s="95" t="s">
        <v>623</v>
      </c>
      <c r="C229" s="95" t="s">
        <v>500</v>
      </c>
      <c r="D229" s="95">
        <v>2.5773001098632813</v>
      </c>
      <c r="E229" s="95">
        <v>7217</v>
      </c>
      <c r="F229" s="95">
        <v>2167</v>
      </c>
      <c r="G229" s="95">
        <v>1955</v>
      </c>
      <c r="H229" s="95">
        <v>2800.2171622857077</v>
      </c>
      <c r="I229" s="95">
        <v>840.80235425704984</v>
      </c>
      <c r="J229" s="95">
        <v>3315</v>
      </c>
      <c r="K229" s="95">
        <v>2785</v>
      </c>
      <c r="L229" s="95">
        <v>270</v>
      </c>
      <c r="M229" s="95">
        <v>170</v>
      </c>
      <c r="N229" s="285">
        <v>5.128205128205128E-2</v>
      </c>
      <c r="O229" s="95">
        <v>15</v>
      </c>
      <c r="P229" s="95">
        <v>10</v>
      </c>
      <c r="Q229" s="95">
        <v>25</v>
      </c>
      <c r="R229" s="285">
        <v>7.5414781297134239E-3</v>
      </c>
      <c r="S229" s="95">
        <v>15</v>
      </c>
      <c r="T229" s="95">
        <v>10</v>
      </c>
      <c r="U229" s="95">
        <v>35</v>
      </c>
      <c r="V229" s="95" t="s">
        <v>9</v>
      </c>
    </row>
    <row r="230" spans="1:22" x14ac:dyDescent="0.2">
      <c r="A230" s="55" t="s">
        <v>287</v>
      </c>
      <c r="B230" s="95" t="s">
        <v>623</v>
      </c>
      <c r="C230" s="95" t="s">
        <v>500</v>
      </c>
      <c r="D230" s="95">
        <v>1.340500030517578</v>
      </c>
      <c r="E230" s="95">
        <v>5419</v>
      </c>
      <c r="F230" s="95">
        <v>1803</v>
      </c>
      <c r="G230" s="95">
        <v>1689</v>
      </c>
      <c r="H230" s="95">
        <v>4042.5213551898837</v>
      </c>
      <c r="I230" s="95">
        <v>1345.0204841128179</v>
      </c>
      <c r="J230" s="95">
        <v>2545</v>
      </c>
      <c r="K230" s="95">
        <v>1805</v>
      </c>
      <c r="L230" s="95">
        <v>290</v>
      </c>
      <c r="M230" s="95">
        <v>335</v>
      </c>
      <c r="N230" s="285">
        <v>0.13163064833005894</v>
      </c>
      <c r="O230" s="95">
        <v>95</v>
      </c>
      <c r="P230" s="95">
        <v>10</v>
      </c>
      <c r="Q230" s="95">
        <v>105</v>
      </c>
      <c r="R230" s="285">
        <v>4.1257367387033402E-2</v>
      </c>
      <c r="S230" s="95">
        <v>0</v>
      </c>
      <c r="T230" s="95">
        <v>0</v>
      </c>
      <c r="U230" s="95">
        <v>10</v>
      </c>
      <c r="V230" s="95" t="s">
        <v>9</v>
      </c>
    </row>
    <row r="231" spans="1:22" x14ac:dyDescent="0.2">
      <c r="A231" s="55" t="s">
        <v>288</v>
      </c>
      <c r="B231" s="95" t="s">
        <v>623</v>
      </c>
      <c r="C231" s="95" t="s">
        <v>500</v>
      </c>
      <c r="D231" s="95">
        <v>2.6623001098632813</v>
      </c>
      <c r="E231" s="95">
        <v>7694</v>
      </c>
      <c r="F231" s="95">
        <v>2535</v>
      </c>
      <c r="G231" s="95">
        <v>2426</v>
      </c>
      <c r="H231" s="95">
        <v>2889.9822268328398</v>
      </c>
      <c r="I231" s="95">
        <v>952.18416233704829</v>
      </c>
      <c r="J231" s="95">
        <v>3685</v>
      </c>
      <c r="K231" s="95">
        <v>3040</v>
      </c>
      <c r="L231" s="95">
        <v>250</v>
      </c>
      <c r="M231" s="95">
        <v>290</v>
      </c>
      <c r="N231" s="285">
        <v>7.8697421981004073E-2</v>
      </c>
      <c r="O231" s="95">
        <v>30</v>
      </c>
      <c r="P231" s="95">
        <v>20</v>
      </c>
      <c r="Q231" s="95">
        <v>50</v>
      </c>
      <c r="R231" s="285">
        <v>1.3568521031207599E-2</v>
      </c>
      <c r="S231" s="95">
        <v>10</v>
      </c>
      <c r="T231" s="95">
        <v>10</v>
      </c>
      <c r="U231" s="95">
        <v>40</v>
      </c>
      <c r="V231" s="95" t="s">
        <v>9</v>
      </c>
    </row>
    <row r="232" spans="1:22" x14ac:dyDescent="0.2">
      <c r="A232" s="55" t="s">
        <v>289</v>
      </c>
      <c r="B232" s="95" t="s">
        <v>623</v>
      </c>
      <c r="C232" s="95" t="s">
        <v>500</v>
      </c>
      <c r="D232" s="95">
        <v>2.62260009765625</v>
      </c>
      <c r="E232" s="95">
        <v>6197</v>
      </c>
      <c r="F232" s="95">
        <v>1860</v>
      </c>
      <c r="G232" s="95">
        <v>1761</v>
      </c>
      <c r="H232" s="95">
        <v>2362.9222028696249</v>
      </c>
      <c r="I232" s="95">
        <v>709.21983174721686</v>
      </c>
      <c r="J232" s="95">
        <v>3095</v>
      </c>
      <c r="K232" s="95">
        <v>2480</v>
      </c>
      <c r="L232" s="95">
        <v>245</v>
      </c>
      <c r="M232" s="95">
        <v>315</v>
      </c>
      <c r="N232" s="285">
        <v>0.10177705977382875</v>
      </c>
      <c r="O232" s="95">
        <v>20</v>
      </c>
      <c r="P232" s="95">
        <v>10</v>
      </c>
      <c r="Q232" s="95">
        <v>30</v>
      </c>
      <c r="R232" s="285">
        <v>9.6930533117932146E-3</v>
      </c>
      <c r="S232" s="95">
        <v>0</v>
      </c>
      <c r="T232" s="95">
        <v>0</v>
      </c>
      <c r="U232" s="95">
        <v>30</v>
      </c>
      <c r="V232" s="95" t="s">
        <v>9</v>
      </c>
    </row>
    <row r="233" spans="1:22" x14ac:dyDescent="0.2">
      <c r="A233" s="55" t="s">
        <v>290</v>
      </c>
      <c r="B233" s="95" t="s">
        <v>623</v>
      </c>
      <c r="C233" s="95" t="s">
        <v>500</v>
      </c>
      <c r="D233" s="95">
        <v>3.7535998535156252</v>
      </c>
      <c r="E233" s="95">
        <v>1326</v>
      </c>
      <c r="F233" s="95">
        <v>440</v>
      </c>
      <c r="G233" s="95">
        <v>412</v>
      </c>
      <c r="H233" s="95">
        <v>353.26088335123603</v>
      </c>
      <c r="I233" s="95">
        <v>117.22080593857004</v>
      </c>
      <c r="J233" s="95">
        <v>650</v>
      </c>
      <c r="K233" s="95">
        <v>525</v>
      </c>
      <c r="L233" s="95">
        <v>55</v>
      </c>
      <c r="M233" s="95">
        <v>30</v>
      </c>
      <c r="N233" s="285">
        <v>4.6153846153846156E-2</v>
      </c>
      <c r="O233" s="95">
        <v>25</v>
      </c>
      <c r="P233" s="95">
        <v>0</v>
      </c>
      <c r="Q233" s="95">
        <v>25</v>
      </c>
      <c r="R233" s="285">
        <v>3.8461538461538464E-2</v>
      </c>
      <c r="S233" s="95">
        <v>10</v>
      </c>
      <c r="T233" s="95">
        <v>0</v>
      </c>
      <c r="U233" s="95">
        <v>0</v>
      </c>
      <c r="V233" s="95" t="s">
        <v>9</v>
      </c>
    </row>
    <row r="234" spans="1:22" x14ac:dyDescent="0.2">
      <c r="A234" s="55" t="s">
        <v>291</v>
      </c>
      <c r="B234" s="95" t="s">
        <v>623</v>
      </c>
      <c r="C234" s="95" t="s">
        <v>500</v>
      </c>
      <c r="D234" s="95">
        <v>2.6879998779296876</v>
      </c>
      <c r="E234" s="95">
        <v>4151</v>
      </c>
      <c r="F234" s="95">
        <v>1563</v>
      </c>
      <c r="G234" s="95">
        <v>1493</v>
      </c>
      <c r="H234" s="95">
        <v>1544.2709034634047</v>
      </c>
      <c r="I234" s="95">
        <v>581.47324069219496</v>
      </c>
      <c r="J234" s="95">
        <v>2055</v>
      </c>
      <c r="K234" s="95">
        <v>1460</v>
      </c>
      <c r="L234" s="95">
        <v>200</v>
      </c>
      <c r="M234" s="95">
        <v>250</v>
      </c>
      <c r="N234" s="285">
        <v>0.12165450121654502</v>
      </c>
      <c r="O234" s="95">
        <v>100</v>
      </c>
      <c r="P234" s="95">
        <v>15</v>
      </c>
      <c r="Q234" s="95">
        <v>115</v>
      </c>
      <c r="R234" s="285">
        <v>5.5961070559610707E-2</v>
      </c>
      <c r="S234" s="95">
        <v>0</v>
      </c>
      <c r="T234" s="95">
        <v>0</v>
      </c>
      <c r="U234" s="95">
        <v>20</v>
      </c>
      <c r="V234" s="95" t="s">
        <v>9</v>
      </c>
    </row>
    <row r="235" spans="1:22" x14ac:dyDescent="0.2">
      <c r="A235" s="55" t="s">
        <v>292</v>
      </c>
      <c r="B235" s="95" t="s">
        <v>623</v>
      </c>
      <c r="C235" s="95" t="s">
        <v>500</v>
      </c>
      <c r="D235" s="95">
        <v>1.2905999755859374</v>
      </c>
      <c r="E235" s="95">
        <v>5679</v>
      </c>
      <c r="F235" s="95">
        <v>1646</v>
      </c>
      <c r="G235" s="95">
        <v>1517</v>
      </c>
      <c r="H235" s="95">
        <v>4400.2790232672305</v>
      </c>
      <c r="I235" s="95">
        <v>1275.3758183303155</v>
      </c>
      <c r="J235" s="95">
        <v>2625</v>
      </c>
      <c r="K235" s="95">
        <v>1755</v>
      </c>
      <c r="L235" s="95">
        <v>400</v>
      </c>
      <c r="M235" s="95">
        <v>315</v>
      </c>
      <c r="N235" s="285">
        <v>0.12</v>
      </c>
      <c r="O235" s="95">
        <v>95</v>
      </c>
      <c r="P235" s="95">
        <v>10</v>
      </c>
      <c r="Q235" s="95">
        <v>105</v>
      </c>
      <c r="R235" s="285">
        <v>0.04</v>
      </c>
      <c r="S235" s="95">
        <v>0</v>
      </c>
      <c r="T235" s="95">
        <v>0</v>
      </c>
      <c r="U235" s="95">
        <v>50</v>
      </c>
      <c r="V235" s="95" t="s">
        <v>9</v>
      </c>
    </row>
    <row r="236" spans="1:22" x14ac:dyDescent="0.2">
      <c r="A236" s="55" t="s">
        <v>293</v>
      </c>
      <c r="B236" s="95" t="s">
        <v>623</v>
      </c>
      <c r="C236" s="95" t="s">
        <v>500</v>
      </c>
      <c r="D236" s="95">
        <v>1.3188000488281251</v>
      </c>
      <c r="E236" s="95">
        <v>7307</v>
      </c>
      <c r="F236" s="95">
        <v>2307</v>
      </c>
      <c r="G236" s="95">
        <v>2214</v>
      </c>
      <c r="H236" s="95">
        <v>5540.6428036554444</v>
      </c>
      <c r="I236" s="95">
        <v>1749.3174966515821</v>
      </c>
      <c r="J236" s="95">
        <v>3275</v>
      </c>
      <c r="K236" s="95">
        <v>2345</v>
      </c>
      <c r="L236" s="95">
        <v>370</v>
      </c>
      <c r="M236" s="95">
        <v>435</v>
      </c>
      <c r="N236" s="285">
        <v>0.13282442748091602</v>
      </c>
      <c r="O236" s="95">
        <v>115</v>
      </c>
      <c r="P236" s="95">
        <v>0</v>
      </c>
      <c r="Q236" s="95">
        <v>115</v>
      </c>
      <c r="R236" s="285">
        <v>3.5114503816793895E-2</v>
      </c>
      <c r="S236" s="95">
        <v>0</v>
      </c>
      <c r="T236" s="95">
        <v>10</v>
      </c>
      <c r="U236" s="95">
        <v>0</v>
      </c>
      <c r="V236" s="95" t="s">
        <v>9</v>
      </c>
    </row>
    <row r="237" spans="1:22" x14ac:dyDescent="0.2">
      <c r="A237" s="55" t="s">
        <v>294</v>
      </c>
      <c r="B237" s="95" t="s">
        <v>623</v>
      </c>
      <c r="C237" s="95" t="s">
        <v>500</v>
      </c>
      <c r="D237" s="95">
        <v>1.3663000488281249</v>
      </c>
      <c r="E237" s="95">
        <v>6289</v>
      </c>
      <c r="F237" s="95">
        <v>1755</v>
      </c>
      <c r="G237" s="95">
        <v>1638</v>
      </c>
      <c r="H237" s="95">
        <v>4602.9420883019602</v>
      </c>
      <c r="I237" s="95">
        <v>1284.4909150850597</v>
      </c>
      <c r="J237" s="95">
        <v>3160</v>
      </c>
      <c r="K237" s="95">
        <v>2360</v>
      </c>
      <c r="L237" s="95">
        <v>425</v>
      </c>
      <c r="M237" s="95">
        <v>290</v>
      </c>
      <c r="N237" s="285">
        <v>9.1772151898734181E-2</v>
      </c>
      <c r="O237" s="95">
        <v>60</v>
      </c>
      <c r="P237" s="95">
        <v>10</v>
      </c>
      <c r="Q237" s="95">
        <v>70</v>
      </c>
      <c r="R237" s="285">
        <v>2.2151898734177215E-2</v>
      </c>
      <c r="S237" s="95">
        <v>0</v>
      </c>
      <c r="T237" s="95">
        <v>0</v>
      </c>
      <c r="U237" s="95">
        <v>10</v>
      </c>
      <c r="V237" s="95" t="s">
        <v>9</v>
      </c>
    </row>
    <row r="238" spans="1:22" x14ac:dyDescent="0.2">
      <c r="A238" s="55" t="s">
        <v>295</v>
      </c>
      <c r="B238" s="95" t="s">
        <v>623</v>
      </c>
      <c r="C238" s="95" t="s">
        <v>500</v>
      </c>
      <c r="D238" s="95">
        <v>1.3300999450683593</v>
      </c>
      <c r="E238" s="95">
        <v>8471</v>
      </c>
      <c r="F238" s="95">
        <v>2540</v>
      </c>
      <c r="G238" s="95">
        <v>2392</v>
      </c>
      <c r="H238" s="95">
        <v>6368.6943461715882</v>
      </c>
      <c r="I238" s="95">
        <v>1909.6309336885652</v>
      </c>
      <c r="J238" s="95">
        <v>4170</v>
      </c>
      <c r="K238" s="95">
        <v>3130</v>
      </c>
      <c r="L238" s="95">
        <v>475</v>
      </c>
      <c r="M238" s="95">
        <v>435</v>
      </c>
      <c r="N238" s="285">
        <v>0.10431654676258993</v>
      </c>
      <c r="O238" s="95">
        <v>45</v>
      </c>
      <c r="P238" s="95">
        <v>40</v>
      </c>
      <c r="Q238" s="95">
        <v>85</v>
      </c>
      <c r="R238" s="285">
        <v>2.0383693045563551E-2</v>
      </c>
      <c r="S238" s="95">
        <v>10</v>
      </c>
      <c r="T238" s="95">
        <v>0</v>
      </c>
      <c r="U238" s="95">
        <v>35</v>
      </c>
      <c r="V238" s="95" t="s">
        <v>9</v>
      </c>
    </row>
    <row r="239" spans="1:22" x14ac:dyDescent="0.2">
      <c r="A239" s="55" t="s">
        <v>296</v>
      </c>
      <c r="B239" s="95" t="s">
        <v>623</v>
      </c>
      <c r="C239" s="95" t="s">
        <v>500</v>
      </c>
      <c r="D239" s="95">
        <v>1.3383000183105469</v>
      </c>
      <c r="E239" s="95">
        <v>7584</v>
      </c>
      <c r="F239" s="95">
        <v>2260</v>
      </c>
      <c r="G239" s="95">
        <v>2134</v>
      </c>
      <c r="H239" s="95">
        <v>5666.8907541180088</v>
      </c>
      <c r="I239" s="95">
        <v>1688.7095337957146</v>
      </c>
      <c r="J239" s="95">
        <v>3210</v>
      </c>
      <c r="K239" s="95">
        <v>2265</v>
      </c>
      <c r="L239" s="95">
        <v>590</v>
      </c>
      <c r="M239" s="95">
        <v>265</v>
      </c>
      <c r="N239" s="285">
        <v>8.2554517133956382E-2</v>
      </c>
      <c r="O239" s="95">
        <v>65</v>
      </c>
      <c r="P239" s="95">
        <v>0</v>
      </c>
      <c r="Q239" s="95">
        <v>65</v>
      </c>
      <c r="R239" s="285">
        <v>2.0249221183800622E-2</v>
      </c>
      <c r="S239" s="95">
        <v>0</v>
      </c>
      <c r="T239" s="95">
        <v>0</v>
      </c>
      <c r="U239" s="95">
        <v>10</v>
      </c>
      <c r="V239" s="95" t="s">
        <v>9</v>
      </c>
    </row>
    <row r="240" spans="1:22" x14ac:dyDescent="0.2">
      <c r="A240" s="55" t="s">
        <v>297</v>
      </c>
      <c r="B240" s="95" t="s">
        <v>623</v>
      </c>
      <c r="C240" s="95" t="s">
        <v>500</v>
      </c>
      <c r="D240" s="95">
        <v>2.6686999511718752</v>
      </c>
      <c r="E240" s="95">
        <v>5707</v>
      </c>
      <c r="F240" s="95">
        <v>1745</v>
      </c>
      <c r="G240" s="95">
        <v>1614</v>
      </c>
      <c r="H240" s="95">
        <v>2138.4944371486768</v>
      </c>
      <c r="I240" s="95">
        <v>653.87643119404959</v>
      </c>
      <c r="J240" s="95">
        <v>2785</v>
      </c>
      <c r="K240" s="95">
        <v>2000</v>
      </c>
      <c r="L240" s="95">
        <v>330</v>
      </c>
      <c r="M240" s="95">
        <v>350</v>
      </c>
      <c r="N240" s="285">
        <v>0.12567324955116696</v>
      </c>
      <c r="O240" s="95">
        <v>65</v>
      </c>
      <c r="P240" s="95">
        <v>10</v>
      </c>
      <c r="Q240" s="95">
        <v>75</v>
      </c>
      <c r="R240" s="285">
        <v>2.6929982046678635E-2</v>
      </c>
      <c r="S240" s="95">
        <v>20</v>
      </c>
      <c r="T240" s="95">
        <v>10</v>
      </c>
      <c r="U240" s="95">
        <v>15</v>
      </c>
      <c r="V240" s="95" t="s">
        <v>9</v>
      </c>
    </row>
    <row r="241" spans="1:22" x14ac:dyDescent="0.2">
      <c r="A241" s="55" t="s">
        <v>298</v>
      </c>
      <c r="B241" s="95" t="s">
        <v>623</v>
      </c>
      <c r="C241" s="95" t="s">
        <v>500</v>
      </c>
      <c r="D241" s="95">
        <v>2.6504000854492187</v>
      </c>
      <c r="E241" s="95">
        <v>4935</v>
      </c>
      <c r="F241" s="95">
        <v>1334</v>
      </c>
      <c r="G241" s="95">
        <v>1238</v>
      </c>
      <c r="H241" s="95">
        <v>1861.9830368604755</v>
      </c>
      <c r="I241" s="95">
        <v>503.32023731952876</v>
      </c>
      <c r="J241" s="95">
        <v>2150</v>
      </c>
      <c r="K241" s="95">
        <v>1550</v>
      </c>
      <c r="L241" s="95">
        <v>320</v>
      </c>
      <c r="M241" s="95">
        <v>175</v>
      </c>
      <c r="N241" s="285">
        <v>8.1395348837209308E-2</v>
      </c>
      <c r="O241" s="95">
        <v>35</v>
      </c>
      <c r="P241" s="95">
        <v>20</v>
      </c>
      <c r="Q241" s="95">
        <v>55</v>
      </c>
      <c r="R241" s="285">
        <v>2.5581395348837209E-2</v>
      </c>
      <c r="S241" s="95">
        <v>0</v>
      </c>
      <c r="T241" s="95">
        <v>0</v>
      </c>
      <c r="U241" s="95">
        <v>50</v>
      </c>
      <c r="V241" s="95" t="s">
        <v>9</v>
      </c>
    </row>
    <row r="242" spans="1:22" x14ac:dyDescent="0.2">
      <c r="A242" s="55" t="s">
        <v>299</v>
      </c>
      <c r="B242" s="95" t="s">
        <v>623</v>
      </c>
      <c r="C242" s="95" t="s">
        <v>500</v>
      </c>
      <c r="D242" s="95">
        <v>1.98</v>
      </c>
      <c r="E242" s="95">
        <v>6518</v>
      </c>
      <c r="F242" s="95">
        <v>2230</v>
      </c>
      <c r="G242" s="95">
        <v>2061</v>
      </c>
      <c r="H242" s="95">
        <v>3291.9191919191921</v>
      </c>
      <c r="I242" s="95">
        <v>1126.2626262626263</v>
      </c>
      <c r="J242" s="95">
        <v>3230</v>
      </c>
      <c r="K242" s="95">
        <v>2395</v>
      </c>
      <c r="L242" s="95">
        <v>210</v>
      </c>
      <c r="M242" s="95">
        <v>530</v>
      </c>
      <c r="N242" s="285">
        <v>0.16408668730650156</v>
      </c>
      <c r="O242" s="95">
        <v>35</v>
      </c>
      <c r="P242" s="95">
        <v>0</v>
      </c>
      <c r="Q242" s="95">
        <v>35</v>
      </c>
      <c r="R242" s="285">
        <v>1.0835913312693499E-2</v>
      </c>
      <c r="S242" s="95">
        <v>20</v>
      </c>
      <c r="T242" s="95">
        <v>10</v>
      </c>
      <c r="U242" s="95">
        <v>35</v>
      </c>
      <c r="V242" s="95" t="s">
        <v>9</v>
      </c>
    </row>
    <row r="243" spans="1:22" x14ac:dyDescent="0.2">
      <c r="A243" s="55" t="s">
        <v>300</v>
      </c>
      <c r="B243" s="95" t="s">
        <v>623</v>
      </c>
      <c r="C243" s="95" t="s">
        <v>500</v>
      </c>
      <c r="D243" s="95">
        <v>1.8988000488281249</v>
      </c>
      <c r="E243" s="95">
        <v>5132</v>
      </c>
      <c r="F243" s="95">
        <v>1935</v>
      </c>
      <c r="G243" s="95">
        <v>1794</v>
      </c>
      <c r="H243" s="95">
        <v>2702.7595681637445</v>
      </c>
      <c r="I243" s="95">
        <v>1019.0646462191827</v>
      </c>
      <c r="J243" s="95">
        <v>2350</v>
      </c>
      <c r="K243" s="95">
        <v>1610</v>
      </c>
      <c r="L243" s="95">
        <v>285</v>
      </c>
      <c r="M243" s="95">
        <v>360</v>
      </c>
      <c r="N243" s="285">
        <v>0.15319148936170213</v>
      </c>
      <c r="O243" s="95">
        <v>40</v>
      </c>
      <c r="P243" s="95">
        <v>10</v>
      </c>
      <c r="Q243" s="95">
        <v>50</v>
      </c>
      <c r="R243" s="285">
        <v>2.1276595744680851E-2</v>
      </c>
      <c r="S243" s="95">
        <v>10</v>
      </c>
      <c r="T243" s="95">
        <v>0</v>
      </c>
      <c r="U243" s="95">
        <v>35</v>
      </c>
      <c r="V243" s="95" t="s">
        <v>9</v>
      </c>
    </row>
    <row r="244" spans="1:22" x14ac:dyDescent="0.2">
      <c r="A244" s="55" t="s">
        <v>301</v>
      </c>
      <c r="B244" s="95" t="s">
        <v>623</v>
      </c>
      <c r="C244" s="95" t="s">
        <v>500</v>
      </c>
      <c r="D244" s="95">
        <v>1.2516999816894532</v>
      </c>
      <c r="E244" s="95">
        <v>6352</v>
      </c>
      <c r="F244" s="95">
        <v>2095</v>
      </c>
      <c r="G244" s="95">
        <v>1951</v>
      </c>
      <c r="H244" s="95">
        <v>5074.6984843976225</v>
      </c>
      <c r="I244" s="95">
        <v>1673.7237602035609</v>
      </c>
      <c r="J244" s="95">
        <v>3035</v>
      </c>
      <c r="K244" s="95">
        <v>2220</v>
      </c>
      <c r="L244" s="95">
        <v>375</v>
      </c>
      <c r="M244" s="95">
        <v>345</v>
      </c>
      <c r="N244" s="285">
        <v>0.11367380560131796</v>
      </c>
      <c r="O244" s="95">
        <v>35</v>
      </c>
      <c r="P244" s="95">
        <v>20</v>
      </c>
      <c r="Q244" s="95">
        <v>55</v>
      </c>
      <c r="R244" s="285">
        <v>1.8121911037891267E-2</v>
      </c>
      <c r="S244" s="95">
        <v>0</v>
      </c>
      <c r="T244" s="95">
        <v>0</v>
      </c>
      <c r="U244" s="95">
        <v>40</v>
      </c>
      <c r="V244" s="95" t="s">
        <v>9</v>
      </c>
    </row>
    <row r="245" spans="1:22" x14ac:dyDescent="0.2">
      <c r="A245" s="55" t="s">
        <v>302</v>
      </c>
      <c r="B245" s="95" t="s">
        <v>623</v>
      </c>
      <c r="C245" s="95" t="s">
        <v>500</v>
      </c>
      <c r="D245" s="95">
        <v>1.2822999572753906</v>
      </c>
      <c r="E245" s="95">
        <v>3947</v>
      </c>
      <c r="F245" s="95">
        <v>1101</v>
      </c>
      <c r="G245" s="95">
        <v>1048</v>
      </c>
      <c r="H245" s="95">
        <v>3078.0629583631271</v>
      </c>
      <c r="I245" s="95">
        <v>858.61345760268625</v>
      </c>
      <c r="J245" s="95">
        <v>1805</v>
      </c>
      <c r="K245" s="95">
        <v>1265</v>
      </c>
      <c r="L245" s="95">
        <v>295</v>
      </c>
      <c r="M245" s="95">
        <v>125</v>
      </c>
      <c r="N245" s="285">
        <v>6.9252077562326875E-2</v>
      </c>
      <c r="O245" s="95">
        <v>25</v>
      </c>
      <c r="P245" s="95">
        <v>0</v>
      </c>
      <c r="Q245" s="95">
        <v>25</v>
      </c>
      <c r="R245" s="285">
        <v>1.3850415512465374E-2</v>
      </c>
      <c r="S245" s="95">
        <v>0</v>
      </c>
      <c r="T245" s="95">
        <v>0</v>
      </c>
      <c r="U245" s="95">
        <v>85</v>
      </c>
      <c r="V245" s="95" t="s">
        <v>9</v>
      </c>
    </row>
    <row r="246" spans="1:22" x14ac:dyDescent="0.2">
      <c r="A246" s="55" t="s">
        <v>303</v>
      </c>
      <c r="B246" s="95" t="s">
        <v>623</v>
      </c>
      <c r="C246" s="95" t="s">
        <v>500</v>
      </c>
      <c r="D246" s="95">
        <v>1.3292999267578125</v>
      </c>
      <c r="E246" s="95">
        <v>5137</v>
      </c>
      <c r="F246" s="95">
        <v>1430</v>
      </c>
      <c r="G246" s="95">
        <v>1334</v>
      </c>
      <c r="H246" s="95">
        <v>3864.4401437147744</v>
      </c>
      <c r="I246" s="95">
        <v>1075.7542155951191</v>
      </c>
      <c r="J246" s="95">
        <v>2320</v>
      </c>
      <c r="K246" s="95">
        <v>1740</v>
      </c>
      <c r="L246" s="95">
        <v>245</v>
      </c>
      <c r="M246" s="95">
        <v>280</v>
      </c>
      <c r="N246" s="285">
        <v>0.1206896551724138</v>
      </c>
      <c r="O246" s="95">
        <v>20</v>
      </c>
      <c r="P246" s="95">
        <v>10</v>
      </c>
      <c r="Q246" s="95">
        <v>30</v>
      </c>
      <c r="R246" s="285">
        <v>1.2931034482758621E-2</v>
      </c>
      <c r="S246" s="95">
        <v>0</v>
      </c>
      <c r="T246" s="95">
        <v>0</v>
      </c>
      <c r="U246" s="95">
        <v>15</v>
      </c>
      <c r="V246" s="95" t="s">
        <v>9</v>
      </c>
    </row>
    <row r="247" spans="1:22" x14ac:dyDescent="0.2">
      <c r="A247" s="55" t="s">
        <v>304</v>
      </c>
      <c r="B247" s="95" t="s">
        <v>623</v>
      </c>
      <c r="C247" s="95" t="s">
        <v>500</v>
      </c>
      <c r="D247" s="95">
        <v>1.3083000183105469</v>
      </c>
      <c r="E247" s="95">
        <v>5281</v>
      </c>
      <c r="F247" s="95">
        <v>1850</v>
      </c>
      <c r="G247" s="95">
        <v>1701</v>
      </c>
      <c r="H247" s="95">
        <v>4036.5359062056259</v>
      </c>
      <c r="I247" s="95">
        <v>1414.0487457830727</v>
      </c>
      <c r="J247" s="95">
        <v>2405</v>
      </c>
      <c r="K247" s="95">
        <v>1615</v>
      </c>
      <c r="L247" s="95">
        <v>200</v>
      </c>
      <c r="M247" s="95">
        <v>455</v>
      </c>
      <c r="N247" s="285">
        <v>0.1891891891891892</v>
      </c>
      <c r="O247" s="95">
        <v>70</v>
      </c>
      <c r="P247" s="95">
        <v>30</v>
      </c>
      <c r="Q247" s="95">
        <v>100</v>
      </c>
      <c r="R247" s="285">
        <v>4.1580041580041582E-2</v>
      </c>
      <c r="S247" s="95">
        <v>10</v>
      </c>
      <c r="T247" s="95">
        <v>25</v>
      </c>
      <c r="U247" s="95">
        <v>0</v>
      </c>
      <c r="V247" s="95" t="s">
        <v>9</v>
      </c>
    </row>
    <row r="248" spans="1:22" x14ac:dyDescent="0.2">
      <c r="A248" s="55" t="s">
        <v>305</v>
      </c>
      <c r="B248" s="95" t="s">
        <v>623</v>
      </c>
      <c r="C248" s="95" t="s">
        <v>500</v>
      </c>
      <c r="D248" s="95">
        <v>2.5975000000000001</v>
      </c>
      <c r="E248" s="95">
        <v>6715</v>
      </c>
      <c r="F248" s="95">
        <v>2210</v>
      </c>
      <c r="G248" s="95">
        <v>2041</v>
      </c>
      <c r="H248" s="95">
        <v>2585.1780558229066</v>
      </c>
      <c r="I248" s="95">
        <v>850.81809432146292</v>
      </c>
      <c r="J248" s="95">
        <v>3365</v>
      </c>
      <c r="K248" s="95">
        <v>2525</v>
      </c>
      <c r="L248" s="95">
        <v>340</v>
      </c>
      <c r="M248" s="95">
        <v>405</v>
      </c>
      <c r="N248" s="285">
        <v>0.12035661218424963</v>
      </c>
      <c r="O248" s="95">
        <v>45</v>
      </c>
      <c r="P248" s="95">
        <v>0</v>
      </c>
      <c r="Q248" s="95">
        <v>45</v>
      </c>
      <c r="R248" s="285">
        <v>1.3372956909361069E-2</v>
      </c>
      <c r="S248" s="95">
        <v>15</v>
      </c>
      <c r="T248" s="95">
        <v>0</v>
      </c>
      <c r="U248" s="95">
        <v>35</v>
      </c>
      <c r="V248" s="95" t="s">
        <v>9</v>
      </c>
    </row>
    <row r="249" spans="1:22" x14ac:dyDescent="0.2">
      <c r="A249" s="55" t="s">
        <v>306</v>
      </c>
      <c r="B249" s="95" t="s">
        <v>623</v>
      </c>
      <c r="C249" s="95" t="s">
        <v>500</v>
      </c>
      <c r="D249" s="95">
        <v>1.2070999908447266</v>
      </c>
      <c r="E249" s="95">
        <v>1792</v>
      </c>
      <c r="F249" s="95">
        <v>485</v>
      </c>
      <c r="G249" s="95">
        <v>433</v>
      </c>
      <c r="H249" s="95">
        <v>1484.5497585879039</v>
      </c>
      <c r="I249" s="95">
        <v>401.78941568924859</v>
      </c>
      <c r="J249" s="95">
        <v>645</v>
      </c>
      <c r="K249" s="95">
        <v>400</v>
      </c>
      <c r="L249" s="95">
        <v>110</v>
      </c>
      <c r="M249" s="95">
        <v>95</v>
      </c>
      <c r="N249" s="285">
        <v>0.14728682170542637</v>
      </c>
      <c r="O249" s="95">
        <v>20</v>
      </c>
      <c r="P249" s="95">
        <v>0</v>
      </c>
      <c r="Q249" s="95">
        <v>20</v>
      </c>
      <c r="R249" s="285">
        <v>3.1007751937984496E-2</v>
      </c>
      <c r="S249" s="95">
        <v>0</v>
      </c>
      <c r="T249" s="95">
        <v>10</v>
      </c>
      <c r="U249" s="95">
        <v>10</v>
      </c>
      <c r="V249" s="95" t="s">
        <v>9</v>
      </c>
    </row>
    <row r="250" spans="1:22" x14ac:dyDescent="0.2">
      <c r="A250" s="55" t="s">
        <v>307</v>
      </c>
      <c r="B250" s="95" t="s">
        <v>623</v>
      </c>
      <c r="C250" s="95" t="s">
        <v>500</v>
      </c>
      <c r="D250" s="95">
        <v>1.3283000183105469</v>
      </c>
      <c r="E250" s="95">
        <v>6732</v>
      </c>
      <c r="F250" s="95">
        <v>1937</v>
      </c>
      <c r="G250" s="95">
        <v>1774</v>
      </c>
      <c r="H250" s="95">
        <v>5068.1321291874792</v>
      </c>
      <c r="I250" s="95">
        <v>1458.2548921919411</v>
      </c>
      <c r="J250" s="95">
        <v>3060</v>
      </c>
      <c r="K250" s="95">
        <v>2265</v>
      </c>
      <c r="L250" s="95">
        <v>380</v>
      </c>
      <c r="M250" s="95">
        <v>340</v>
      </c>
      <c r="N250" s="285">
        <v>0.1111111111111111</v>
      </c>
      <c r="O250" s="95">
        <v>20</v>
      </c>
      <c r="P250" s="95">
        <v>15</v>
      </c>
      <c r="Q250" s="95">
        <v>35</v>
      </c>
      <c r="R250" s="285">
        <v>1.1437908496732025E-2</v>
      </c>
      <c r="S250" s="95">
        <v>0</v>
      </c>
      <c r="T250" s="95">
        <v>15</v>
      </c>
      <c r="U250" s="95">
        <v>25</v>
      </c>
      <c r="V250" s="95" t="s">
        <v>9</v>
      </c>
    </row>
    <row r="251" spans="1:22" x14ac:dyDescent="0.2">
      <c r="A251" s="55" t="s">
        <v>308</v>
      </c>
      <c r="B251" s="95" t="s">
        <v>623</v>
      </c>
      <c r="C251" s="95" t="s">
        <v>500</v>
      </c>
      <c r="D251" s="95">
        <v>2.5892999267578123</v>
      </c>
      <c r="E251" s="95">
        <v>5866</v>
      </c>
      <c r="F251" s="95">
        <v>1931</v>
      </c>
      <c r="G251" s="95">
        <v>1801</v>
      </c>
      <c r="H251" s="95">
        <v>2265.4772200704856</v>
      </c>
      <c r="I251" s="95">
        <v>745.7614237906763</v>
      </c>
      <c r="J251" s="95">
        <v>3010</v>
      </c>
      <c r="K251" s="95">
        <v>2305</v>
      </c>
      <c r="L251" s="95">
        <v>285</v>
      </c>
      <c r="M251" s="95">
        <v>305</v>
      </c>
      <c r="N251" s="285">
        <v>0.10132890365448505</v>
      </c>
      <c r="O251" s="95">
        <v>50</v>
      </c>
      <c r="P251" s="95">
        <v>0</v>
      </c>
      <c r="Q251" s="95">
        <v>50</v>
      </c>
      <c r="R251" s="285">
        <v>1.6611295681063124E-2</v>
      </c>
      <c r="S251" s="95">
        <v>0</v>
      </c>
      <c r="T251" s="95">
        <v>0</v>
      </c>
      <c r="U251" s="95">
        <v>50</v>
      </c>
      <c r="V251" s="95" t="s">
        <v>9</v>
      </c>
    </row>
    <row r="252" spans="1:22" x14ac:dyDescent="0.2">
      <c r="A252" s="55" t="s">
        <v>309</v>
      </c>
      <c r="B252" s="95" t="s">
        <v>623</v>
      </c>
      <c r="C252" s="95" t="s">
        <v>500</v>
      </c>
      <c r="D252" s="95">
        <v>0.65489997863769533</v>
      </c>
      <c r="E252" s="95">
        <v>1784</v>
      </c>
      <c r="F252" s="95">
        <v>509</v>
      </c>
      <c r="G252" s="95">
        <v>499</v>
      </c>
      <c r="H252" s="95">
        <v>2724.0801010728801</v>
      </c>
      <c r="I252" s="95">
        <v>777.21792121417934</v>
      </c>
      <c r="J252" s="95">
        <v>920</v>
      </c>
      <c r="K252" s="95">
        <v>810</v>
      </c>
      <c r="L252" s="95">
        <v>50</v>
      </c>
      <c r="M252" s="95">
        <v>25</v>
      </c>
      <c r="N252" s="285">
        <v>2.717391304347826E-2</v>
      </c>
      <c r="O252" s="95">
        <v>15</v>
      </c>
      <c r="P252" s="95">
        <v>10</v>
      </c>
      <c r="Q252" s="95">
        <v>25</v>
      </c>
      <c r="R252" s="285">
        <v>2.717391304347826E-2</v>
      </c>
      <c r="S252" s="95">
        <v>0</v>
      </c>
      <c r="T252" s="95">
        <v>10</v>
      </c>
      <c r="U252" s="95">
        <v>10</v>
      </c>
      <c r="V252" s="95" t="s">
        <v>9</v>
      </c>
    </row>
    <row r="253" spans="1:22" x14ac:dyDescent="0.2">
      <c r="A253" s="55" t="s">
        <v>310</v>
      </c>
      <c r="B253" s="95" t="s">
        <v>623</v>
      </c>
      <c r="C253" s="95" t="s">
        <v>500</v>
      </c>
      <c r="D253" s="95">
        <v>2.2980000305175783</v>
      </c>
      <c r="E253" s="95">
        <v>7631</v>
      </c>
      <c r="F253" s="95">
        <v>2522</v>
      </c>
      <c r="G253" s="95">
        <v>2362</v>
      </c>
      <c r="H253" s="95">
        <v>3320.7136199564238</v>
      </c>
      <c r="I253" s="95">
        <v>1097.4760515699254</v>
      </c>
      <c r="J253" s="95">
        <v>3645</v>
      </c>
      <c r="K253" s="95">
        <v>2765</v>
      </c>
      <c r="L253" s="95">
        <v>360</v>
      </c>
      <c r="M253" s="95">
        <v>395</v>
      </c>
      <c r="N253" s="285">
        <v>0.1083676268861454</v>
      </c>
      <c r="O253" s="95">
        <v>120</v>
      </c>
      <c r="P253" s="95">
        <v>0</v>
      </c>
      <c r="Q253" s="95">
        <v>120</v>
      </c>
      <c r="R253" s="285">
        <v>3.292181069958848E-2</v>
      </c>
      <c r="S253" s="95">
        <v>0</v>
      </c>
      <c r="T253" s="95">
        <v>0</v>
      </c>
      <c r="U253" s="95">
        <v>0</v>
      </c>
      <c r="V253" s="95" t="s">
        <v>9</v>
      </c>
    </row>
    <row r="254" spans="1:22" x14ac:dyDescent="0.2">
      <c r="A254" s="55" t="s">
        <v>311</v>
      </c>
      <c r="B254" s="95" t="s">
        <v>623</v>
      </c>
      <c r="C254" s="95" t="s">
        <v>500</v>
      </c>
      <c r="D254" s="95">
        <v>2.2302999877929688</v>
      </c>
      <c r="E254" s="95">
        <v>8729</v>
      </c>
      <c r="F254" s="95">
        <v>3070</v>
      </c>
      <c r="G254" s="95">
        <v>2944</v>
      </c>
      <c r="H254" s="95">
        <v>3913.8232738986517</v>
      </c>
      <c r="I254" s="95">
        <v>1376.4964429910483</v>
      </c>
      <c r="J254" s="95">
        <v>3950</v>
      </c>
      <c r="K254" s="95">
        <v>3135</v>
      </c>
      <c r="L254" s="95">
        <v>300</v>
      </c>
      <c r="M254" s="95">
        <v>385</v>
      </c>
      <c r="N254" s="285">
        <v>9.7468354430379753E-2</v>
      </c>
      <c r="O254" s="95">
        <v>110</v>
      </c>
      <c r="P254" s="95">
        <v>10</v>
      </c>
      <c r="Q254" s="95">
        <v>120</v>
      </c>
      <c r="R254" s="285">
        <v>3.0379746835443037E-2</v>
      </c>
      <c r="S254" s="95">
        <v>0</v>
      </c>
      <c r="T254" s="95">
        <v>0</v>
      </c>
      <c r="U254" s="95">
        <v>10</v>
      </c>
      <c r="V254" s="95" t="s">
        <v>9</v>
      </c>
    </row>
    <row r="255" spans="1:22" x14ac:dyDescent="0.2">
      <c r="A255" s="55" t="s">
        <v>312</v>
      </c>
      <c r="B255" s="95" t="s">
        <v>623</v>
      </c>
      <c r="C255" s="95" t="s">
        <v>500</v>
      </c>
      <c r="D255" s="95">
        <v>1.3824000549316406</v>
      </c>
      <c r="E255" s="95">
        <v>3442</v>
      </c>
      <c r="F255" s="95">
        <v>1254</v>
      </c>
      <c r="G255" s="95">
        <v>1213</v>
      </c>
      <c r="H255" s="95">
        <v>2489.8725862465376</v>
      </c>
      <c r="I255" s="95">
        <v>907.11801950992401</v>
      </c>
      <c r="J255" s="95">
        <v>1630</v>
      </c>
      <c r="K255" s="95">
        <v>1295</v>
      </c>
      <c r="L255" s="95">
        <v>75</v>
      </c>
      <c r="M255" s="95">
        <v>225</v>
      </c>
      <c r="N255" s="285">
        <v>0.13803680981595093</v>
      </c>
      <c r="O255" s="95">
        <v>30</v>
      </c>
      <c r="P255" s="95">
        <v>0</v>
      </c>
      <c r="Q255" s="95">
        <v>30</v>
      </c>
      <c r="R255" s="285">
        <v>1.8404907975460124E-2</v>
      </c>
      <c r="S255" s="95">
        <v>0</v>
      </c>
      <c r="T255" s="95">
        <v>0</v>
      </c>
      <c r="U255" s="95">
        <v>10</v>
      </c>
      <c r="V255" s="95" t="s">
        <v>9</v>
      </c>
    </row>
    <row r="256" spans="1:22" x14ac:dyDescent="0.2">
      <c r="A256" s="55" t="s">
        <v>313</v>
      </c>
      <c r="B256" s="95" t="s">
        <v>623</v>
      </c>
      <c r="C256" s="95" t="s">
        <v>500</v>
      </c>
      <c r="D256" s="95">
        <v>2.5682000732421875</v>
      </c>
      <c r="E256" s="95">
        <v>2709</v>
      </c>
      <c r="F256" s="95">
        <v>825</v>
      </c>
      <c r="G256" s="95">
        <v>763</v>
      </c>
      <c r="H256" s="95">
        <v>1054.8243605413738</v>
      </c>
      <c r="I256" s="95">
        <v>321.23665464992007</v>
      </c>
      <c r="J256" s="95">
        <v>1070</v>
      </c>
      <c r="K256" s="95">
        <v>920</v>
      </c>
      <c r="L256" s="95">
        <v>75</v>
      </c>
      <c r="M256" s="95">
        <v>70</v>
      </c>
      <c r="N256" s="285">
        <v>6.5420560747663545E-2</v>
      </c>
      <c r="O256" s="95">
        <v>0</v>
      </c>
      <c r="P256" s="95">
        <v>0</v>
      </c>
      <c r="Q256" s="95">
        <v>0</v>
      </c>
      <c r="R256" s="285">
        <v>0</v>
      </c>
      <c r="S256" s="95">
        <v>0</v>
      </c>
      <c r="T256" s="95">
        <v>0</v>
      </c>
      <c r="U256" s="95">
        <v>0</v>
      </c>
      <c r="V256" s="95" t="s">
        <v>9</v>
      </c>
    </row>
    <row r="257" spans="1:22" x14ac:dyDescent="0.2">
      <c r="A257" s="55" t="s">
        <v>314</v>
      </c>
      <c r="B257" s="95" t="s">
        <v>623</v>
      </c>
      <c r="C257" s="95" t="s">
        <v>500</v>
      </c>
      <c r="D257" s="95">
        <v>1.0980999755859375</v>
      </c>
      <c r="E257" s="95">
        <v>2423</v>
      </c>
      <c r="F257" s="95">
        <v>730</v>
      </c>
      <c r="G257" s="95">
        <v>685</v>
      </c>
      <c r="H257" s="95">
        <v>2206.538615673046</v>
      </c>
      <c r="I257" s="95">
        <v>664.78464277396756</v>
      </c>
      <c r="J257" s="95">
        <v>1030</v>
      </c>
      <c r="K257" s="95">
        <v>780</v>
      </c>
      <c r="L257" s="95">
        <v>100</v>
      </c>
      <c r="M257" s="95">
        <v>115</v>
      </c>
      <c r="N257" s="285">
        <v>0.11165048543689321</v>
      </c>
      <c r="O257" s="95">
        <v>30</v>
      </c>
      <c r="P257" s="95">
        <v>0</v>
      </c>
      <c r="Q257" s="95">
        <v>30</v>
      </c>
      <c r="R257" s="285">
        <v>2.9126213592233011E-2</v>
      </c>
      <c r="S257" s="95">
        <v>0</v>
      </c>
      <c r="T257" s="95">
        <v>0</v>
      </c>
      <c r="U257" s="95">
        <v>10</v>
      </c>
      <c r="V257" s="95" t="s">
        <v>9</v>
      </c>
    </row>
    <row r="258" spans="1:22" x14ac:dyDescent="0.2">
      <c r="A258" s="55" t="s">
        <v>315</v>
      </c>
      <c r="B258" s="95" t="s">
        <v>623</v>
      </c>
      <c r="C258" s="95" t="s">
        <v>500</v>
      </c>
      <c r="D258" s="95">
        <v>3.6613000488281249</v>
      </c>
      <c r="E258" s="95">
        <v>7694</v>
      </c>
      <c r="F258" s="95">
        <v>2226</v>
      </c>
      <c r="G258" s="95">
        <v>2159</v>
      </c>
      <c r="H258" s="95">
        <v>2101.4393514299995</v>
      </c>
      <c r="I258" s="95">
        <v>607.98076374878849</v>
      </c>
      <c r="J258" s="95">
        <v>3240</v>
      </c>
      <c r="K258" s="95">
        <v>2755</v>
      </c>
      <c r="L258" s="95">
        <v>210</v>
      </c>
      <c r="M258" s="95">
        <v>240</v>
      </c>
      <c r="N258" s="285">
        <v>7.407407407407407E-2</v>
      </c>
      <c r="O258" s="95">
        <v>25</v>
      </c>
      <c r="P258" s="95">
        <v>0</v>
      </c>
      <c r="Q258" s="95">
        <v>25</v>
      </c>
      <c r="R258" s="285">
        <v>7.716049382716049E-3</v>
      </c>
      <c r="S258" s="95">
        <v>0</v>
      </c>
      <c r="T258" s="95">
        <v>0</v>
      </c>
      <c r="U258" s="95">
        <v>15</v>
      </c>
      <c r="V258" s="95" t="s">
        <v>9</v>
      </c>
    </row>
    <row r="259" spans="1:22" x14ac:dyDescent="0.2">
      <c r="A259" s="55" t="s">
        <v>316</v>
      </c>
      <c r="B259" s="95" t="s">
        <v>623</v>
      </c>
      <c r="C259" s="95" t="s">
        <v>500</v>
      </c>
      <c r="D259" s="95">
        <v>3.823699951171875</v>
      </c>
      <c r="E259" s="95">
        <v>3343</v>
      </c>
      <c r="F259" s="95">
        <v>1047</v>
      </c>
      <c r="G259" s="95">
        <v>968</v>
      </c>
      <c r="H259" s="95">
        <v>874.28408156750072</v>
      </c>
      <c r="I259" s="95">
        <v>273.81855620735064</v>
      </c>
      <c r="J259" s="95">
        <v>1665</v>
      </c>
      <c r="K259" s="95">
        <v>1335</v>
      </c>
      <c r="L259" s="95">
        <v>130</v>
      </c>
      <c r="M259" s="95">
        <v>100</v>
      </c>
      <c r="N259" s="285">
        <v>6.006006006006006E-2</v>
      </c>
      <c r="O259" s="95">
        <v>40</v>
      </c>
      <c r="P259" s="95">
        <v>10</v>
      </c>
      <c r="Q259" s="95">
        <v>50</v>
      </c>
      <c r="R259" s="285">
        <v>3.003003003003003E-2</v>
      </c>
      <c r="S259" s="95">
        <v>25</v>
      </c>
      <c r="T259" s="95">
        <v>0</v>
      </c>
      <c r="U259" s="95">
        <v>15</v>
      </c>
      <c r="V259" s="95" t="s">
        <v>9</v>
      </c>
    </row>
    <row r="260" spans="1:22" x14ac:dyDescent="0.2">
      <c r="A260" s="55" t="s">
        <v>317</v>
      </c>
      <c r="B260" s="95" t="s">
        <v>623</v>
      </c>
      <c r="C260" s="95" t="s">
        <v>500</v>
      </c>
      <c r="D260" s="95">
        <v>6.6635998535156249</v>
      </c>
      <c r="E260" s="95">
        <v>2380</v>
      </c>
      <c r="F260" s="95">
        <v>677</v>
      </c>
      <c r="G260" s="95">
        <v>669</v>
      </c>
      <c r="H260" s="95">
        <v>357.16430342742507</v>
      </c>
      <c r="I260" s="95">
        <v>101.59673673124655</v>
      </c>
      <c r="J260" s="95">
        <v>955</v>
      </c>
      <c r="K260" s="95">
        <v>800</v>
      </c>
      <c r="L260" s="95">
        <v>50</v>
      </c>
      <c r="M260" s="95">
        <v>65</v>
      </c>
      <c r="N260" s="285">
        <v>6.8062827225130892E-2</v>
      </c>
      <c r="O260" s="95">
        <v>20</v>
      </c>
      <c r="P260" s="95">
        <v>0</v>
      </c>
      <c r="Q260" s="95">
        <v>20</v>
      </c>
      <c r="R260" s="285">
        <v>2.0942408376963352E-2</v>
      </c>
      <c r="S260" s="95">
        <v>10</v>
      </c>
      <c r="T260" s="95">
        <v>0</v>
      </c>
      <c r="U260" s="95">
        <v>10</v>
      </c>
      <c r="V260" s="95" t="s">
        <v>9</v>
      </c>
    </row>
    <row r="261" spans="1:22" x14ac:dyDescent="0.2">
      <c r="A261" s="55" t="s">
        <v>318</v>
      </c>
      <c r="B261" s="95" t="s">
        <v>623</v>
      </c>
      <c r="C261" s="95" t="s">
        <v>500</v>
      </c>
      <c r="D261" s="95">
        <v>3.7135998535156252</v>
      </c>
      <c r="E261" s="95">
        <v>1008</v>
      </c>
      <c r="F261" s="95">
        <v>327</v>
      </c>
      <c r="G261" s="95">
        <v>318</v>
      </c>
      <c r="H261" s="95">
        <v>271.43473711787692</v>
      </c>
      <c r="I261" s="95">
        <v>88.054721267406507</v>
      </c>
      <c r="J261" s="95">
        <v>440</v>
      </c>
      <c r="K261" s="95">
        <v>350</v>
      </c>
      <c r="L261" s="95">
        <v>70</v>
      </c>
      <c r="M261" s="95">
        <v>15</v>
      </c>
      <c r="N261" s="285">
        <v>3.4090909090909088E-2</v>
      </c>
      <c r="O261" s="95">
        <v>0</v>
      </c>
      <c r="P261" s="95">
        <v>0</v>
      </c>
      <c r="Q261" s="95">
        <v>0</v>
      </c>
      <c r="R261" s="285">
        <v>0</v>
      </c>
      <c r="S261" s="95">
        <v>0</v>
      </c>
      <c r="T261" s="95">
        <v>0</v>
      </c>
      <c r="U261" s="95">
        <v>0</v>
      </c>
      <c r="V261" s="95" t="s">
        <v>9</v>
      </c>
    </row>
    <row r="262" spans="1:22" x14ac:dyDescent="0.2">
      <c r="A262" s="55" t="s">
        <v>319</v>
      </c>
      <c r="B262" s="95" t="s">
        <v>623</v>
      </c>
      <c r="C262" s="95" t="s">
        <v>500</v>
      </c>
      <c r="D262" s="95">
        <v>1.4710000610351563</v>
      </c>
      <c r="E262" s="95">
        <v>3145</v>
      </c>
      <c r="F262" s="95">
        <v>1115</v>
      </c>
      <c r="G262" s="95">
        <v>1059</v>
      </c>
      <c r="H262" s="95">
        <v>2138.0012709087409</v>
      </c>
      <c r="I262" s="95">
        <v>757.98773197559501</v>
      </c>
      <c r="J262" s="95">
        <v>1540</v>
      </c>
      <c r="K262" s="95">
        <v>1145</v>
      </c>
      <c r="L262" s="95">
        <v>105</v>
      </c>
      <c r="M262" s="95">
        <v>185</v>
      </c>
      <c r="N262" s="285">
        <v>0.12012987012987013</v>
      </c>
      <c r="O262" s="95">
        <v>60</v>
      </c>
      <c r="P262" s="95">
        <v>15</v>
      </c>
      <c r="Q262" s="95">
        <v>75</v>
      </c>
      <c r="R262" s="285">
        <v>4.8701298701298704E-2</v>
      </c>
      <c r="S262" s="95">
        <v>10</v>
      </c>
      <c r="T262" s="95">
        <v>0</v>
      </c>
      <c r="U262" s="95">
        <v>15</v>
      </c>
      <c r="V262" s="95" t="s">
        <v>9</v>
      </c>
    </row>
    <row r="263" spans="1:22" x14ac:dyDescent="0.2">
      <c r="A263" s="55" t="s">
        <v>320</v>
      </c>
      <c r="B263" s="95" t="s">
        <v>623</v>
      </c>
      <c r="C263" s="95" t="s">
        <v>500</v>
      </c>
      <c r="D263" s="95">
        <v>1.2964999389648437</v>
      </c>
      <c r="E263" s="95">
        <v>7150</v>
      </c>
      <c r="F263" s="95">
        <v>3440</v>
      </c>
      <c r="G263" s="95">
        <v>3283</v>
      </c>
      <c r="H263" s="95">
        <v>5514.8479264169728</v>
      </c>
      <c r="I263" s="95">
        <v>2653.2974638985156</v>
      </c>
      <c r="J263" s="95">
        <v>3310</v>
      </c>
      <c r="K263" s="95">
        <v>2285</v>
      </c>
      <c r="L263" s="95">
        <v>235</v>
      </c>
      <c r="M263" s="95">
        <v>565</v>
      </c>
      <c r="N263" s="285">
        <v>0.17069486404833836</v>
      </c>
      <c r="O263" s="95">
        <v>150</v>
      </c>
      <c r="P263" s="95">
        <v>10</v>
      </c>
      <c r="Q263" s="95">
        <v>160</v>
      </c>
      <c r="R263" s="285">
        <v>4.8338368580060423E-2</v>
      </c>
      <c r="S263" s="95">
        <v>30</v>
      </c>
      <c r="T263" s="95">
        <v>0</v>
      </c>
      <c r="U263" s="95">
        <v>20</v>
      </c>
      <c r="V263" s="95" t="s">
        <v>9</v>
      </c>
    </row>
    <row r="264" spans="1:22" x14ac:dyDescent="0.2">
      <c r="A264" s="55" t="s">
        <v>321</v>
      </c>
      <c r="B264" s="95" t="s">
        <v>623</v>
      </c>
      <c r="C264" s="95" t="s">
        <v>500</v>
      </c>
      <c r="D264" s="95">
        <v>2.4144999694824221</v>
      </c>
      <c r="E264" s="95">
        <v>2776</v>
      </c>
      <c r="F264" s="95">
        <v>1005</v>
      </c>
      <c r="G264" s="95">
        <v>936</v>
      </c>
      <c r="H264" s="95">
        <v>1149.7204535459448</v>
      </c>
      <c r="I264" s="95">
        <v>416.23525065334093</v>
      </c>
      <c r="J264" s="95">
        <v>1270</v>
      </c>
      <c r="K264" s="95">
        <v>845</v>
      </c>
      <c r="L264" s="95">
        <v>65</v>
      </c>
      <c r="M264" s="95">
        <v>300</v>
      </c>
      <c r="N264" s="285">
        <v>0.23622047244094488</v>
      </c>
      <c r="O264" s="95">
        <v>35</v>
      </c>
      <c r="P264" s="95">
        <v>20</v>
      </c>
      <c r="Q264" s="95">
        <v>55</v>
      </c>
      <c r="R264" s="285">
        <v>4.3307086614173228E-2</v>
      </c>
      <c r="S264" s="95">
        <v>0</v>
      </c>
      <c r="T264" s="95">
        <v>0</v>
      </c>
      <c r="U264" s="95">
        <v>0</v>
      </c>
      <c r="V264" s="95" t="s">
        <v>9</v>
      </c>
    </row>
    <row r="265" spans="1:22" x14ac:dyDescent="0.2">
      <c r="A265" s="55" t="s">
        <v>322</v>
      </c>
      <c r="B265" s="95" t="s">
        <v>623</v>
      </c>
      <c r="C265" s="95" t="s">
        <v>500</v>
      </c>
      <c r="D265" s="95">
        <v>0.8069000244140625</v>
      </c>
      <c r="E265" s="95">
        <v>2376</v>
      </c>
      <c r="F265" s="95">
        <v>950</v>
      </c>
      <c r="G265" s="95">
        <v>913</v>
      </c>
      <c r="H265" s="95">
        <v>2944.6027117490212</v>
      </c>
      <c r="I265" s="95">
        <v>1177.3453603373612</v>
      </c>
      <c r="J265" s="95">
        <v>1185</v>
      </c>
      <c r="K265" s="95">
        <v>745</v>
      </c>
      <c r="L265" s="95">
        <v>110</v>
      </c>
      <c r="M265" s="95">
        <v>275</v>
      </c>
      <c r="N265" s="285">
        <v>0.2320675105485232</v>
      </c>
      <c r="O265" s="95">
        <v>30</v>
      </c>
      <c r="P265" s="95">
        <v>10</v>
      </c>
      <c r="Q265" s="95">
        <v>40</v>
      </c>
      <c r="R265" s="285">
        <v>3.3755274261603373E-2</v>
      </c>
      <c r="S265" s="95">
        <v>0</v>
      </c>
      <c r="T265" s="95">
        <v>0</v>
      </c>
      <c r="U265" s="95">
        <v>0</v>
      </c>
      <c r="V265" s="95" t="s">
        <v>9</v>
      </c>
    </row>
    <row r="266" spans="1:22" x14ac:dyDescent="0.2">
      <c r="A266" s="55" t="s">
        <v>323</v>
      </c>
      <c r="B266" s="102" t="s">
        <v>623</v>
      </c>
      <c r="C266" s="102" t="s">
        <v>500</v>
      </c>
      <c r="D266" s="102">
        <v>0.67889999389648437</v>
      </c>
      <c r="E266" s="102">
        <v>6271</v>
      </c>
      <c r="F266" s="102">
        <v>2816</v>
      </c>
      <c r="G266" s="102">
        <v>2634</v>
      </c>
      <c r="H266" s="102">
        <v>9237.0011141231116</v>
      </c>
      <c r="I266" s="102">
        <v>4147.8863239309012</v>
      </c>
      <c r="J266" s="102">
        <v>3070</v>
      </c>
      <c r="K266" s="102">
        <v>1670</v>
      </c>
      <c r="L266" s="102">
        <v>255</v>
      </c>
      <c r="M266" s="102">
        <v>875</v>
      </c>
      <c r="N266" s="286">
        <v>0.28501628664495116</v>
      </c>
      <c r="O266" s="102">
        <v>240</v>
      </c>
      <c r="P266" s="102">
        <v>15</v>
      </c>
      <c r="Q266" s="102">
        <v>255</v>
      </c>
      <c r="R266" s="286">
        <v>8.3061889250814328E-2</v>
      </c>
      <c r="S266" s="102">
        <v>0</v>
      </c>
      <c r="T266" s="102">
        <v>0</v>
      </c>
      <c r="U266" s="102">
        <v>15</v>
      </c>
      <c r="V266" s="102" t="s">
        <v>8</v>
      </c>
    </row>
    <row r="267" spans="1:22" x14ac:dyDescent="0.2">
      <c r="A267" s="55" t="s">
        <v>324</v>
      </c>
      <c r="B267" s="95" t="s">
        <v>623</v>
      </c>
      <c r="C267" s="95" t="s">
        <v>500</v>
      </c>
      <c r="D267" s="95">
        <v>1.3016000366210938</v>
      </c>
      <c r="E267" s="95">
        <v>3992</v>
      </c>
      <c r="F267" s="95">
        <v>1278</v>
      </c>
      <c r="G267" s="95">
        <v>1218</v>
      </c>
      <c r="H267" s="95">
        <v>3066.9943820554017</v>
      </c>
      <c r="I267" s="95">
        <v>981.86844195060212</v>
      </c>
      <c r="J267" s="95">
        <v>1985</v>
      </c>
      <c r="K267" s="95">
        <v>1470</v>
      </c>
      <c r="L267" s="95">
        <v>205</v>
      </c>
      <c r="M267" s="95">
        <v>225</v>
      </c>
      <c r="N267" s="285">
        <v>0.11335012594458438</v>
      </c>
      <c r="O267" s="95">
        <v>40</v>
      </c>
      <c r="P267" s="95">
        <v>25</v>
      </c>
      <c r="Q267" s="95">
        <v>65</v>
      </c>
      <c r="R267" s="285">
        <v>3.2745591939546598E-2</v>
      </c>
      <c r="S267" s="95">
        <v>0</v>
      </c>
      <c r="T267" s="95">
        <v>0</v>
      </c>
      <c r="U267" s="95">
        <v>10</v>
      </c>
      <c r="V267" s="95" t="s">
        <v>9</v>
      </c>
    </row>
    <row r="268" spans="1:22" x14ac:dyDescent="0.2">
      <c r="A268" s="55" t="s">
        <v>325</v>
      </c>
      <c r="B268" s="95" t="s">
        <v>623</v>
      </c>
      <c r="C268" s="95" t="s">
        <v>500</v>
      </c>
      <c r="D268" s="95">
        <v>1.3302999877929687</v>
      </c>
      <c r="E268" s="95">
        <v>5167</v>
      </c>
      <c r="F268" s="95">
        <v>1897</v>
      </c>
      <c r="G268" s="95">
        <v>1743</v>
      </c>
      <c r="H268" s="95">
        <v>3884.0863319650934</v>
      </c>
      <c r="I268" s="95">
        <v>1425.9941497460386</v>
      </c>
      <c r="J268" s="95">
        <v>2625</v>
      </c>
      <c r="K268" s="95">
        <v>1795</v>
      </c>
      <c r="L268" s="95">
        <v>210</v>
      </c>
      <c r="M268" s="95">
        <v>440</v>
      </c>
      <c r="N268" s="285">
        <v>0.16761904761904761</v>
      </c>
      <c r="O268" s="95">
        <v>150</v>
      </c>
      <c r="P268" s="95">
        <v>10</v>
      </c>
      <c r="Q268" s="95">
        <v>160</v>
      </c>
      <c r="R268" s="285">
        <v>6.0952380952380952E-2</v>
      </c>
      <c r="S268" s="95">
        <v>10</v>
      </c>
      <c r="T268" s="95">
        <v>10</v>
      </c>
      <c r="U268" s="95">
        <v>15</v>
      </c>
      <c r="V268" s="95" t="s">
        <v>9</v>
      </c>
    </row>
    <row r="269" spans="1:22" x14ac:dyDescent="0.2">
      <c r="A269" s="55" t="s">
        <v>326</v>
      </c>
      <c r="B269" s="102" t="s">
        <v>623</v>
      </c>
      <c r="C269" s="102" t="s">
        <v>500</v>
      </c>
      <c r="D269" s="102">
        <v>1.4766000366210938</v>
      </c>
      <c r="E269" s="102">
        <v>5886</v>
      </c>
      <c r="F269" s="102">
        <v>2659</v>
      </c>
      <c r="G269" s="102">
        <v>2458</v>
      </c>
      <c r="H269" s="102">
        <v>3986.1843789933414</v>
      </c>
      <c r="I269" s="102">
        <v>1800.7584545945115</v>
      </c>
      <c r="J269" s="102">
        <v>2710</v>
      </c>
      <c r="K269" s="102">
        <v>1525</v>
      </c>
      <c r="L269" s="102">
        <v>210</v>
      </c>
      <c r="M269" s="102">
        <v>800</v>
      </c>
      <c r="N269" s="286">
        <v>0.29520295202952029</v>
      </c>
      <c r="O269" s="102">
        <v>120</v>
      </c>
      <c r="P269" s="102">
        <v>15</v>
      </c>
      <c r="Q269" s="102">
        <v>135</v>
      </c>
      <c r="R269" s="286">
        <v>4.9815498154981548E-2</v>
      </c>
      <c r="S269" s="102">
        <v>10</v>
      </c>
      <c r="T269" s="102">
        <v>0</v>
      </c>
      <c r="U269" s="102">
        <v>30</v>
      </c>
      <c r="V269" s="102" t="s">
        <v>8</v>
      </c>
    </row>
    <row r="270" spans="1:22" x14ac:dyDescent="0.2">
      <c r="A270" s="55" t="s">
        <v>327</v>
      </c>
      <c r="B270" s="95" t="s">
        <v>623</v>
      </c>
      <c r="C270" s="95" t="s">
        <v>500</v>
      </c>
      <c r="D270" s="95">
        <v>1.9300999450683594</v>
      </c>
      <c r="E270" s="95">
        <v>4638</v>
      </c>
      <c r="F270" s="95">
        <v>1778</v>
      </c>
      <c r="G270" s="95">
        <v>1609</v>
      </c>
      <c r="H270" s="95">
        <v>2402.9843697217107</v>
      </c>
      <c r="I270" s="95">
        <v>921.1958191818029</v>
      </c>
      <c r="J270" s="95">
        <v>2235</v>
      </c>
      <c r="K270" s="95">
        <v>1320</v>
      </c>
      <c r="L270" s="95">
        <v>265</v>
      </c>
      <c r="M270" s="95">
        <v>505</v>
      </c>
      <c r="N270" s="285">
        <v>0.22595078299776286</v>
      </c>
      <c r="O270" s="95">
        <v>115</v>
      </c>
      <c r="P270" s="95">
        <v>15</v>
      </c>
      <c r="Q270" s="95">
        <v>130</v>
      </c>
      <c r="R270" s="285">
        <v>5.8165548098434001E-2</v>
      </c>
      <c r="S270" s="95">
        <v>0</v>
      </c>
      <c r="T270" s="95">
        <v>0</v>
      </c>
      <c r="U270" s="95">
        <v>10</v>
      </c>
      <c r="V270" s="95" t="s">
        <v>9</v>
      </c>
    </row>
    <row r="271" spans="1:22" x14ac:dyDescent="0.2">
      <c r="A271" s="55" t="s">
        <v>328</v>
      </c>
      <c r="B271" s="95" t="s">
        <v>623</v>
      </c>
      <c r="C271" s="95" t="s">
        <v>500</v>
      </c>
      <c r="D271" s="95">
        <v>3.0694000244140627</v>
      </c>
      <c r="E271" s="95">
        <v>5928</v>
      </c>
      <c r="F271" s="95">
        <v>2217</v>
      </c>
      <c r="G271" s="95">
        <v>2058</v>
      </c>
      <c r="H271" s="95">
        <v>1931.3220671299218</v>
      </c>
      <c r="I271" s="95">
        <v>722.29099575354871</v>
      </c>
      <c r="J271" s="95">
        <v>2965</v>
      </c>
      <c r="K271" s="95">
        <v>2285</v>
      </c>
      <c r="L271" s="95">
        <v>235</v>
      </c>
      <c r="M271" s="95">
        <v>330</v>
      </c>
      <c r="N271" s="285">
        <v>0.11129848229342328</v>
      </c>
      <c r="O271" s="95">
        <v>70</v>
      </c>
      <c r="P271" s="95">
        <v>30</v>
      </c>
      <c r="Q271" s="95">
        <v>100</v>
      </c>
      <c r="R271" s="285">
        <v>3.3726812816188868E-2</v>
      </c>
      <c r="S271" s="95">
        <v>0</v>
      </c>
      <c r="T271" s="95">
        <v>0</v>
      </c>
      <c r="U271" s="95">
        <v>0</v>
      </c>
      <c r="V271" s="95" t="s">
        <v>9</v>
      </c>
    </row>
    <row r="272" spans="1:22" x14ac:dyDescent="0.2">
      <c r="A272" s="55" t="s">
        <v>329</v>
      </c>
      <c r="B272" s="95" t="s">
        <v>623</v>
      </c>
      <c r="C272" s="95" t="s">
        <v>500</v>
      </c>
      <c r="D272" s="95">
        <v>0.60099998474121097</v>
      </c>
      <c r="E272" s="95">
        <v>1618</v>
      </c>
      <c r="F272" s="95">
        <v>610</v>
      </c>
      <c r="G272" s="95">
        <v>559</v>
      </c>
      <c r="H272" s="95">
        <v>2692.1797688509205</v>
      </c>
      <c r="I272" s="95">
        <v>1014.9750673665399</v>
      </c>
      <c r="J272" s="95">
        <v>725</v>
      </c>
      <c r="K272" s="95">
        <v>470</v>
      </c>
      <c r="L272" s="95">
        <v>45</v>
      </c>
      <c r="M272" s="95">
        <v>145</v>
      </c>
      <c r="N272" s="285">
        <v>0.2</v>
      </c>
      <c r="O272" s="95">
        <v>15</v>
      </c>
      <c r="P272" s="95">
        <v>0</v>
      </c>
      <c r="Q272" s="95">
        <v>15</v>
      </c>
      <c r="R272" s="285">
        <v>2.0689655172413793E-2</v>
      </c>
      <c r="S272" s="95">
        <v>10</v>
      </c>
      <c r="T272" s="95">
        <v>0</v>
      </c>
      <c r="U272" s="95">
        <v>35</v>
      </c>
      <c r="V272" s="95" t="s">
        <v>9</v>
      </c>
    </row>
    <row r="273" spans="1:22" x14ac:dyDescent="0.2">
      <c r="A273" s="55" t="s">
        <v>330</v>
      </c>
      <c r="B273" s="102" t="s">
        <v>623</v>
      </c>
      <c r="C273" s="102" t="s">
        <v>500</v>
      </c>
      <c r="D273" s="102">
        <v>2.6227999877929689</v>
      </c>
      <c r="E273" s="102">
        <v>7846</v>
      </c>
      <c r="F273" s="102">
        <v>3586</v>
      </c>
      <c r="G273" s="102">
        <v>3222</v>
      </c>
      <c r="H273" s="102">
        <v>2991.4595228446087</v>
      </c>
      <c r="I273" s="102">
        <v>1367.2411227276023</v>
      </c>
      <c r="J273" s="102">
        <v>3815</v>
      </c>
      <c r="K273" s="102">
        <v>2365</v>
      </c>
      <c r="L273" s="102">
        <v>360</v>
      </c>
      <c r="M273" s="102">
        <v>950</v>
      </c>
      <c r="N273" s="286">
        <v>0.24901703800786371</v>
      </c>
      <c r="O273" s="102">
        <v>100</v>
      </c>
      <c r="P273" s="102">
        <v>0</v>
      </c>
      <c r="Q273" s="102">
        <v>100</v>
      </c>
      <c r="R273" s="286">
        <v>2.621231979030144E-2</v>
      </c>
      <c r="S273" s="102">
        <v>0</v>
      </c>
      <c r="T273" s="102">
        <v>0</v>
      </c>
      <c r="U273" s="102">
        <v>30</v>
      </c>
      <c r="V273" s="102" t="s">
        <v>8</v>
      </c>
    </row>
    <row r="274" spans="1:22" x14ac:dyDescent="0.2">
      <c r="A274" s="55" t="s">
        <v>331</v>
      </c>
      <c r="B274" s="95" t="s">
        <v>623</v>
      </c>
      <c r="C274" s="95" t="s">
        <v>500</v>
      </c>
      <c r="D274" s="95">
        <v>1.3041999816894532</v>
      </c>
      <c r="E274" s="95">
        <v>4904</v>
      </c>
      <c r="F274" s="95">
        <v>1627</v>
      </c>
      <c r="G274" s="95">
        <v>1485</v>
      </c>
      <c r="H274" s="95">
        <v>3760.1595375330298</v>
      </c>
      <c r="I274" s="95">
        <v>1247.5080684270472</v>
      </c>
      <c r="J274" s="95">
        <v>2115</v>
      </c>
      <c r="K274" s="95">
        <v>1540</v>
      </c>
      <c r="L274" s="95">
        <v>240</v>
      </c>
      <c r="M274" s="95">
        <v>270</v>
      </c>
      <c r="N274" s="285">
        <v>0.1276595744680851</v>
      </c>
      <c r="O274" s="95">
        <v>70</v>
      </c>
      <c r="P274" s="95">
        <v>0</v>
      </c>
      <c r="Q274" s="95">
        <v>70</v>
      </c>
      <c r="R274" s="285">
        <v>3.309692671394799E-2</v>
      </c>
      <c r="S274" s="95">
        <v>0</v>
      </c>
      <c r="T274" s="95">
        <v>0</v>
      </c>
      <c r="U274" s="95">
        <v>0</v>
      </c>
      <c r="V274" s="95" t="s">
        <v>9</v>
      </c>
    </row>
    <row r="275" spans="1:22" x14ac:dyDescent="0.2">
      <c r="A275" s="55" t="s">
        <v>332</v>
      </c>
      <c r="B275" s="102" t="s">
        <v>623</v>
      </c>
      <c r="C275" s="102" t="s">
        <v>500</v>
      </c>
      <c r="D275" s="102">
        <v>1.3117999267578124</v>
      </c>
      <c r="E275" s="102">
        <v>4577</v>
      </c>
      <c r="F275" s="102">
        <v>2254</v>
      </c>
      <c r="G275" s="102">
        <v>2093</v>
      </c>
      <c r="H275" s="102">
        <v>3489.0991428184584</v>
      </c>
      <c r="I275" s="102">
        <v>1718.2498291266782</v>
      </c>
      <c r="J275" s="102">
        <v>2265</v>
      </c>
      <c r="K275" s="102">
        <v>1400</v>
      </c>
      <c r="L275" s="102">
        <v>170</v>
      </c>
      <c r="M275" s="102">
        <v>570</v>
      </c>
      <c r="N275" s="286">
        <v>0.25165562913907286</v>
      </c>
      <c r="O275" s="102">
        <v>85</v>
      </c>
      <c r="P275" s="102">
        <v>10</v>
      </c>
      <c r="Q275" s="102">
        <v>95</v>
      </c>
      <c r="R275" s="286">
        <v>4.194260485651214E-2</v>
      </c>
      <c r="S275" s="102">
        <v>0</v>
      </c>
      <c r="T275" s="102">
        <v>0</v>
      </c>
      <c r="U275" s="102">
        <v>20</v>
      </c>
      <c r="V275" s="102" t="s">
        <v>8</v>
      </c>
    </row>
    <row r="276" spans="1:22" x14ac:dyDescent="0.2">
      <c r="A276" s="55" t="s">
        <v>333</v>
      </c>
      <c r="B276" s="95" t="s">
        <v>623</v>
      </c>
      <c r="C276" s="95" t="s">
        <v>500</v>
      </c>
      <c r="D276" s="95">
        <v>9.6985998535156241</v>
      </c>
      <c r="E276" s="95">
        <v>3908</v>
      </c>
      <c r="F276" s="95">
        <v>1651</v>
      </c>
      <c r="G276" s="95">
        <v>1431</v>
      </c>
      <c r="H276" s="95">
        <v>402.9447609990217</v>
      </c>
      <c r="I276" s="95">
        <v>170.23075752543113</v>
      </c>
      <c r="J276" s="95">
        <v>1930</v>
      </c>
      <c r="K276" s="95">
        <v>1375</v>
      </c>
      <c r="L276" s="95">
        <v>130</v>
      </c>
      <c r="M276" s="95">
        <v>365</v>
      </c>
      <c r="N276" s="285">
        <v>0.18911917098445596</v>
      </c>
      <c r="O276" s="95">
        <v>30</v>
      </c>
      <c r="P276" s="95">
        <v>0</v>
      </c>
      <c r="Q276" s="95">
        <v>30</v>
      </c>
      <c r="R276" s="285">
        <v>1.5544041450777202E-2</v>
      </c>
      <c r="S276" s="95">
        <v>15</v>
      </c>
      <c r="T276" s="95">
        <v>0</v>
      </c>
      <c r="U276" s="95">
        <v>10</v>
      </c>
      <c r="V276" s="95" t="s">
        <v>9</v>
      </c>
    </row>
    <row r="277" spans="1:22" x14ac:dyDescent="0.2">
      <c r="A277" s="55" t="s">
        <v>334</v>
      </c>
      <c r="B277" s="95" t="s">
        <v>623</v>
      </c>
      <c r="C277" s="95" t="s">
        <v>500</v>
      </c>
      <c r="D277" s="95">
        <v>3.3382998657226564</v>
      </c>
      <c r="E277" s="95">
        <v>5502</v>
      </c>
      <c r="F277" s="95">
        <v>1871</v>
      </c>
      <c r="G277" s="95">
        <v>1766</v>
      </c>
      <c r="H277" s="95">
        <v>1648.1443313388379</v>
      </c>
      <c r="I277" s="95">
        <v>560.46492983187306</v>
      </c>
      <c r="J277" s="95">
        <v>2900</v>
      </c>
      <c r="K277" s="95">
        <v>2075</v>
      </c>
      <c r="L277" s="95">
        <v>185</v>
      </c>
      <c r="M277" s="95">
        <v>470</v>
      </c>
      <c r="N277" s="285">
        <v>0.16206896551724137</v>
      </c>
      <c r="O277" s="95">
        <v>115</v>
      </c>
      <c r="P277" s="95">
        <v>50</v>
      </c>
      <c r="Q277" s="95">
        <v>165</v>
      </c>
      <c r="R277" s="285">
        <v>5.6896551724137934E-2</v>
      </c>
      <c r="S277" s="95">
        <v>0</v>
      </c>
      <c r="T277" s="95">
        <v>0</v>
      </c>
      <c r="U277" s="95">
        <v>0</v>
      </c>
      <c r="V277" s="95" t="s">
        <v>9</v>
      </c>
    </row>
    <row r="278" spans="1:22" x14ac:dyDescent="0.2">
      <c r="A278" s="55" t="s">
        <v>335</v>
      </c>
      <c r="B278" s="102" t="s">
        <v>623</v>
      </c>
      <c r="C278" s="102" t="s">
        <v>500</v>
      </c>
      <c r="D278" s="102">
        <v>0.74690002441406245</v>
      </c>
      <c r="E278" s="102">
        <v>1738</v>
      </c>
      <c r="F278" s="102">
        <v>651</v>
      </c>
      <c r="G278" s="102">
        <v>615</v>
      </c>
      <c r="H278" s="102">
        <v>2326.9513230548469</v>
      </c>
      <c r="I278" s="102">
        <v>871.60259568970389</v>
      </c>
      <c r="J278" s="102">
        <v>945</v>
      </c>
      <c r="K278" s="102">
        <v>610</v>
      </c>
      <c r="L278" s="102">
        <v>15</v>
      </c>
      <c r="M278" s="102">
        <v>280</v>
      </c>
      <c r="N278" s="286">
        <v>0.29629629629629628</v>
      </c>
      <c r="O278" s="102">
        <v>0</v>
      </c>
      <c r="P278" s="102">
        <v>10</v>
      </c>
      <c r="Q278" s="102">
        <v>10</v>
      </c>
      <c r="R278" s="286">
        <v>1.0582010582010581E-2</v>
      </c>
      <c r="S278" s="102">
        <v>0</v>
      </c>
      <c r="T278" s="102">
        <v>0</v>
      </c>
      <c r="U278" s="102">
        <v>15</v>
      </c>
      <c r="V278" s="102" t="s">
        <v>8</v>
      </c>
    </row>
    <row r="279" spans="1:22" x14ac:dyDescent="0.2">
      <c r="A279" s="55" t="s">
        <v>336</v>
      </c>
      <c r="B279" s="102" t="s">
        <v>623</v>
      </c>
      <c r="C279" s="102" t="s">
        <v>500</v>
      </c>
      <c r="D279" s="102">
        <v>1.2994999694824219</v>
      </c>
      <c r="E279" s="102">
        <v>6833</v>
      </c>
      <c r="F279" s="102">
        <v>3839</v>
      </c>
      <c r="G279" s="102">
        <v>3540</v>
      </c>
      <c r="H279" s="102">
        <v>5258.1763451072011</v>
      </c>
      <c r="I279" s="102">
        <v>2954.2132282842886</v>
      </c>
      <c r="J279" s="102">
        <v>3865</v>
      </c>
      <c r="K279" s="102">
        <v>2230</v>
      </c>
      <c r="L279" s="102">
        <v>190</v>
      </c>
      <c r="M279" s="102">
        <v>1220</v>
      </c>
      <c r="N279" s="286">
        <v>0.31565329883570503</v>
      </c>
      <c r="O279" s="102">
        <v>170</v>
      </c>
      <c r="P279" s="102">
        <v>20</v>
      </c>
      <c r="Q279" s="102">
        <v>190</v>
      </c>
      <c r="R279" s="286">
        <v>4.9159120310478657E-2</v>
      </c>
      <c r="S279" s="102">
        <v>10</v>
      </c>
      <c r="T279" s="102">
        <v>10</v>
      </c>
      <c r="U279" s="102">
        <v>15</v>
      </c>
      <c r="V279" s="102" t="s">
        <v>8</v>
      </c>
    </row>
    <row r="280" spans="1:22" x14ac:dyDescent="0.2">
      <c r="A280" s="55" t="s">
        <v>337</v>
      </c>
      <c r="B280" s="95" t="s">
        <v>623</v>
      </c>
      <c r="C280" s="95" t="s">
        <v>500</v>
      </c>
      <c r="D280" s="95">
        <v>1.113499984741211</v>
      </c>
      <c r="E280" s="95">
        <v>4398</v>
      </c>
      <c r="F280" s="95">
        <v>1675</v>
      </c>
      <c r="G280" s="95">
        <v>1565</v>
      </c>
      <c r="H280" s="95">
        <v>3949.7081816504387</v>
      </c>
      <c r="I280" s="95">
        <v>1504.2658490824203</v>
      </c>
      <c r="J280" s="95">
        <v>2275</v>
      </c>
      <c r="K280" s="95">
        <v>1470</v>
      </c>
      <c r="L280" s="95">
        <v>115</v>
      </c>
      <c r="M280" s="95">
        <v>480</v>
      </c>
      <c r="N280" s="285">
        <v>0.21098901098901099</v>
      </c>
      <c r="O280" s="95">
        <v>130</v>
      </c>
      <c r="P280" s="95">
        <v>40</v>
      </c>
      <c r="Q280" s="95">
        <v>170</v>
      </c>
      <c r="R280" s="285">
        <v>7.4725274725274723E-2</v>
      </c>
      <c r="S280" s="95">
        <v>10</v>
      </c>
      <c r="T280" s="95">
        <v>0</v>
      </c>
      <c r="U280" s="95">
        <v>20</v>
      </c>
      <c r="V280" s="95" t="s">
        <v>9</v>
      </c>
    </row>
    <row r="281" spans="1:22" x14ac:dyDescent="0.2">
      <c r="A281" s="55" t="s">
        <v>338</v>
      </c>
      <c r="B281" s="102" t="s">
        <v>623</v>
      </c>
      <c r="C281" s="102" t="s">
        <v>500</v>
      </c>
      <c r="D281" s="102">
        <v>0.39470001220703127</v>
      </c>
      <c r="E281" s="102">
        <v>4326</v>
      </c>
      <c r="F281" s="102">
        <v>2435</v>
      </c>
      <c r="G281" s="102">
        <v>2313</v>
      </c>
      <c r="H281" s="102">
        <v>10960.222615171573</v>
      </c>
      <c r="I281" s="102">
        <v>6169.2422718314328</v>
      </c>
      <c r="J281" s="102">
        <v>2305</v>
      </c>
      <c r="K281" s="102">
        <v>1185</v>
      </c>
      <c r="L281" s="102">
        <v>145</v>
      </c>
      <c r="M281" s="102">
        <v>785</v>
      </c>
      <c r="N281" s="286">
        <v>0.34056399132321041</v>
      </c>
      <c r="O281" s="102">
        <v>155</v>
      </c>
      <c r="P281" s="102">
        <v>25</v>
      </c>
      <c r="Q281" s="102">
        <v>180</v>
      </c>
      <c r="R281" s="286">
        <v>7.8091106290672452E-2</v>
      </c>
      <c r="S281" s="102">
        <v>0</v>
      </c>
      <c r="T281" s="102">
        <v>0</v>
      </c>
      <c r="U281" s="102">
        <v>20</v>
      </c>
      <c r="V281" s="102" t="s">
        <v>8</v>
      </c>
    </row>
    <row r="282" spans="1:22" x14ac:dyDescent="0.2">
      <c r="A282" s="55" t="s">
        <v>339</v>
      </c>
      <c r="B282" s="102" t="s">
        <v>623</v>
      </c>
      <c r="C282" s="102" t="s">
        <v>500</v>
      </c>
      <c r="D282" s="102">
        <v>0.70580001831054684</v>
      </c>
      <c r="E282" s="102">
        <v>5236</v>
      </c>
      <c r="F282" s="102">
        <v>2722</v>
      </c>
      <c r="G282" s="102">
        <v>2581</v>
      </c>
      <c r="H282" s="102">
        <v>7418.5319696268389</v>
      </c>
      <c r="I282" s="102">
        <v>3856.6165052185361</v>
      </c>
      <c r="J282" s="102">
        <v>2725</v>
      </c>
      <c r="K282" s="102">
        <v>1545</v>
      </c>
      <c r="L282" s="102">
        <v>105</v>
      </c>
      <c r="M282" s="102">
        <v>850</v>
      </c>
      <c r="N282" s="286">
        <v>0.31192660550458717</v>
      </c>
      <c r="O282" s="102">
        <v>200</v>
      </c>
      <c r="P282" s="102">
        <v>15</v>
      </c>
      <c r="Q282" s="102">
        <v>215</v>
      </c>
      <c r="R282" s="286">
        <v>7.8899082568807344E-2</v>
      </c>
      <c r="S282" s="102">
        <v>10</v>
      </c>
      <c r="T282" s="102">
        <v>0</v>
      </c>
      <c r="U282" s="102">
        <v>10</v>
      </c>
      <c r="V282" s="102" t="s">
        <v>8</v>
      </c>
    </row>
    <row r="283" spans="1:22" x14ac:dyDescent="0.2">
      <c r="A283" s="55" t="s">
        <v>340</v>
      </c>
      <c r="B283" s="109" t="s">
        <v>623</v>
      </c>
      <c r="C283" s="109" t="s">
        <v>500</v>
      </c>
      <c r="D283" s="109">
        <v>0.51430000305175783</v>
      </c>
      <c r="E283" s="109">
        <v>3944</v>
      </c>
      <c r="F283" s="109">
        <v>2360</v>
      </c>
      <c r="G283" s="109">
        <v>2212</v>
      </c>
      <c r="H283" s="109">
        <v>7668.6758246102636</v>
      </c>
      <c r="I283" s="109">
        <v>4588.7613960649651</v>
      </c>
      <c r="J283" s="109">
        <v>2085</v>
      </c>
      <c r="K283" s="109">
        <v>1175</v>
      </c>
      <c r="L283" s="109">
        <v>60</v>
      </c>
      <c r="M283" s="109">
        <v>580</v>
      </c>
      <c r="N283" s="284">
        <v>0.27817745803357313</v>
      </c>
      <c r="O283" s="109">
        <v>240</v>
      </c>
      <c r="P283" s="109">
        <v>10</v>
      </c>
      <c r="Q283" s="109">
        <v>250</v>
      </c>
      <c r="R283" s="284">
        <v>0.11990407673860912</v>
      </c>
      <c r="S283" s="109">
        <v>10</v>
      </c>
      <c r="T283" s="109">
        <v>0</v>
      </c>
      <c r="U283" s="109">
        <v>0</v>
      </c>
      <c r="V283" s="109" t="s">
        <v>7</v>
      </c>
    </row>
    <row r="284" spans="1:22" x14ac:dyDescent="0.2">
      <c r="A284" s="55" t="s">
        <v>341</v>
      </c>
      <c r="B284" s="95" t="s">
        <v>623</v>
      </c>
      <c r="C284" s="95" t="s">
        <v>500</v>
      </c>
      <c r="D284" s="95">
        <v>0.60759998321533204</v>
      </c>
      <c r="E284" s="95">
        <v>5039</v>
      </c>
      <c r="F284" s="95">
        <v>2971</v>
      </c>
      <c r="G284" s="95">
        <v>2845</v>
      </c>
      <c r="H284" s="95">
        <v>8293.285285056023</v>
      </c>
      <c r="I284" s="95">
        <v>4889.7302206591476</v>
      </c>
      <c r="J284" s="95">
        <v>2060</v>
      </c>
      <c r="K284" s="95">
        <v>1245</v>
      </c>
      <c r="L284" s="95">
        <v>90</v>
      </c>
      <c r="M284" s="95">
        <v>460</v>
      </c>
      <c r="N284" s="285">
        <v>0.22330097087378642</v>
      </c>
      <c r="O284" s="95">
        <v>205</v>
      </c>
      <c r="P284" s="95">
        <v>15</v>
      </c>
      <c r="Q284" s="95">
        <v>220</v>
      </c>
      <c r="R284" s="285">
        <v>0.10679611650485436</v>
      </c>
      <c r="S284" s="95">
        <v>10</v>
      </c>
      <c r="T284" s="95">
        <v>10</v>
      </c>
      <c r="U284" s="95">
        <v>30</v>
      </c>
      <c r="V284" s="95" t="s">
        <v>9</v>
      </c>
    </row>
    <row r="285" spans="1:22" x14ac:dyDescent="0.2">
      <c r="A285" s="55" t="s">
        <v>342</v>
      </c>
      <c r="B285" s="102" t="s">
        <v>623</v>
      </c>
      <c r="C285" s="102" t="s">
        <v>500</v>
      </c>
      <c r="D285" s="102">
        <v>0.30899999618530272</v>
      </c>
      <c r="E285" s="102">
        <v>1893</v>
      </c>
      <c r="F285" s="102">
        <v>1109</v>
      </c>
      <c r="G285" s="102">
        <v>1036</v>
      </c>
      <c r="H285" s="102">
        <v>6126.2136678629467</v>
      </c>
      <c r="I285" s="102">
        <v>3588.9968080612825</v>
      </c>
      <c r="J285" s="102">
        <v>1130</v>
      </c>
      <c r="K285" s="102">
        <v>450</v>
      </c>
      <c r="L285" s="102">
        <v>25</v>
      </c>
      <c r="M285" s="102">
        <v>530</v>
      </c>
      <c r="N285" s="286">
        <v>0.46902654867256638</v>
      </c>
      <c r="O285" s="102">
        <v>80</v>
      </c>
      <c r="P285" s="102">
        <v>10</v>
      </c>
      <c r="Q285" s="102">
        <v>90</v>
      </c>
      <c r="R285" s="286">
        <v>7.9646017699115043E-2</v>
      </c>
      <c r="S285" s="102">
        <v>15</v>
      </c>
      <c r="T285" s="102">
        <v>0</v>
      </c>
      <c r="U285" s="102">
        <v>20</v>
      </c>
      <c r="V285" s="102" t="s">
        <v>8</v>
      </c>
    </row>
    <row r="286" spans="1:22" x14ac:dyDescent="0.2">
      <c r="A286" s="55" t="s">
        <v>343</v>
      </c>
      <c r="B286" s="102" t="s">
        <v>623</v>
      </c>
      <c r="C286" s="102" t="s">
        <v>500</v>
      </c>
      <c r="D286" s="102">
        <v>0.34250000000000003</v>
      </c>
      <c r="E286" s="102">
        <v>2394</v>
      </c>
      <c r="F286" s="102">
        <v>1483</v>
      </c>
      <c r="G286" s="102">
        <v>1367</v>
      </c>
      <c r="H286" s="102">
        <v>6989.7810218978093</v>
      </c>
      <c r="I286" s="102">
        <v>4329.9270072992695</v>
      </c>
      <c r="J286" s="102">
        <v>1555</v>
      </c>
      <c r="K286" s="102">
        <v>795</v>
      </c>
      <c r="L286" s="102">
        <v>55</v>
      </c>
      <c r="M286" s="102">
        <v>625</v>
      </c>
      <c r="N286" s="286">
        <v>0.40192926045016075</v>
      </c>
      <c r="O286" s="102">
        <v>50</v>
      </c>
      <c r="P286" s="102">
        <v>15</v>
      </c>
      <c r="Q286" s="102">
        <v>65</v>
      </c>
      <c r="R286" s="286">
        <v>4.1800643086816719E-2</v>
      </c>
      <c r="S286" s="102">
        <v>0</v>
      </c>
      <c r="T286" s="102">
        <v>0</v>
      </c>
      <c r="U286" s="102">
        <v>10</v>
      </c>
      <c r="V286" s="102" t="s">
        <v>8</v>
      </c>
    </row>
    <row r="287" spans="1:22" x14ac:dyDescent="0.2">
      <c r="A287" s="55" t="s">
        <v>344</v>
      </c>
      <c r="B287" s="95" t="s">
        <v>623</v>
      </c>
      <c r="C287" s="95" t="s">
        <v>500</v>
      </c>
      <c r="D287" s="95">
        <v>1.6777000427246094</v>
      </c>
      <c r="E287" s="95">
        <v>5853</v>
      </c>
      <c r="F287" s="95">
        <v>2648</v>
      </c>
      <c r="G287" s="95">
        <v>2542</v>
      </c>
      <c r="H287" s="95">
        <v>3488.704685549535</v>
      </c>
      <c r="I287" s="95">
        <v>1578.3512741047614</v>
      </c>
      <c r="J287" s="95">
        <v>2815</v>
      </c>
      <c r="K287" s="95">
        <v>1855</v>
      </c>
      <c r="L287" s="95">
        <v>160</v>
      </c>
      <c r="M287" s="95">
        <v>525</v>
      </c>
      <c r="N287" s="285">
        <v>0.18650088809946713</v>
      </c>
      <c r="O287" s="95">
        <v>215</v>
      </c>
      <c r="P287" s="95">
        <v>30</v>
      </c>
      <c r="Q287" s="95">
        <v>245</v>
      </c>
      <c r="R287" s="285">
        <v>8.7033747779751328E-2</v>
      </c>
      <c r="S287" s="95">
        <v>0</v>
      </c>
      <c r="T287" s="95">
        <v>0</v>
      </c>
      <c r="U287" s="95">
        <v>20</v>
      </c>
      <c r="V287" s="95" t="s">
        <v>9</v>
      </c>
    </row>
    <row r="288" spans="1:22" x14ac:dyDescent="0.2">
      <c r="A288" s="55" t="s">
        <v>345</v>
      </c>
      <c r="B288" s="95" t="s">
        <v>623</v>
      </c>
      <c r="C288" s="95" t="s">
        <v>500</v>
      </c>
      <c r="D288" s="95">
        <v>2.0178999328613281</v>
      </c>
      <c r="E288" s="95">
        <v>6718</v>
      </c>
      <c r="F288" s="95">
        <v>2772</v>
      </c>
      <c r="G288" s="95">
        <v>2674</v>
      </c>
      <c r="H288" s="95">
        <v>3329.2037383013617</v>
      </c>
      <c r="I288" s="95">
        <v>1373.7053829370905</v>
      </c>
      <c r="J288" s="95">
        <v>3420</v>
      </c>
      <c r="K288" s="95">
        <v>2325</v>
      </c>
      <c r="L288" s="95">
        <v>235</v>
      </c>
      <c r="M288" s="95">
        <v>630</v>
      </c>
      <c r="N288" s="285">
        <v>0.18421052631578946</v>
      </c>
      <c r="O288" s="95">
        <v>150</v>
      </c>
      <c r="P288" s="95">
        <v>20</v>
      </c>
      <c r="Q288" s="95">
        <v>170</v>
      </c>
      <c r="R288" s="285">
        <v>4.9707602339181284E-2</v>
      </c>
      <c r="S288" s="95">
        <v>10</v>
      </c>
      <c r="T288" s="95">
        <v>25</v>
      </c>
      <c r="U288" s="95">
        <v>35</v>
      </c>
      <c r="V288" s="95" t="s">
        <v>9</v>
      </c>
    </row>
    <row r="289" spans="1:22" x14ac:dyDescent="0.2">
      <c r="A289" s="55" t="s">
        <v>346</v>
      </c>
      <c r="B289" s="102" t="s">
        <v>623</v>
      </c>
      <c r="C289" s="102" t="s">
        <v>500</v>
      </c>
      <c r="D289" s="102">
        <v>2.3410000610351562</v>
      </c>
      <c r="E289" s="102">
        <v>4675</v>
      </c>
      <c r="F289" s="102">
        <v>2134</v>
      </c>
      <c r="G289" s="102">
        <v>2006</v>
      </c>
      <c r="H289" s="102">
        <v>1997.0097727946163</v>
      </c>
      <c r="I289" s="102">
        <v>911.57622569918954</v>
      </c>
      <c r="J289" s="102">
        <v>2395</v>
      </c>
      <c r="K289" s="102">
        <v>1425</v>
      </c>
      <c r="L289" s="102">
        <v>105</v>
      </c>
      <c r="M289" s="102">
        <v>710</v>
      </c>
      <c r="N289" s="286">
        <v>0.29645093945720252</v>
      </c>
      <c r="O289" s="102">
        <v>155</v>
      </c>
      <c r="P289" s="102">
        <v>0</v>
      </c>
      <c r="Q289" s="102">
        <v>155</v>
      </c>
      <c r="R289" s="286">
        <v>6.471816283924843E-2</v>
      </c>
      <c r="S289" s="102">
        <v>10</v>
      </c>
      <c r="T289" s="102">
        <v>0</v>
      </c>
      <c r="U289" s="102">
        <v>0</v>
      </c>
      <c r="V289" s="102" t="s">
        <v>8</v>
      </c>
    </row>
    <row r="290" spans="1:22" x14ac:dyDescent="0.2">
      <c r="A290" s="55" t="s">
        <v>347</v>
      </c>
      <c r="B290" s="55" t="s">
        <v>623</v>
      </c>
      <c r="C290" s="55" t="s">
        <v>500</v>
      </c>
      <c r="D290" s="55">
        <v>9.1242999267578124</v>
      </c>
      <c r="E290" s="55">
        <v>1071</v>
      </c>
      <c r="F290" s="55">
        <v>412</v>
      </c>
      <c r="G290" s="55">
        <v>377</v>
      </c>
      <c r="H290" s="55">
        <v>117.37886836218506</v>
      </c>
      <c r="I290" s="55">
        <v>45.154149173875112</v>
      </c>
      <c r="J290" s="55">
        <v>525</v>
      </c>
      <c r="K290" s="55">
        <v>365</v>
      </c>
      <c r="L290" s="55">
        <v>25</v>
      </c>
      <c r="M290" s="55">
        <v>130</v>
      </c>
      <c r="N290" s="274">
        <v>0.24761904761904763</v>
      </c>
      <c r="O290" s="55">
        <v>0</v>
      </c>
      <c r="P290" s="55">
        <v>0</v>
      </c>
      <c r="Q290" s="55">
        <v>0</v>
      </c>
      <c r="R290" s="274">
        <v>0</v>
      </c>
      <c r="S290" s="55">
        <v>0</v>
      </c>
      <c r="T290" s="55">
        <v>0</v>
      </c>
      <c r="U290" s="55">
        <v>0</v>
      </c>
      <c r="V290" s="55" t="s">
        <v>5</v>
      </c>
    </row>
    <row r="291" spans="1:22" x14ac:dyDescent="0.2">
      <c r="A291" s="55" t="s">
        <v>348</v>
      </c>
      <c r="B291" s="95" t="s">
        <v>623</v>
      </c>
      <c r="C291" s="95" t="s">
        <v>500</v>
      </c>
      <c r="D291" s="95">
        <v>1.2116000366210937</v>
      </c>
      <c r="E291" s="95">
        <v>1650</v>
      </c>
      <c r="F291" s="95">
        <v>608</v>
      </c>
      <c r="G291" s="95">
        <v>578</v>
      </c>
      <c r="H291" s="95">
        <v>1361.8355481413773</v>
      </c>
      <c r="I291" s="95">
        <v>501.81576561815598</v>
      </c>
      <c r="J291" s="95">
        <v>855</v>
      </c>
      <c r="K291" s="95">
        <v>635</v>
      </c>
      <c r="L291" s="95">
        <v>65</v>
      </c>
      <c r="M291" s="95">
        <v>130</v>
      </c>
      <c r="N291" s="285">
        <v>0.15204678362573099</v>
      </c>
      <c r="O291" s="95">
        <v>20</v>
      </c>
      <c r="P291" s="95">
        <v>10</v>
      </c>
      <c r="Q291" s="95">
        <v>30</v>
      </c>
      <c r="R291" s="285">
        <v>3.5087719298245612E-2</v>
      </c>
      <c r="S291" s="95">
        <v>0</v>
      </c>
      <c r="T291" s="95">
        <v>0</v>
      </c>
      <c r="U291" s="95">
        <v>0</v>
      </c>
      <c r="V291" s="95" t="s">
        <v>9</v>
      </c>
    </row>
    <row r="292" spans="1:22" x14ac:dyDescent="0.2">
      <c r="A292" s="55" t="s">
        <v>349</v>
      </c>
      <c r="B292" s="95" t="s">
        <v>623</v>
      </c>
      <c r="C292" s="95" t="s">
        <v>500</v>
      </c>
      <c r="D292" s="95">
        <v>1.2762000274658203</v>
      </c>
      <c r="E292" s="95">
        <v>3273</v>
      </c>
      <c r="F292" s="95">
        <v>1177</v>
      </c>
      <c r="G292" s="95">
        <v>1078</v>
      </c>
      <c r="H292" s="95">
        <v>2564.6449847672166</v>
      </c>
      <c r="I292" s="95">
        <v>922.26921694806413</v>
      </c>
      <c r="J292" s="95">
        <v>1465</v>
      </c>
      <c r="K292" s="95">
        <v>1065</v>
      </c>
      <c r="L292" s="95">
        <v>55</v>
      </c>
      <c r="M292" s="95">
        <v>265</v>
      </c>
      <c r="N292" s="285">
        <v>0.18088737201365188</v>
      </c>
      <c r="O292" s="95">
        <v>20</v>
      </c>
      <c r="P292" s="95">
        <v>10</v>
      </c>
      <c r="Q292" s="95">
        <v>30</v>
      </c>
      <c r="R292" s="285">
        <v>2.0477815699658702E-2</v>
      </c>
      <c r="S292" s="95">
        <v>10</v>
      </c>
      <c r="T292" s="95">
        <v>0</v>
      </c>
      <c r="U292" s="95">
        <v>40</v>
      </c>
      <c r="V292" s="95" t="s">
        <v>9</v>
      </c>
    </row>
    <row r="293" spans="1:22" x14ac:dyDescent="0.2">
      <c r="A293" s="55" t="s">
        <v>350</v>
      </c>
      <c r="B293" s="95" t="s">
        <v>623</v>
      </c>
      <c r="C293" s="95" t="s">
        <v>500</v>
      </c>
      <c r="D293" s="95">
        <v>1.3058000183105469</v>
      </c>
      <c r="E293" s="95">
        <v>5065</v>
      </c>
      <c r="F293" s="95">
        <v>1640</v>
      </c>
      <c r="G293" s="95">
        <v>1530</v>
      </c>
      <c r="H293" s="95">
        <v>3878.8481612621908</v>
      </c>
      <c r="I293" s="95">
        <v>1255.9350413563659</v>
      </c>
      <c r="J293" s="95">
        <v>2005</v>
      </c>
      <c r="K293" s="95">
        <v>1305</v>
      </c>
      <c r="L293" s="95">
        <v>160</v>
      </c>
      <c r="M293" s="95">
        <v>430</v>
      </c>
      <c r="N293" s="285">
        <v>0.21446384039900249</v>
      </c>
      <c r="O293" s="95">
        <v>85</v>
      </c>
      <c r="P293" s="95">
        <v>15</v>
      </c>
      <c r="Q293" s="95">
        <v>100</v>
      </c>
      <c r="R293" s="285">
        <v>4.9875311720698257E-2</v>
      </c>
      <c r="S293" s="95">
        <v>0</v>
      </c>
      <c r="T293" s="95">
        <v>0</v>
      </c>
      <c r="U293" s="95">
        <v>0</v>
      </c>
      <c r="V293" s="95" t="s">
        <v>9</v>
      </c>
    </row>
    <row r="294" spans="1:22" x14ac:dyDescent="0.2">
      <c r="A294" s="55" t="s">
        <v>351</v>
      </c>
      <c r="B294" s="102" t="s">
        <v>623</v>
      </c>
      <c r="C294" s="102" t="s">
        <v>500</v>
      </c>
      <c r="D294" s="102">
        <v>1.5397999572753907</v>
      </c>
      <c r="E294" s="102">
        <v>5682</v>
      </c>
      <c r="F294" s="102">
        <v>2197</v>
      </c>
      <c r="G294" s="102">
        <v>1920</v>
      </c>
      <c r="H294" s="102">
        <v>3690.0897244172243</v>
      </c>
      <c r="I294" s="102">
        <v>1426.8087160409436</v>
      </c>
      <c r="J294" s="102">
        <v>2605</v>
      </c>
      <c r="K294" s="102">
        <v>1575</v>
      </c>
      <c r="L294" s="102">
        <v>230</v>
      </c>
      <c r="M294" s="102">
        <v>665</v>
      </c>
      <c r="N294" s="286">
        <v>0.25527831094049902</v>
      </c>
      <c r="O294" s="102">
        <v>80</v>
      </c>
      <c r="P294" s="102">
        <v>15</v>
      </c>
      <c r="Q294" s="102">
        <v>95</v>
      </c>
      <c r="R294" s="286">
        <v>3.6468330134357005E-2</v>
      </c>
      <c r="S294" s="102">
        <v>0</v>
      </c>
      <c r="T294" s="102">
        <v>0</v>
      </c>
      <c r="U294" s="102">
        <v>40</v>
      </c>
      <c r="V294" s="102" t="s">
        <v>8</v>
      </c>
    </row>
    <row r="295" spans="1:22" x14ac:dyDescent="0.2">
      <c r="A295" s="55" t="s">
        <v>352</v>
      </c>
      <c r="B295" s="102" t="s">
        <v>623</v>
      </c>
      <c r="C295" s="102" t="s">
        <v>500</v>
      </c>
      <c r="D295" s="102">
        <v>1.3732000732421874</v>
      </c>
      <c r="E295" s="102">
        <v>4258</v>
      </c>
      <c r="F295" s="102">
        <v>1936</v>
      </c>
      <c r="G295" s="102">
        <v>1875</v>
      </c>
      <c r="H295" s="102">
        <v>3100.786318738441</v>
      </c>
      <c r="I295" s="102">
        <v>1409.8455408824852</v>
      </c>
      <c r="J295" s="102">
        <v>2225</v>
      </c>
      <c r="K295" s="102">
        <v>1280</v>
      </c>
      <c r="L295" s="102">
        <v>135</v>
      </c>
      <c r="M295" s="102">
        <v>685</v>
      </c>
      <c r="N295" s="286">
        <v>0.30786516853932583</v>
      </c>
      <c r="O295" s="102">
        <v>80</v>
      </c>
      <c r="P295" s="102">
        <v>10</v>
      </c>
      <c r="Q295" s="102">
        <v>90</v>
      </c>
      <c r="R295" s="286">
        <v>4.0449438202247189E-2</v>
      </c>
      <c r="S295" s="102">
        <v>0</v>
      </c>
      <c r="T295" s="102">
        <v>10</v>
      </c>
      <c r="U295" s="102">
        <v>25</v>
      </c>
      <c r="V295" s="102" t="s">
        <v>8</v>
      </c>
    </row>
    <row r="296" spans="1:22" x14ac:dyDescent="0.2">
      <c r="A296" s="55" t="s">
        <v>353</v>
      </c>
      <c r="B296" s="102" t="s">
        <v>623</v>
      </c>
      <c r="C296" s="102" t="s">
        <v>500</v>
      </c>
      <c r="D296" s="102">
        <v>1.4416000366210937</v>
      </c>
      <c r="E296" s="102">
        <v>6048</v>
      </c>
      <c r="F296" s="102">
        <v>2179</v>
      </c>
      <c r="G296" s="102">
        <v>2043</v>
      </c>
      <c r="H296" s="102">
        <v>4195.3384061890392</v>
      </c>
      <c r="I296" s="102">
        <v>1511.5149449546821</v>
      </c>
      <c r="J296" s="102">
        <v>2900</v>
      </c>
      <c r="K296" s="102">
        <v>1690</v>
      </c>
      <c r="L296" s="102">
        <v>140</v>
      </c>
      <c r="M296" s="102">
        <v>975</v>
      </c>
      <c r="N296" s="286">
        <v>0.33620689655172414</v>
      </c>
      <c r="O296" s="102">
        <v>60</v>
      </c>
      <c r="P296" s="102">
        <v>20</v>
      </c>
      <c r="Q296" s="102">
        <v>80</v>
      </c>
      <c r="R296" s="286">
        <v>2.7586206896551724E-2</v>
      </c>
      <c r="S296" s="102">
        <v>10</v>
      </c>
      <c r="T296" s="102">
        <v>0</v>
      </c>
      <c r="U296" s="102">
        <v>0</v>
      </c>
      <c r="V296" s="102" t="s">
        <v>8</v>
      </c>
    </row>
    <row r="297" spans="1:22" x14ac:dyDescent="0.2">
      <c r="A297" s="55" t="s">
        <v>354</v>
      </c>
      <c r="B297" s="102" t="s">
        <v>623</v>
      </c>
      <c r="C297" s="102" t="s">
        <v>500</v>
      </c>
      <c r="D297" s="102">
        <v>0.76160003662109377</v>
      </c>
      <c r="E297" s="102">
        <v>4729</v>
      </c>
      <c r="F297" s="102">
        <v>1622</v>
      </c>
      <c r="G297" s="102">
        <v>1507</v>
      </c>
      <c r="H297" s="102">
        <v>6209.2959199170064</v>
      </c>
      <c r="I297" s="102">
        <v>2129.7267883496265</v>
      </c>
      <c r="J297" s="102">
        <v>2270</v>
      </c>
      <c r="K297" s="102">
        <v>1300</v>
      </c>
      <c r="L297" s="102">
        <v>160</v>
      </c>
      <c r="M297" s="102">
        <v>690</v>
      </c>
      <c r="N297" s="286">
        <v>0.30396475770925108</v>
      </c>
      <c r="O297" s="102">
        <v>95</v>
      </c>
      <c r="P297" s="102">
        <v>0</v>
      </c>
      <c r="Q297" s="102">
        <v>95</v>
      </c>
      <c r="R297" s="286">
        <v>4.185022026431718E-2</v>
      </c>
      <c r="S297" s="102">
        <v>0</v>
      </c>
      <c r="T297" s="102">
        <v>0</v>
      </c>
      <c r="U297" s="102">
        <v>15</v>
      </c>
      <c r="V297" s="102" t="s">
        <v>8</v>
      </c>
    </row>
    <row r="298" spans="1:22" x14ac:dyDescent="0.2">
      <c r="A298" s="55" t="s">
        <v>355</v>
      </c>
      <c r="B298" s="102" t="s">
        <v>623</v>
      </c>
      <c r="C298" s="102" t="s">
        <v>500</v>
      </c>
      <c r="D298" s="102">
        <v>0.47119998931884766</v>
      </c>
      <c r="E298" s="102">
        <v>5098</v>
      </c>
      <c r="F298" s="102">
        <v>2726</v>
      </c>
      <c r="G298" s="102">
        <v>2571</v>
      </c>
      <c r="H298" s="102">
        <v>10819.18530467183</v>
      </c>
      <c r="I298" s="102">
        <v>5785.229333176816</v>
      </c>
      <c r="J298" s="102">
        <v>2430</v>
      </c>
      <c r="K298" s="102">
        <v>1285</v>
      </c>
      <c r="L298" s="102">
        <v>110</v>
      </c>
      <c r="M298" s="102">
        <v>855</v>
      </c>
      <c r="N298" s="286">
        <v>0.35185185185185186</v>
      </c>
      <c r="O298" s="102">
        <v>140</v>
      </c>
      <c r="P298" s="102">
        <v>20</v>
      </c>
      <c r="Q298" s="102">
        <v>160</v>
      </c>
      <c r="R298" s="286">
        <v>6.584362139917696E-2</v>
      </c>
      <c r="S298" s="102">
        <v>10</v>
      </c>
      <c r="T298" s="102">
        <v>0</v>
      </c>
      <c r="U298" s="102">
        <v>0</v>
      </c>
      <c r="V298" s="102" t="s">
        <v>8</v>
      </c>
    </row>
    <row r="299" spans="1:22" x14ac:dyDescent="0.2">
      <c r="A299" s="55" t="s">
        <v>356</v>
      </c>
      <c r="B299" s="95" t="s">
        <v>623</v>
      </c>
      <c r="C299" s="95" t="s">
        <v>500</v>
      </c>
      <c r="D299" s="95">
        <v>0.69389999389648438</v>
      </c>
      <c r="E299" s="95">
        <v>4058</v>
      </c>
      <c r="F299" s="95">
        <v>1657</v>
      </c>
      <c r="G299" s="95">
        <v>1586</v>
      </c>
      <c r="H299" s="95">
        <v>5848.1049656924633</v>
      </c>
      <c r="I299" s="95">
        <v>2387.9521754934476</v>
      </c>
      <c r="J299" s="95">
        <v>1640</v>
      </c>
      <c r="K299" s="95">
        <v>1090</v>
      </c>
      <c r="L299" s="95">
        <v>90</v>
      </c>
      <c r="M299" s="95">
        <v>360</v>
      </c>
      <c r="N299" s="285">
        <v>0.21951219512195122</v>
      </c>
      <c r="O299" s="95">
        <v>70</v>
      </c>
      <c r="P299" s="95">
        <v>10</v>
      </c>
      <c r="Q299" s="95">
        <v>80</v>
      </c>
      <c r="R299" s="285">
        <v>4.878048780487805E-2</v>
      </c>
      <c r="S299" s="95">
        <v>0</v>
      </c>
      <c r="T299" s="95">
        <v>0</v>
      </c>
      <c r="U299" s="95">
        <v>15</v>
      </c>
      <c r="V299" s="95" t="s">
        <v>9</v>
      </c>
    </row>
    <row r="300" spans="1:22" x14ac:dyDescent="0.2">
      <c r="A300" s="55" t="s">
        <v>357</v>
      </c>
      <c r="B300" s="95" t="s">
        <v>623</v>
      </c>
      <c r="C300" s="95" t="s">
        <v>500</v>
      </c>
      <c r="D300" s="95">
        <v>1.4732000732421875</v>
      </c>
      <c r="E300" s="95">
        <v>5567</v>
      </c>
      <c r="F300" s="95">
        <v>1872</v>
      </c>
      <c r="G300" s="95">
        <v>1757</v>
      </c>
      <c r="H300" s="95">
        <v>3778.8485767233669</v>
      </c>
      <c r="I300" s="95">
        <v>1270.7031678868589</v>
      </c>
      <c r="J300" s="95">
        <v>2395</v>
      </c>
      <c r="K300" s="95">
        <v>1590</v>
      </c>
      <c r="L300" s="95">
        <v>235</v>
      </c>
      <c r="M300" s="95">
        <v>435</v>
      </c>
      <c r="N300" s="285">
        <v>0.18162839248434237</v>
      </c>
      <c r="O300" s="95">
        <v>100</v>
      </c>
      <c r="P300" s="95">
        <v>10</v>
      </c>
      <c r="Q300" s="95">
        <v>110</v>
      </c>
      <c r="R300" s="285">
        <v>4.5929018789144051E-2</v>
      </c>
      <c r="S300" s="95">
        <v>0</v>
      </c>
      <c r="T300" s="95">
        <v>0</v>
      </c>
      <c r="U300" s="95">
        <v>20</v>
      </c>
      <c r="V300" s="95" t="s">
        <v>9</v>
      </c>
    </row>
    <row r="301" spans="1:22" x14ac:dyDescent="0.2">
      <c r="A301" s="55" t="s">
        <v>358</v>
      </c>
      <c r="B301" s="102" t="s">
        <v>623</v>
      </c>
      <c r="C301" s="102" t="s">
        <v>500</v>
      </c>
      <c r="D301" s="102">
        <v>1.3827000427246094</v>
      </c>
      <c r="E301" s="102">
        <v>4597</v>
      </c>
      <c r="F301" s="102">
        <v>2123</v>
      </c>
      <c r="G301" s="102">
        <v>2038</v>
      </c>
      <c r="H301" s="102">
        <v>3324.6545584403216</v>
      </c>
      <c r="I301" s="102">
        <v>1535.4017027558848</v>
      </c>
      <c r="J301" s="102">
        <v>2415</v>
      </c>
      <c r="K301" s="102">
        <v>1355</v>
      </c>
      <c r="L301" s="102">
        <v>120</v>
      </c>
      <c r="M301" s="102">
        <v>710</v>
      </c>
      <c r="N301" s="286">
        <v>0.2939958592132505</v>
      </c>
      <c r="O301" s="102">
        <v>160</v>
      </c>
      <c r="P301" s="102">
        <v>65</v>
      </c>
      <c r="Q301" s="102">
        <v>225</v>
      </c>
      <c r="R301" s="286">
        <v>9.3167701863354033E-2</v>
      </c>
      <c r="S301" s="102">
        <v>0</v>
      </c>
      <c r="T301" s="102">
        <v>0</v>
      </c>
      <c r="U301" s="102">
        <v>0</v>
      </c>
      <c r="V301" s="102" t="s">
        <v>8</v>
      </c>
    </row>
    <row r="302" spans="1:22" x14ac:dyDescent="0.2">
      <c r="A302" s="55" t="s">
        <v>359</v>
      </c>
      <c r="B302" s="95" t="s">
        <v>623</v>
      </c>
      <c r="C302" s="95" t="s">
        <v>500</v>
      </c>
      <c r="D302" s="95">
        <v>1.3077000427246093</v>
      </c>
      <c r="E302" s="95">
        <v>3897</v>
      </c>
      <c r="F302" s="95">
        <v>1649</v>
      </c>
      <c r="G302" s="95">
        <v>1391</v>
      </c>
      <c r="H302" s="95">
        <v>2980.0411965121239</v>
      </c>
      <c r="I302" s="95">
        <v>1260.9925411979707</v>
      </c>
      <c r="J302" s="95">
        <v>1745</v>
      </c>
      <c r="K302" s="95">
        <v>1050</v>
      </c>
      <c r="L302" s="95">
        <v>135</v>
      </c>
      <c r="M302" s="95">
        <v>405</v>
      </c>
      <c r="N302" s="285">
        <v>0.23209169054441262</v>
      </c>
      <c r="O302" s="95">
        <v>125</v>
      </c>
      <c r="P302" s="95">
        <v>25</v>
      </c>
      <c r="Q302" s="95">
        <v>150</v>
      </c>
      <c r="R302" s="285">
        <v>8.5959885386819479E-2</v>
      </c>
      <c r="S302" s="95">
        <v>0</v>
      </c>
      <c r="T302" s="95">
        <v>0</v>
      </c>
      <c r="U302" s="95">
        <v>0</v>
      </c>
      <c r="V302" s="95" t="s">
        <v>9</v>
      </c>
    </row>
    <row r="303" spans="1:22" x14ac:dyDescent="0.2">
      <c r="A303" s="55" t="s">
        <v>360</v>
      </c>
      <c r="B303" s="109" t="s">
        <v>623</v>
      </c>
      <c r="C303" s="109" t="s">
        <v>500</v>
      </c>
      <c r="D303" s="109">
        <v>0.72279998779296872</v>
      </c>
      <c r="E303" s="109">
        <v>5837</v>
      </c>
      <c r="F303" s="109">
        <v>2987</v>
      </c>
      <c r="G303" s="109">
        <v>2798</v>
      </c>
      <c r="H303" s="109">
        <v>8075.5397047293382</v>
      </c>
      <c r="I303" s="109">
        <v>4132.540191541294</v>
      </c>
      <c r="J303" s="109">
        <v>2075</v>
      </c>
      <c r="K303" s="109">
        <v>955</v>
      </c>
      <c r="L303" s="109">
        <v>50</v>
      </c>
      <c r="M303" s="109">
        <v>815</v>
      </c>
      <c r="N303" s="284">
        <v>0.39277108433734942</v>
      </c>
      <c r="O303" s="109">
        <v>230</v>
      </c>
      <c r="P303" s="109">
        <v>20</v>
      </c>
      <c r="Q303" s="109">
        <v>250</v>
      </c>
      <c r="R303" s="284">
        <v>0.12048192771084337</v>
      </c>
      <c r="S303" s="109">
        <v>0</v>
      </c>
      <c r="T303" s="109">
        <v>0</v>
      </c>
      <c r="U303" s="109">
        <v>15</v>
      </c>
      <c r="V303" s="109" t="s">
        <v>7</v>
      </c>
    </row>
    <row r="304" spans="1:22" x14ac:dyDescent="0.2">
      <c r="A304" s="55" t="s">
        <v>361</v>
      </c>
      <c r="B304" s="102" t="s">
        <v>623</v>
      </c>
      <c r="C304" s="102" t="s">
        <v>500</v>
      </c>
      <c r="D304" s="102">
        <v>0.28100000381469725</v>
      </c>
      <c r="E304" s="102">
        <v>2495</v>
      </c>
      <c r="F304" s="102">
        <v>1242</v>
      </c>
      <c r="G304" s="102">
        <v>1205</v>
      </c>
      <c r="H304" s="102">
        <v>8879.0034381825262</v>
      </c>
      <c r="I304" s="102">
        <v>4419.9287656203196</v>
      </c>
      <c r="J304" s="102">
        <v>1255</v>
      </c>
      <c r="K304" s="102">
        <v>550</v>
      </c>
      <c r="L304" s="102">
        <v>60</v>
      </c>
      <c r="M304" s="102">
        <v>480</v>
      </c>
      <c r="N304" s="286">
        <v>0.38247011952191234</v>
      </c>
      <c r="O304" s="102">
        <v>145</v>
      </c>
      <c r="P304" s="102">
        <v>0</v>
      </c>
      <c r="Q304" s="102">
        <v>145</v>
      </c>
      <c r="R304" s="286">
        <v>0.11553784860557768</v>
      </c>
      <c r="S304" s="102">
        <v>0</v>
      </c>
      <c r="T304" s="102">
        <v>0</v>
      </c>
      <c r="U304" s="102">
        <v>10</v>
      </c>
      <c r="V304" s="102" t="s">
        <v>8</v>
      </c>
    </row>
    <row r="305" spans="1:22" x14ac:dyDescent="0.2">
      <c r="A305" s="55" t="s">
        <v>362</v>
      </c>
      <c r="B305" s="102" t="s">
        <v>623</v>
      </c>
      <c r="C305" s="102" t="s">
        <v>500</v>
      </c>
      <c r="D305" s="102">
        <v>0.27139999389648439</v>
      </c>
      <c r="E305" s="102">
        <v>4076</v>
      </c>
      <c r="F305" s="102">
        <v>1933</v>
      </c>
      <c r="G305" s="102">
        <v>1822</v>
      </c>
      <c r="H305" s="102">
        <v>15018.423329643261</v>
      </c>
      <c r="I305" s="102">
        <v>7122.328826349466</v>
      </c>
      <c r="J305" s="102">
        <v>1855</v>
      </c>
      <c r="K305" s="102">
        <v>580</v>
      </c>
      <c r="L305" s="102">
        <v>65</v>
      </c>
      <c r="M305" s="102">
        <v>985</v>
      </c>
      <c r="N305" s="286">
        <v>0.53099730458221028</v>
      </c>
      <c r="O305" s="102">
        <v>180</v>
      </c>
      <c r="P305" s="102">
        <v>15</v>
      </c>
      <c r="Q305" s="102">
        <v>195</v>
      </c>
      <c r="R305" s="286">
        <v>0.10512129380053908</v>
      </c>
      <c r="S305" s="102">
        <v>0</v>
      </c>
      <c r="T305" s="102">
        <v>10</v>
      </c>
      <c r="U305" s="102">
        <v>15</v>
      </c>
      <c r="V305" s="102" t="s">
        <v>8</v>
      </c>
    </row>
    <row r="306" spans="1:22" x14ac:dyDescent="0.2">
      <c r="A306" s="55" t="s">
        <v>363</v>
      </c>
      <c r="B306" s="102" t="s">
        <v>623</v>
      </c>
      <c r="C306" s="102" t="s">
        <v>500</v>
      </c>
      <c r="D306" s="102">
        <v>1.114000015258789</v>
      </c>
      <c r="E306" s="102">
        <v>5034</v>
      </c>
      <c r="F306" s="102">
        <v>2840</v>
      </c>
      <c r="G306" s="102">
        <v>2719</v>
      </c>
      <c r="H306" s="102">
        <v>4518.8509255366316</v>
      </c>
      <c r="I306" s="102">
        <v>2549.371598832744</v>
      </c>
      <c r="J306" s="102">
        <v>2385</v>
      </c>
      <c r="K306" s="102">
        <v>1170</v>
      </c>
      <c r="L306" s="102">
        <v>100</v>
      </c>
      <c r="M306" s="102">
        <v>900</v>
      </c>
      <c r="N306" s="286">
        <v>0.37735849056603776</v>
      </c>
      <c r="O306" s="102">
        <v>175</v>
      </c>
      <c r="P306" s="102">
        <v>0</v>
      </c>
      <c r="Q306" s="102">
        <v>175</v>
      </c>
      <c r="R306" s="286">
        <v>7.337526205450734E-2</v>
      </c>
      <c r="S306" s="102">
        <v>0</v>
      </c>
      <c r="T306" s="102">
        <v>0</v>
      </c>
      <c r="U306" s="102">
        <v>35</v>
      </c>
      <c r="V306" s="102" t="s">
        <v>8</v>
      </c>
    </row>
    <row r="307" spans="1:22" x14ac:dyDescent="0.2">
      <c r="A307" s="55" t="s">
        <v>364</v>
      </c>
      <c r="B307" s="95" t="s">
        <v>623</v>
      </c>
      <c r="C307" s="95" t="s">
        <v>500</v>
      </c>
      <c r="D307" s="95">
        <v>0.99099998474121098</v>
      </c>
      <c r="E307" s="95">
        <v>3556</v>
      </c>
      <c r="F307" s="95">
        <v>1303</v>
      </c>
      <c r="G307" s="95">
        <v>1208</v>
      </c>
      <c r="H307" s="95">
        <v>3588.2947071170856</v>
      </c>
      <c r="I307" s="95">
        <v>1314.8335217585945</v>
      </c>
      <c r="J307" s="95">
        <v>1665</v>
      </c>
      <c r="K307" s="95">
        <v>1085</v>
      </c>
      <c r="L307" s="95">
        <v>80</v>
      </c>
      <c r="M307" s="95">
        <v>355</v>
      </c>
      <c r="N307" s="285">
        <v>0.21321321321321321</v>
      </c>
      <c r="O307" s="95">
        <v>105</v>
      </c>
      <c r="P307" s="95">
        <v>15</v>
      </c>
      <c r="Q307" s="95">
        <v>120</v>
      </c>
      <c r="R307" s="285">
        <v>7.2072072072072071E-2</v>
      </c>
      <c r="S307" s="95">
        <v>0</v>
      </c>
      <c r="T307" s="95">
        <v>0</v>
      </c>
      <c r="U307" s="95">
        <v>30</v>
      </c>
      <c r="V307" s="95" t="s">
        <v>9</v>
      </c>
    </row>
    <row r="308" spans="1:22" x14ac:dyDescent="0.2">
      <c r="A308" s="55" t="s">
        <v>365</v>
      </c>
      <c r="B308" s="102" t="s">
        <v>623</v>
      </c>
      <c r="C308" s="102" t="s">
        <v>500</v>
      </c>
      <c r="D308" s="102">
        <v>0.3384000015258789</v>
      </c>
      <c r="E308" s="102">
        <v>4693</v>
      </c>
      <c r="F308" s="102">
        <v>2336</v>
      </c>
      <c r="G308" s="102">
        <v>2195</v>
      </c>
      <c r="H308" s="102">
        <v>13868.203247159578</v>
      </c>
      <c r="I308" s="102">
        <v>6903.0732549253726</v>
      </c>
      <c r="J308" s="102">
        <v>2145</v>
      </c>
      <c r="K308" s="102">
        <v>915</v>
      </c>
      <c r="L308" s="102">
        <v>75</v>
      </c>
      <c r="M308" s="102">
        <v>895</v>
      </c>
      <c r="N308" s="286">
        <v>0.41724941724941728</v>
      </c>
      <c r="O308" s="102">
        <v>220</v>
      </c>
      <c r="P308" s="102">
        <v>10</v>
      </c>
      <c r="Q308" s="102">
        <v>230</v>
      </c>
      <c r="R308" s="286">
        <v>0.10722610722610723</v>
      </c>
      <c r="S308" s="102">
        <v>0</v>
      </c>
      <c r="T308" s="102">
        <v>10</v>
      </c>
      <c r="U308" s="102">
        <v>20</v>
      </c>
      <c r="V308" s="102" t="s">
        <v>8</v>
      </c>
    </row>
    <row r="309" spans="1:22" x14ac:dyDescent="0.2">
      <c r="A309" s="55" t="s">
        <v>366</v>
      </c>
      <c r="B309" s="102" t="s">
        <v>623</v>
      </c>
      <c r="C309" s="102" t="s">
        <v>500</v>
      </c>
      <c r="D309" s="102">
        <v>0.70750000000000002</v>
      </c>
      <c r="E309" s="102">
        <v>4987</v>
      </c>
      <c r="F309" s="102">
        <v>2466</v>
      </c>
      <c r="G309" s="102">
        <v>2315</v>
      </c>
      <c r="H309" s="102">
        <v>7048.7632508833922</v>
      </c>
      <c r="I309" s="102">
        <v>3485.5123674911661</v>
      </c>
      <c r="J309" s="102">
        <v>2255</v>
      </c>
      <c r="K309" s="102">
        <v>1220</v>
      </c>
      <c r="L309" s="102">
        <v>95</v>
      </c>
      <c r="M309" s="102">
        <v>710</v>
      </c>
      <c r="N309" s="286">
        <v>0.31485587583148561</v>
      </c>
      <c r="O309" s="102">
        <v>175</v>
      </c>
      <c r="P309" s="102">
        <v>35</v>
      </c>
      <c r="Q309" s="102">
        <v>210</v>
      </c>
      <c r="R309" s="286">
        <v>9.3126385809312637E-2</v>
      </c>
      <c r="S309" s="102">
        <v>20</v>
      </c>
      <c r="T309" s="102">
        <v>0</v>
      </c>
      <c r="U309" s="102">
        <v>0</v>
      </c>
      <c r="V309" s="102" t="s">
        <v>8</v>
      </c>
    </row>
    <row r="310" spans="1:22" x14ac:dyDescent="0.2">
      <c r="A310" s="55" t="s">
        <v>367</v>
      </c>
      <c r="B310" s="95" t="s">
        <v>623</v>
      </c>
      <c r="C310" s="95" t="s">
        <v>500</v>
      </c>
      <c r="D310" s="95">
        <v>3.0907998657226563</v>
      </c>
      <c r="E310" s="95">
        <v>6678</v>
      </c>
      <c r="F310" s="95">
        <v>2665</v>
      </c>
      <c r="G310" s="95">
        <v>2525</v>
      </c>
      <c r="H310" s="95">
        <v>2160.6057623011525</v>
      </c>
      <c r="I310" s="95">
        <v>862.23635168202634</v>
      </c>
      <c r="J310" s="95">
        <v>3240</v>
      </c>
      <c r="K310" s="95">
        <v>2175</v>
      </c>
      <c r="L310" s="95">
        <v>185</v>
      </c>
      <c r="M310" s="95">
        <v>675</v>
      </c>
      <c r="N310" s="285">
        <v>0.20833333333333334</v>
      </c>
      <c r="O310" s="95">
        <v>145</v>
      </c>
      <c r="P310" s="95">
        <v>20</v>
      </c>
      <c r="Q310" s="95">
        <v>165</v>
      </c>
      <c r="R310" s="285">
        <v>5.0925925925925923E-2</v>
      </c>
      <c r="S310" s="95">
        <v>15</v>
      </c>
      <c r="T310" s="95">
        <v>0</v>
      </c>
      <c r="U310" s="95">
        <v>15</v>
      </c>
      <c r="V310" s="95" t="s">
        <v>9</v>
      </c>
    </row>
    <row r="311" spans="1:22" x14ac:dyDescent="0.2">
      <c r="A311" s="55" t="s">
        <v>368</v>
      </c>
      <c r="B311" s="95" t="s">
        <v>623</v>
      </c>
      <c r="C311" s="95" t="s">
        <v>500</v>
      </c>
      <c r="D311" s="95">
        <v>4.250899963378906</v>
      </c>
      <c r="E311" s="95">
        <v>5404</v>
      </c>
      <c r="F311" s="95">
        <v>1979</v>
      </c>
      <c r="G311" s="95">
        <v>1903</v>
      </c>
      <c r="H311" s="95">
        <v>1271.2602146733491</v>
      </c>
      <c r="I311" s="95">
        <v>465.54847609891897</v>
      </c>
      <c r="J311" s="95">
        <v>2500</v>
      </c>
      <c r="K311" s="95">
        <v>1775</v>
      </c>
      <c r="L311" s="95">
        <v>140</v>
      </c>
      <c r="M311" s="95">
        <v>460</v>
      </c>
      <c r="N311" s="285">
        <v>0.184</v>
      </c>
      <c r="O311" s="95">
        <v>60</v>
      </c>
      <c r="P311" s="95">
        <v>15</v>
      </c>
      <c r="Q311" s="95">
        <v>75</v>
      </c>
      <c r="R311" s="285">
        <v>0.03</v>
      </c>
      <c r="S311" s="95">
        <v>20</v>
      </c>
      <c r="T311" s="95">
        <v>0</v>
      </c>
      <c r="U311" s="95">
        <v>20</v>
      </c>
      <c r="V311" s="95" t="s">
        <v>9</v>
      </c>
    </row>
    <row r="312" spans="1:22" x14ac:dyDescent="0.2">
      <c r="A312" s="55" t="s">
        <v>369</v>
      </c>
      <c r="B312" s="95" t="s">
        <v>623</v>
      </c>
      <c r="C312" s="95" t="s">
        <v>500</v>
      </c>
      <c r="D312" s="95">
        <v>3.9544000244140625</v>
      </c>
      <c r="E312" s="95">
        <v>4515</v>
      </c>
      <c r="F312" s="95">
        <v>1835</v>
      </c>
      <c r="G312" s="95">
        <v>1742</v>
      </c>
      <c r="H312" s="95">
        <v>1141.7661268776174</v>
      </c>
      <c r="I312" s="95">
        <v>464.0400537808257</v>
      </c>
      <c r="J312" s="95">
        <v>2070</v>
      </c>
      <c r="K312" s="95">
        <v>1355</v>
      </c>
      <c r="L312" s="95">
        <v>170</v>
      </c>
      <c r="M312" s="95">
        <v>480</v>
      </c>
      <c r="N312" s="285">
        <v>0.2318840579710145</v>
      </c>
      <c r="O312" s="95">
        <v>40</v>
      </c>
      <c r="P312" s="95">
        <v>10</v>
      </c>
      <c r="Q312" s="95">
        <v>50</v>
      </c>
      <c r="R312" s="285">
        <v>2.4154589371980676E-2</v>
      </c>
      <c r="S312" s="95">
        <v>0</v>
      </c>
      <c r="T312" s="95">
        <v>10</v>
      </c>
      <c r="U312" s="95">
        <v>10</v>
      </c>
      <c r="V312" s="95" t="s">
        <v>9</v>
      </c>
    </row>
    <row r="313" spans="1:22" x14ac:dyDescent="0.2">
      <c r="A313" s="55" t="s">
        <v>370</v>
      </c>
      <c r="B313" s="95" t="s">
        <v>623</v>
      </c>
      <c r="C313" s="95" t="s">
        <v>500</v>
      </c>
      <c r="D313" s="95">
        <v>1.9844999694824219</v>
      </c>
      <c r="E313" s="95">
        <v>3937</v>
      </c>
      <c r="F313" s="95">
        <v>1324</v>
      </c>
      <c r="G313" s="95">
        <v>1266</v>
      </c>
      <c r="H313" s="95">
        <v>1983.8750620020469</v>
      </c>
      <c r="I313" s="95">
        <v>667.17058219220473</v>
      </c>
      <c r="J313" s="95">
        <v>1560</v>
      </c>
      <c r="K313" s="95">
        <v>1225</v>
      </c>
      <c r="L313" s="95">
        <v>105</v>
      </c>
      <c r="M313" s="95">
        <v>190</v>
      </c>
      <c r="N313" s="285">
        <v>0.12179487179487179</v>
      </c>
      <c r="O313" s="95">
        <v>20</v>
      </c>
      <c r="P313" s="95">
        <v>0</v>
      </c>
      <c r="Q313" s="95">
        <v>20</v>
      </c>
      <c r="R313" s="285">
        <v>1.282051282051282E-2</v>
      </c>
      <c r="S313" s="95">
        <v>0</v>
      </c>
      <c r="T313" s="95">
        <v>0</v>
      </c>
      <c r="U313" s="95">
        <v>10</v>
      </c>
      <c r="V313" s="95" t="s">
        <v>9</v>
      </c>
    </row>
    <row r="314" spans="1:22" x14ac:dyDescent="0.2">
      <c r="A314" s="55" t="s">
        <v>371</v>
      </c>
      <c r="B314" s="95" t="s">
        <v>623</v>
      </c>
      <c r="C314" s="95" t="s">
        <v>500</v>
      </c>
      <c r="D314" s="95">
        <v>2.6166000366210938</v>
      </c>
      <c r="E314" s="95">
        <v>3142</v>
      </c>
      <c r="F314" s="95">
        <v>1028</v>
      </c>
      <c r="G314" s="95">
        <v>977</v>
      </c>
      <c r="H314" s="95">
        <v>1200.7949079055174</v>
      </c>
      <c r="I314" s="95">
        <v>392.87624612567538</v>
      </c>
      <c r="J314" s="95">
        <v>1510</v>
      </c>
      <c r="K314" s="95">
        <v>1185</v>
      </c>
      <c r="L314" s="95">
        <v>75</v>
      </c>
      <c r="M314" s="95">
        <v>220</v>
      </c>
      <c r="N314" s="285">
        <v>0.14569536423841059</v>
      </c>
      <c r="O314" s="95">
        <v>15</v>
      </c>
      <c r="P314" s="95">
        <v>10</v>
      </c>
      <c r="Q314" s="95">
        <v>25</v>
      </c>
      <c r="R314" s="285">
        <v>1.6556291390728478E-2</v>
      </c>
      <c r="S314" s="95">
        <v>0</v>
      </c>
      <c r="T314" s="95">
        <v>0</v>
      </c>
      <c r="U314" s="95">
        <v>10</v>
      </c>
      <c r="V314" s="95" t="s">
        <v>9</v>
      </c>
    </row>
    <row r="315" spans="1:22" x14ac:dyDescent="0.2">
      <c r="A315" s="55" t="s">
        <v>372</v>
      </c>
      <c r="B315" s="95" t="s">
        <v>623</v>
      </c>
      <c r="C315" s="95" t="s">
        <v>500</v>
      </c>
      <c r="D315" s="95">
        <v>1.5205000305175782</v>
      </c>
      <c r="E315" s="95">
        <v>6785</v>
      </c>
      <c r="F315" s="95">
        <v>2227</v>
      </c>
      <c r="G315" s="95">
        <v>2085</v>
      </c>
      <c r="H315" s="95">
        <v>4462.3478223084194</v>
      </c>
      <c r="I315" s="95">
        <v>1464.6497568578998</v>
      </c>
      <c r="J315" s="95">
        <v>3275</v>
      </c>
      <c r="K315" s="95">
        <v>2155</v>
      </c>
      <c r="L315" s="95">
        <v>175</v>
      </c>
      <c r="M315" s="95">
        <v>760</v>
      </c>
      <c r="N315" s="285">
        <v>0.23206106870229007</v>
      </c>
      <c r="O315" s="95">
        <v>135</v>
      </c>
      <c r="P315" s="95">
        <v>10</v>
      </c>
      <c r="Q315" s="95">
        <v>145</v>
      </c>
      <c r="R315" s="285">
        <v>4.4274809160305344E-2</v>
      </c>
      <c r="S315" s="95">
        <v>0</v>
      </c>
      <c r="T315" s="95">
        <v>0</v>
      </c>
      <c r="U315" s="95">
        <v>20</v>
      </c>
      <c r="V315" s="95" t="s">
        <v>9</v>
      </c>
    </row>
    <row r="316" spans="1:22" x14ac:dyDescent="0.2">
      <c r="A316" s="55" t="s">
        <v>373</v>
      </c>
      <c r="B316" s="95" t="s">
        <v>623</v>
      </c>
      <c r="C316" s="95" t="s">
        <v>500</v>
      </c>
      <c r="D316" s="95">
        <v>4.3263000488281254</v>
      </c>
      <c r="E316" s="95">
        <v>6621</v>
      </c>
      <c r="F316" s="95">
        <v>2142</v>
      </c>
      <c r="G316" s="95">
        <v>2068</v>
      </c>
      <c r="H316" s="95">
        <v>1530.4070280084816</v>
      </c>
      <c r="I316" s="95">
        <v>495.11129043862974</v>
      </c>
      <c r="J316" s="95">
        <v>2745</v>
      </c>
      <c r="K316" s="95">
        <v>1950</v>
      </c>
      <c r="L316" s="95">
        <v>205</v>
      </c>
      <c r="M316" s="95">
        <v>445</v>
      </c>
      <c r="N316" s="285">
        <v>0.16211293260473589</v>
      </c>
      <c r="O316" s="95">
        <v>95</v>
      </c>
      <c r="P316" s="95">
        <v>20</v>
      </c>
      <c r="Q316" s="95">
        <v>115</v>
      </c>
      <c r="R316" s="285">
        <v>4.1894353369763208E-2</v>
      </c>
      <c r="S316" s="95">
        <v>15</v>
      </c>
      <c r="T316" s="95">
        <v>0</v>
      </c>
      <c r="U316" s="95">
        <v>10</v>
      </c>
      <c r="V316" s="95" t="s">
        <v>9</v>
      </c>
    </row>
    <row r="317" spans="1:22" x14ac:dyDescent="0.2">
      <c r="A317" s="55" t="s">
        <v>374</v>
      </c>
      <c r="B317" s="95" t="s">
        <v>623</v>
      </c>
      <c r="C317" s="95" t="s">
        <v>500</v>
      </c>
      <c r="D317" s="95">
        <v>1.4444999694824219</v>
      </c>
      <c r="E317" s="95">
        <v>4675</v>
      </c>
      <c r="F317" s="95">
        <v>1789</v>
      </c>
      <c r="G317" s="95">
        <v>1708</v>
      </c>
      <c r="H317" s="95">
        <v>3236.4140524524187</v>
      </c>
      <c r="I317" s="95">
        <v>1238.4908534411502</v>
      </c>
      <c r="J317" s="95">
        <v>2470</v>
      </c>
      <c r="K317" s="95">
        <v>1630</v>
      </c>
      <c r="L317" s="95">
        <v>160</v>
      </c>
      <c r="M317" s="95">
        <v>560</v>
      </c>
      <c r="N317" s="285">
        <v>0.22672064777327935</v>
      </c>
      <c r="O317" s="95">
        <v>85</v>
      </c>
      <c r="P317" s="95">
        <v>20</v>
      </c>
      <c r="Q317" s="95">
        <v>105</v>
      </c>
      <c r="R317" s="285">
        <v>4.2510121457489877E-2</v>
      </c>
      <c r="S317" s="95">
        <v>0</v>
      </c>
      <c r="T317" s="95">
        <v>0</v>
      </c>
      <c r="U317" s="95">
        <v>10</v>
      </c>
      <c r="V317" s="95" t="s">
        <v>9</v>
      </c>
    </row>
    <row r="318" spans="1:22" x14ac:dyDescent="0.2">
      <c r="A318" s="55" t="s">
        <v>375</v>
      </c>
      <c r="B318" s="95" t="s">
        <v>623</v>
      </c>
      <c r="C318" s="95" t="s">
        <v>500</v>
      </c>
      <c r="D318" s="95">
        <v>0.41049999237060547</v>
      </c>
      <c r="E318" s="95">
        <v>2849</v>
      </c>
      <c r="F318" s="95">
        <v>1800</v>
      </c>
      <c r="G318" s="95">
        <v>1713</v>
      </c>
      <c r="H318" s="95">
        <v>6940.3168159571624</v>
      </c>
      <c r="I318" s="95">
        <v>4384.8965492182842</v>
      </c>
      <c r="J318" s="95">
        <v>1440</v>
      </c>
      <c r="K318" s="95">
        <v>900</v>
      </c>
      <c r="L318" s="95">
        <v>65</v>
      </c>
      <c r="M318" s="95">
        <v>350</v>
      </c>
      <c r="N318" s="285">
        <v>0.24305555555555555</v>
      </c>
      <c r="O318" s="95">
        <v>100</v>
      </c>
      <c r="P318" s="95">
        <v>10</v>
      </c>
      <c r="Q318" s="95">
        <v>110</v>
      </c>
      <c r="R318" s="285">
        <v>7.6388888888888895E-2</v>
      </c>
      <c r="S318" s="95">
        <v>10</v>
      </c>
      <c r="T318" s="95">
        <v>0</v>
      </c>
      <c r="U318" s="95">
        <v>15</v>
      </c>
      <c r="V318" s="95" t="s">
        <v>9</v>
      </c>
    </row>
    <row r="319" spans="1:22" x14ac:dyDescent="0.2">
      <c r="A319" s="55" t="s">
        <v>376</v>
      </c>
      <c r="B319" s="102" t="s">
        <v>623</v>
      </c>
      <c r="C319" s="102" t="s">
        <v>500</v>
      </c>
      <c r="D319" s="102">
        <v>1.0384999847412109</v>
      </c>
      <c r="E319" s="102">
        <v>5399</v>
      </c>
      <c r="F319" s="102">
        <v>2663</v>
      </c>
      <c r="G319" s="102">
        <v>2567</v>
      </c>
      <c r="H319" s="102">
        <v>5198.8445636283805</v>
      </c>
      <c r="I319" s="102">
        <v>2564.2754348846779</v>
      </c>
      <c r="J319" s="102">
        <v>2775</v>
      </c>
      <c r="K319" s="102">
        <v>1460</v>
      </c>
      <c r="L319" s="102">
        <v>135</v>
      </c>
      <c r="M319" s="102">
        <v>970</v>
      </c>
      <c r="N319" s="286">
        <v>0.34954954954954953</v>
      </c>
      <c r="O319" s="102">
        <v>165</v>
      </c>
      <c r="P319" s="102">
        <v>20</v>
      </c>
      <c r="Q319" s="102">
        <v>185</v>
      </c>
      <c r="R319" s="286">
        <v>6.6666666666666666E-2</v>
      </c>
      <c r="S319" s="102">
        <v>15</v>
      </c>
      <c r="T319" s="102">
        <v>0</v>
      </c>
      <c r="U319" s="102">
        <v>10</v>
      </c>
      <c r="V319" s="102" t="s">
        <v>8</v>
      </c>
    </row>
    <row r="320" spans="1:22" x14ac:dyDescent="0.2">
      <c r="A320" s="55" t="s">
        <v>377</v>
      </c>
      <c r="B320" s="95" t="s">
        <v>623</v>
      </c>
      <c r="C320" s="95" t="s">
        <v>500</v>
      </c>
      <c r="D320" s="95">
        <v>3.5064999389648439</v>
      </c>
      <c r="E320" s="95">
        <v>3718</v>
      </c>
      <c r="F320" s="95">
        <v>1177</v>
      </c>
      <c r="G320" s="95">
        <v>1127</v>
      </c>
      <c r="H320" s="95">
        <v>1060.3165734255206</v>
      </c>
      <c r="I320" s="95">
        <v>335.66234720867067</v>
      </c>
      <c r="J320" s="95">
        <v>1750</v>
      </c>
      <c r="K320" s="95">
        <v>1395</v>
      </c>
      <c r="L320" s="95">
        <v>75</v>
      </c>
      <c r="M320" s="95">
        <v>220</v>
      </c>
      <c r="N320" s="285">
        <v>0.12571428571428572</v>
      </c>
      <c r="O320" s="95">
        <v>30</v>
      </c>
      <c r="P320" s="95">
        <v>0</v>
      </c>
      <c r="Q320" s="95">
        <v>30</v>
      </c>
      <c r="R320" s="285">
        <v>1.7142857142857144E-2</v>
      </c>
      <c r="S320" s="95">
        <v>10</v>
      </c>
      <c r="T320" s="95">
        <v>0</v>
      </c>
      <c r="U320" s="95">
        <v>25</v>
      </c>
      <c r="V320" s="95" t="s">
        <v>9</v>
      </c>
    </row>
    <row r="321" spans="1:22" x14ac:dyDescent="0.2">
      <c r="A321" s="55" t="s">
        <v>378</v>
      </c>
      <c r="B321" s="95" t="s">
        <v>623</v>
      </c>
      <c r="C321" s="95" t="s">
        <v>500</v>
      </c>
      <c r="D321" s="95">
        <v>2.5794000244140625</v>
      </c>
      <c r="E321" s="95">
        <v>7492</v>
      </c>
      <c r="F321" s="95">
        <v>3006</v>
      </c>
      <c r="G321" s="95">
        <v>2827</v>
      </c>
      <c r="H321" s="95">
        <v>2904.5514185811044</v>
      </c>
      <c r="I321" s="95">
        <v>1165.3872883415374</v>
      </c>
      <c r="J321" s="95">
        <v>3170</v>
      </c>
      <c r="K321" s="95">
        <v>2200</v>
      </c>
      <c r="L321" s="95">
        <v>245</v>
      </c>
      <c r="M321" s="95">
        <v>660</v>
      </c>
      <c r="N321" s="285">
        <v>0.20820189274447951</v>
      </c>
      <c r="O321" s="95">
        <v>40</v>
      </c>
      <c r="P321" s="95">
        <v>15</v>
      </c>
      <c r="Q321" s="95">
        <v>55</v>
      </c>
      <c r="R321" s="285">
        <v>1.7350157728706624E-2</v>
      </c>
      <c r="S321" s="95">
        <v>0</v>
      </c>
      <c r="T321" s="95">
        <v>0</v>
      </c>
      <c r="U321" s="95">
        <v>0</v>
      </c>
      <c r="V321" s="95" t="s">
        <v>9</v>
      </c>
    </row>
    <row r="322" spans="1:22" x14ac:dyDescent="0.2">
      <c r="A322" s="55" t="s">
        <v>379</v>
      </c>
      <c r="B322" s="102" t="s">
        <v>623</v>
      </c>
      <c r="C322" s="102" t="s">
        <v>500</v>
      </c>
      <c r="D322" s="102">
        <v>1.2465000152587891</v>
      </c>
      <c r="E322" s="102">
        <v>2827</v>
      </c>
      <c r="F322" s="102">
        <v>978</v>
      </c>
      <c r="G322" s="102">
        <v>914</v>
      </c>
      <c r="H322" s="102">
        <v>2267.9502329673692</v>
      </c>
      <c r="I322" s="102">
        <v>784.59686163497952</v>
      </c>
      <c r="J322" s="102">
        <v>1365</v>
      </c>
      <c r="K322" s="102">
        <v>840</v>
      </c>
      <c r="L322" s="102">
        <v>55</v>
      </c>
      <c r="M322" s="102">
        <v>380</v>
      </c>
      <c r="N322" s="286">
        <v>0.2783882783882784</v>
      </c>
      <c r="O322" s="102">
        <v>50</v>
      </c>
      <c r="P322" s="102">
        <v>15</v>
      </c>
      <c r="Q322" s="102">
        <v>65</v>
      </c>
      <c r="R322" s="286">
        <v>4.7619047619047616E-2</v>
      </c>
      <c r="S322" s="102">
        <v>10</v>
      </c>
      <c r="T322" s="102">
        <v>0</v>
      </c>
      <c r="U322" s="102">
        <v>10</v>
      </c>
      <c r="V322" s="102" t="s">
        <v>8</v>
      </c>
    </row>
    <row r="323" spans="1:22" x14ac:dyDescent="0.2">
      <c r="A323" s="55" t="s">
        <v>380</v>
      </c>
      <c r="B323" s="95" t="s">
        <v>623</v>
      </c>
      <c r="C323" s="95" t="s">
        <v>500</v>
      </c>
      <c r="D323" s="95">
        <v>2.3439999389648438</v>
      </c>
      <c r="E323" s="95">
        <v>6958</v>
      </c>
      <c r="F323" s="95">
        <v>2423</v>
      </c>
      <c r="G323" s="95">
        <v>2324</v>
      </c>
      <c r="H323" s="95">
        <v>2968.4301114243153</v>
      </c>
      <c r="I323" s="95">
        <v>1033.7030985888352</v>
      </c>
      <c r="J323" s="95">
        <v>3210</v>
      </c>
      <c r="K323" s="95">
        <v>2155</v>
      </c>
      <c r="L323" s="95">
        <v>160</v>
      </c>
      <c r="M323" s="95">
        <v>755</v>
      </c>
      <c r="N323" s="285">
        <v>0.235202492211838</v>
      </c>
      <c r="O323" s="95">
        <v>65</v>
      </c>
      <c r="P323" s="95">
        <v>45</v>
      </c>
      <c r="Q323" s="95">
        <v>110</v>
      </c>
      <c r="R323" s="285">
        <v>3.4267912772585667E-2</v>
      </c>
      <c r="S323" s="95">
        <v>0</v>
      </c>
      <c r="T323" s="95">
        <v>0</v>
      </c>
      <c r="U323" s="95">
        <v>25</v>
      </c>
      <c r="V323" s="95" t="s">
        <v>9</v>
      </c>
    </row>
    <row r="324" spans="1:22" x14ac:dyDescent="0.2">
      <c r="A324" s="55" t="s">
        <v>381</v>
      </c>
      <c r="B324" s="95" t="s">
        <v>623</v>
      </c>
      <c r="C324" s="95" t="s">
        <v>500</v>
      </c>
      <c r="D324" s="95">
        <v>2.3650999450683594</v>
      </c>
      <c r="E324" s="95">
        <v>7553</v>
      </c>
      <c r="F324" s="95">
        <v>3071</v>
      </c>
      <c r="G324" s="95">
        <v>2930</v>
      </c>
      <c r="H324" s="95">
        <v>3193.5225467952446</v>
      </c>
      <c r="I324" s="95">
        <v>1298.4652113343302</v>
      </c>
      <c r="J324" s="95">
        <v>3420</v>
      </c>
      <c r="K324" s="95">
        <v>2340</v>
      </c>
      <c r="L324" s="95">
        <v>190</v>
      </c>
      <c r="M324" s="95">
        <v>710</v>
      </c>
      <c r="N324" s="285">
        <v>0.20760233918128654</v>
      </c>
      <c r="O324" s="95">
        <v>115</v>
      </c>
      <c r="P324" s="95">
        <v>30</v>
      </c>
      <c r="Q324" s="95">
        <v>145</v>
      </c>
      <c r="R324" s="285">
        <v>4.2397660818713448E-2</v>
      </c>
      <c r="S324" s="95">
        <v>10</v>
      </c>
      <c r="T324" s="95">
        <v>0</v>
      </c>
      <c r="U324" s="95">
        <v>20</v>
      </c>
      <c r="V324" s="95" t="s">
        <v>9</v>
      </c>
    </row>
    <row r="325" spans="1:22" x14ac:dyDescent="0.2">
      <c r="A325" s="55" t="s">
        <v>382</v>
      </c>
      <c r="B325" s="95" t="s">
        <v>623</v>
      </c>
      <c r="C325" s="95" t="s">
        <v>500</v>
      </c>
      <c r="D325" s="95">
        <v>2.1952999877929686</v>
      </c>
      <c r="E325" s="95">
        <v>5761</v>
      </c>
      <c r="F325" s="95">
        <v>2810</v>
      </c>
      <c r="G325" s="95">
        <v>2603</v>
      </c>
      <c r="H325" s="95">
        <v>2624.2427149064879</v>
      </c>
      <c r="I325" s="95">
        <v>1280.0072954152458</v>
      </c>
      <c r="J325" s="95">
        <v>2865</v>
      </c>
      <c r="K325" s="95">
        <v>1830</v>
      </c>
      <c r="L325" s="95">
        <v>180</v>
      </c>
      <c r="M325" s="95">
        <v>675</v>
      </c>
      <c r="N325" s="285">
        <v>0.2356020942408377</v>
      </c>
      <c r="O325" s="95">
        <v>110</v>
      </c>
      <c r="P325" s="95">
        <v>30</v>
      </c>
      <c r="Q325" s="95">
        <v>140</v>
      </c>
      <c r="R325" s="285">
        <v>4.8865619546247817E-2</v>
      </c>
      <c r="S325" s="95">
        <v>0</v>
      </c>
      <c r="T325" s="95">
        <v>0</v>
      </c>
      <c r="U325" s="95">
        <v>35</v>
      </c>
      <c r="V325" s="95" t="s">
        <v>9</v>
      </c>
    </row>
    <row r="326" spans="1:22" x14ac:dyDescent="0.2">
      <c r="A326" s="55" t="s">
        <v>383</v>
      </c>
      <c r="B326" s="95" t="s">
        <v>623</v>
      </c>
      <c r="C326" s="95" t="s">
        <v>500</v>
      </c>
      <c r="D326" s="95">
        <v>0.89620002746582028</v>
      </c>
      <c r="E326" s="95">
        <v>5266</v>
      </c>
      <c r="F326" s="95">
        <v>2162</v>
      </c>
      <c r="G326" s="95">
        <v>2019</v>
      </c>
      <c r="H326" s="95">
        <v>5875.9203733686982</v>
      </c>
      <c r="I326" s="95">
        <v>2412.4078707222038</v>
      </c>
      <c r="J326" s="95">
        <v>2620</v>
      </c>
      <c r="K326" s="95">
        <v>1825</v>
      </c>
      <c r="L326" s="95">
        <v>125</v>
      </c>
      <c r="M326" s="95">
        <v>520</v>
      </c>
      <c r="N326" s="285">
        <v>0.19847328244274809</v>
      </c>
      <c r="O326" s="95">
        <v>115</v>
      </c>
      <c r="P326" s="95">
        <v>10</v>
      </c>
      <c r="Q326" s="95">
        <v>125</v>
      </c>
      <c r="R326" s="285">
        <v>4.7709923664122141E-2</v>
      </c>
      <c r="S326" s="95">
        <v>0</v>
      </c>
      <c r="T326" s="95">
        <v>0</v>
      </c>
      <c r="U326" s="95">
        <v>20</v>
      </c>
      <c r="V326" s="95" t="s">
        <v>9</v>
      </c>
    </row>
    <row r="327" spans="1:22" x14ac:dyDescent="0.2">
      <c r="A327" s="55" t="s">
        <v>384</v>
      </c>
      <c r="B327" s="95" t="s">
        <v>623</v>
      </c>
      <c r="C327" s="95" t="s">
        <v>500</v>
      </c>
      <c r="D327" s="95">
        <v>1.8896000671386719</v>
      </c>
      <c r="E327" s="95">
        <v>7449</v>
      </c>
      <c r="F327" s="95">
        <v>3110</v>
      </c>
      <c r="G327" s="95">
        <v>2995</v>
      </c>
      <c r="H327" s="95">
        <v>3942.1040089608236</v>
      </c>
      <c r="I327" s="95">
        <v>1645.8509152729441</v>
      </c>
      <c r="J327" s="95">
        <v>3475</v>
      </c>
      <c r="K327" s="95">
        <v>2305</v>
      </c>
      <c r="L327" s="95">
        <v>250</v>
      </c>
      <c r="M327" s="95">
        <v>720</v>
      </c>
      <c r="N327" s="285">
        <v>0.20719424460431654</v>
      </c>
      <c r="O327" s="95">
        <v>135</v>
      </c>
      <c r="P327" s="95">
        <v>50</v>
      </c>
      <c r="Q327" s="95">
        <v>185</v>
      </c>
      <c r="R327" s="285">
        <v>5.3237410071942444E-2</v>
      </c>
      <c r="S327" s="95">
        <v>0</v>
      </c>
      <c r="T327" s="95">
        <v>0</v>
      </c>
      <c r="U327" s="95">
        <v>15</v>
      </c>
      <c r="V327" s="95" t="s">
        <v>9</v>
      </c>
    </row>
    <row r="328" spans="1:22" x14ac:dyDescent="0.2">
      <c r="A328" s="55" t="s">
        <v>385</v>
      </c>
      <c r="B328" s="95" t="s">
        <v>623</v>
      </c>
      <c r="C328" s="95" t="s">
        <v>500</v>
      </c>
      <c r="D328" s="95">
        <v>4.4508999633789061</v>
      </c>
      <c r="E328" s="95">
        <v>6808</v>
      </c>
      <c r="F328" s="95">
        <v>2883</v>
      </c>
      <c r="G328" s="95">
        <v>2700</v>
      </c>
      <c r="H328" s="95">
        <v>1529.578300122409</v>
      </c>
      <c r="I328" s="95">
        <v>647.73417145312942</v>
      </c>
      <c r="J328" s="95">
        <v>3145</v>
      </c>
      <c r="K328" s="95">
        <v>2215</v>
      </c>
      <c r="L328" s="95">
        <v>215</v>
      </c>
      <c r="M328" s="95">
        <v>550</v>
      </c>
      <c r="N328" s="285">
        <v>0.17488076311605724</v>
      </c>
      <c r="O328" s="95">
        <v>75</v>
      </c>
      <c r="P328" s="95">
        <v>60</v>
      </c>
      <c r="Q328" s="95">
        <v>135</v>
      </c>
      <c r="R328" s="285">
        <v>4.2925278219395867E-2</v>
      </c>
      <c r="S328" s="95">
        <v>10</v>
      </c>
      <c r="T328" s="95">
        <v>0</v>
      </c>
      <c r="U328" s="95">
        <v>20</v>
      </c>
      <c r="V328" s="95" t="s">
        <v>9</v>
      </c>
    </row>
    <row r="329" spans="1:22" x14ac:dyDescent="0.2">
      <c r="A329" s="55" t="s">
        <v>386</v>
      </c>
      <c r="B329" s="95" t="s">
        <v>623</v>
      </c>
      <c r="C329" s="95" t="s">
        <v>500</v>
      </c>
      <c r="D329" s="95">
        <v>1.7088999938964844</v>
      </c>
      <c r="E329" s="95">
        <v>6001</v>
      </c>
      <c r="F329" s="95">
        <v>2241</v>
      </c>
      <c r="G329" s="95">
        <v>2107</v>
      </c>
      <c r="H329" s="95">
        <v>3511.6156717380777</v>
      </c>
      <c r="I329" s="95">
        <v>1311.3698917455479</v>
      </c>
      <c r="J329" s="95">
        <v>2455</v>
      </c>
      <c r="K329" s="95">
        <v>1690</v>
      </c>
      <c r="L329" s="95">
        <v>190</v>
      </c>
      <c r="M329" s="95">
        <v>500</v>
      </c>
      <c r="N329" s="285">
        <v>0.20366598778004075</v>
      </c>
      <c r="O329" s="95">
        <v>45</v>
      </c>
      <c r="P329" s="95">
        <v>15</v>
      </c>
      <c r="Q329" s="95">
        <v>60</v>
      </c>
      <c r="R329" s="285">
        <v>2.4439918533604887E-2</v>
      </c>
      <c r="S329" s="95">
        <v>10</v>
      </c>
      <c r="T329" s="95">
        <v>10</v>
      </c>
      <c r="U329" s="95">
        <v>10</v>
      </c>
      <c r="V329" s="95" t="s">
        <v>9</v>
      </c>
    </row>
    <row r="330" spans="1:22" x14ac:dyDescent="0.2">
      <c r="A330" s="55" t="s">
        <v>387</v>
      </c>
      <c r="B330" s="95" t="s">
        <v>623</v>
      </c>
      <c r="C330" s="95" t="s">
        <v>500</v>
      </c>
      <c r="D330" s="95">
        <v>13.508800048828125</v>
      </c>
      <c r="E330" s="95">
        <v>7290</v>
      </c>
      <c r="F330" s="95">
        <v>2732</v>
      </c>
      <c r="G330" s="95">
        <v>2455</v>
      </c>
      <c r="H330" s="95">
        <v>539.64822735179951</v>
      </c>
      <c r="I330" s="95">
        <v>202.23854007203241</v>
      </c>
      <c r="J330" s="95">
        <v>3465</v>
      </c>
      <c r="K330" s="95">
        <v>2125</v>
      </c>
      <c r="L330" s="95">
        <v>205</v>
      </c>
      <c r="M330" s="95">
        <v>745</v>
      </c>
      <c r="N330" s="285">
        <v>0.21500721500721501</v>
      </c>
      <c r="O330" s="95">
        <v>350</v>
      </c>
      <c r="P330" s="95">
        <v>25</v>
      </c>
      <c r="Q330" s="95">
        <v>375</v>
      </c>
      <c r="R330" s="285">
        <v>0.10822510822510822</v>
      </c>
      <c r="S330" s="95">
        <v>0</v>
      </c>
      <c r="T330" s="95">
        <v>0</v>
      </c>
      <c r="U330" s="95">
        <v>15</v>
      </c>
      <c r="V330" s="95" t="s">
        <v>9</v>
      </c>
    </row>
    <row r="331" spans="1:22" x14ac:dyDescent="0.2">
      <c r="A331" s="55" t="s">
        <v>388</v>
      </c>
      <c r="B331" s="55" t="s">
        <v>623</v>
      </c>
      <c r="C331" s="55" t="s">
        <v>500</v>
      </c>
      <c r="D331" s="55">
        <v>49.937099609374997</v>
      </c>
      <c r="E331" s="55">
        <v>3362</v>
      </c>
      <c r="F331" s="55">
        <v>1640</v>
      </c>
      <c r="G331" s="55">
        <v>1340</v>
      </c>
      <c r="H331" s="55">
        <v>67.324694992274459</v>
      </c>
      <c r="I331" s="55">
        <v>32.841314630377788</v>
      </c>
      <c r="J331" s="55">
        <v>1620</v>
      </c>
      <c r="K331" s="55">
        <v>1120</v>
      </c>
      <c r="L331" s="55">
        <v>105</v>
      </c>
      <c r="M331" s="55">
        <v>215</v>
      </c>
      <c r="N331" s="274">
        <v>0.13271604938271606</v>
      </c>
      <c r="O331" s="55">
        <v>130</v>
      </c>
      <c r="P331" s="55">
        <v>15</v>
      </c>
      <c r="Q331" s="55">
        <v>145</v>
      </c>
      <c r="R331" s="274">
        <v>8.9506172839506168E-2</v>
      </c>
      <c r="S331" s="55">
        <v>20</v>
      </c>
      <c r="T331" s="55">
        <v>0</v>
      </c>
      <c r="U331" s="55">
        <v>15</v>
      </c>
      <c r="V331" s="55" t="s">
        <v>5</v>
      </c>
    </row>
    <row r="332" spans="1:22" x14ac:dyDescent="0.2">
      <c r="A332" s="55" t="s">
        <v>389</v>
      </c>
      <c r="B332" s="55" t="s">
        <v>623</v>
      </c>
      <c r="C332" s="55" t="s">
        <v>500</v>
      </c>
      <c r="D332" s="55">
        <v>834.08640000000003</v>
      </c>
      <c r="E332" s="55">
        <v>3912</v>
      </c>
      <c r="F332" s="55">
        <v>1710</v>
      </c>
      <c r="G332" s="55">
        <v>1358</v>
      </c>
      <c r="H332" s="55">
        <v>4.6901615947700384</v>
      </c>
      <c r="I332" s="55">
        <v>2.0501473228672711</v>
      </c>
      <c r="J332" s="55">
        <v>1880</v>
      </c>
      <c r="K332" s="55">
        <v>1550</v>
      </c>
      <c r="L332" s="55">
        <v>90</v>
      </c>
      <c r="M332" s="55">
        <v>180</v>
      </c>
      <c r="N332" s="274">
        <v>9.5744680851063829E-2</v>
      </c>
      <c r="O332" s="55">
        <v>50</v>
      </c>
      <c r="P332" s="55">
        <v>0</v>
      </c>
      <c r="Q332" s="55">
        <v>50</v>
      </c>
      <c r="R332" s="274">
        <v>2.6595744680851064E-2</v>
      </c>
      <c r="S332" s="55">
        <v>0</v>
      </c>
      <c r="T332" s="55">
        <v>0</v>
      </c>
      <c r="U332" s="55">
        <v>10</v>
      </c>
      <c r="V332" s="55" t="s">
        <v>5</v>
      </c>
    </row>
    <row r="333" spans="1:22" x14ac:dyDescent="0.2">
      <c r="A333" s="55" t="s">
        <v>390</v>
      </c>
      <c r="B333" s="55" t="s">
        <v>623</v>
      </c>
      <c r="C333" s="55" t="s">
        <v>500</v>
      </c>
      <c r="D333" s="55">
        <v>6.1879998779296876</v>
      </c>
      <c r="E333" s="55">
        <v>145</v>
      </c>
      <c r="F333" s="55">
        <v>66</v>
      </c>
      <c r="G333" s="55">
        <v>62</v>
      </c>
      <c r="H333" s="55">
        <v>23.432450365288709</v>
      </c>
      <c r="I333" s="55">
        <v>10.66580499385555</v>
      </c>
      <c r="J333" s="55">
        <v>45</v>
      </c>
      <c r="K333" s="55">
        <v>25</v>
      </c>
      <c r="L333" s="55">
        <v>10</v>
      </c>
      <c r="M333" s="55">
        <v>0</v>
      </c>
      <c r="N333" s="274">
        <v>0</v>
      </c>
      <c r="O333" s="55">
        <v>10</v>
      </c>
      <c r="P333" s="55">
        <v>0</v>
      </c>
      <c r="Q333" s="55">
        <v>10</v>
      </c>
      <c r="R333" s="274">
        <v>0.22222222222222221</v>
      </c>
      <c r="S333" s="55">
        <v>0</v>
      </c>
      <c r="T333" s="55">
        <v>0</v>
      </c>
      <c r="U333" s="55">
        <v>0</v>
      </c>
      <c r="V333" s="55" t="s">
        <v>5</v>
      </c>
    </row>
    <row r="334" spans="1:22" x14ac:dyDescent="0.2">
      <c r="A334" s="55" t="s">
        <v>391</v>
      </c>
      <c r="B334" s="95" t="s">
        <v>623</v>
      </c>
      <c r="C334" s="95" t="s">
        <v>500</v>
      </c>
      <c r="D334" s="95">
        <v>14.463599853515625</v>
      </c>
      <c r="E334" s="95">
        <v>5114</v>
      </c>
      <c r="F334" s="95">
        <v>2402</v>
      </c>
      <c r="G334" s="95">
        <v>2224</v>
      </c>
      <c r="H334" s="95">
        <v>353.57725958914403</v>
      </c>
      <c r="I334" s="95">
        <v>166.07207225911694</v>
      </c>
      <c r="J334" s="95">
        <v>2780</v>
      </c>
      <c r="K334" s="95">
        <v>1980</v>
      </c>
      <c r="L334" s="95">
        <v>195</v>
      </c>
      <c r="M334" s="95">
        <v>460</v>
      </c>
      <c r="N334" s="285">
        <v>0.16546762589928057</v>
      </c>
      <c r="O334" s="95">
        <v>105</v>
      </c>
      <c r="P334" s="95">
        <v>20</v>
      </c>
      <c r="Q334" s="95">
        <v>125</v>
      </c>
      <c r="R334" s="285">
        <v>4.4964028776978415E-2</v>
      </c>
      <c r="S334" s="95">
        <v>15</v>
      </c>
      <c r="T334" s="95">
        <v>0</v>
      </c>
      <c r="U334" s="95">
        <v>10</v>
      </c>
      <c r="V334" s="95" t="s">
        <v>9</v>
      </c>
    </row>
    <row r="335" spans="1:22" x14ac:dyDescent="0.2">
      <c r="A335" s="55" t="s">
        <v>392</v>
      </c>
      <c r="B335" s="95" t="s">
        <v>623</v>
      </c>
      <c r="C335" s="95" t="s">
        <v>500</v>
      </c>
      <c r="D335" s="95">
        <v>1.1454000091552734</v>
      </c>
      <c r="E335" s="95">
        <v>3816</v>
      </c>
      <c r="F335" s="95">
        <v>1380</v>
      </c>
      <c r="G335" s="95">
        <v>1270</v>
      </c>
      <c r="H335" s="95">
        <v>3331.5871918093317</v>
      </c>
      <c r="I335" s="95">
        <v>1204.8192674782174</v>
      </c>
      <c r="J335" s="95">
        <v>1890</v>
      </c>
      <c r="K335" s="95">
        <v>1430</v>
      </c>
      <c r="L335" s="95">
        <v>120</v>
      </c>
      <c r="M335" s="95">
        <v>240</v>
      </c>
      <c r="N335" s="285">
        <v>0.12698412698412698</v>
      </c>
      <c r="O335" s="95">
        <v>65</v>
      </c>
      <c r="P335" s="95">
        <v>10</v>
      </c>
      <c r="Q335" s="95">
        <v>75</v>
      </c>
      <c r="R335" s="285">
        <v>3.968253968253968E-2</v>
      </c>
      <c r="S335" s="95">
        <v>15</v>
      </c>
      <c r="T335" s="95">
        <v>0</v>
      </c>
      <c r="U335" s="95">
        <v>0</v>
      </c>
      <c r="V335" s="95" t="s">
        <v>9</v>
      </c>
    </row>
    <row r="336" spans="1:22" x14ac:dyDescent="0.2">
      <c r="A336" s="55" t="s">
        <v>393</v>
      </c>
      <c r="B336" s="95" t="s">
        <v>623</v>
      </c>
      <c r="C336" s="95" t="s">
        <v>500</v>
      </c>
      <c r="D336" s="95">
        <v>3.0642001342773439</v>
      </c>
      <c r="E336" s="95">
        <v>4062</v>
      </c>
      <c r="F336" s="95">
        <v>1539</v>
      </c>
      <c r="G336" s="95">
        <v>1495</v>
      </c>
      <c r="H336" s="95">
        <v>1325.6314281044752</v>
      </c>
      <c r="I336" s="95">
        <v>502.25178923012982</v>
      </c>
      <c r="J336" s="95">
        <v>2105</v>
      </c>
      <c r="K336" s="95">
        <v>1540</v>
      </c>
      <c r="L336" s="95">
        <v>125</v>
      </c>
      <c r="M336" s="95">
        <v>335</v>
      </c>
      <c r="N336" s="285">
        <v>0.15914489311163896</v>
      </c>
      <c r="O336" s="95">
        <v>75</v>
      </c>
      <c r="P336" s="95">
        <v>15</v>
      </c>
      <c r="Q336" s="95">
        <v>90</v>
      </c>
      <c r="R336" s="285">
        <v>4.2755344418052253E-2</v>
      </c>
      <c r="S336" s="95">
        <v>0</v>
      </c>
      <c r="T336" s="95">
        <v>0</v>
      </c>
      <c r="U336" s="95">
        <v>0</v>
      </c>
      <c r="V336" s="95" t="s">
        <v>9</v>
      </c>
    </row>
    <row r="337" spans="1:22" x14ac:dyDescent="0.2">
      <c r="A337" s="55" t="s">
        <v>394</v>
      </c>
      <c r="B337" s="95" t="s">
        <v>623</v>
      </c>
      <c r="C337" s="95" t="s">
        <v>500</v>
      </c>
      <c r="D337" s="95">
        <v>2.4080000305175782</v>
      </c>
      <c r="E337" s="95">
        <v>3977</v>
      </c>
      <c r="F337" s="95">
        <v>1445</v>
      </c>
      <c r="G337" s="95">
        <v>1385</v>
      </c>
      <c r="H337" s="95">
        <v>1651.5780521585705</v>
      </c>
      <c r="I337" s="95">
        <v>600.08304887330507</v>
      </c>
      <c r="J337" s="95">
        <v>2010</v>
      </c>
      <c r="K337" s="95">
        <v>1570</v>
      </c>
      <c r="L337" s="95">
        <v>185</v>
      </c>
      <c r="M337" s="95">
        <v>170</v>
      </c>
      <c r="N337" s="285">
        <v>8.45771144278607E-2</v>
      </c>
      <c r="O337" s="95">
        <v>60</v>
      </c>
      <c r="P337" s="95">
        <v>15</v>
      </c>
      <c r="Q337" s="95">
        <v>75</v>
      </c>
      <c r="R337" s="285">
        <v>3.7313432835820892E-2</v>
      </c>
      <c r="S337" s="95">
        <v>0</v>
      </c>
      <c r="T337" s="95">
        <v>0</v>
      </c>
      <c r="U337" s="95">
        <v>10</v>
      </c>
      <c r="V337" s="95" t="s">
        <v>9</v>
      </c>
    </row>
    <row r="338" spans="1:22" x14ac:dyDescent="0.2">
      <c r="A338" s="55" t="s">
        <v>395</v>
      </c>
      <c r="B338" s="95" t="s">
        <v>623</v>
      </c>
      <c r="C338" s="95" t="s">
        <v>500</v>
      </c>
      <c r="D338" s="95">
        <v>1.0816000366210938</v>
      </c>
      <c r="E338" s="95">
        <v>4373</v>
      </c>
      <c r="F338" s="95">
        <v>1853</v>
      </c>
      <c r="G338" s="95">
        <v>1754</v>
      </c>
      <c r="H338" s="95">
        <v>4043.0841826348324</v>
      </c>
      <c r="I338" s="95">
        <v>1713.2026047158345</v>
      </c>
      <c r="J338" s="95">
        <v>2425</v>
      </c>
      <c r="K338" s="95">
        <v>1705</v>
      </c>
      <c r="L338" s="95">
        <v>180</v>
      </c>
      <c r="M338" s="95">
        <v>390</v>
      </c>
      <c r="N338" s="285">
        <v>0.16082474226804125</v>
      </c>
      <c r="O338" s="95">
        <v>130</v>
      </c>
      <c r="P338" s="95">
        <v>15</v>
      </c>
      <c r="Q338" s="95">
        <v>145</v>
      </c>
      <c r="R338" s="285">
        <v>5.9793814432989693E-2</v>
      </c>
      <c r="S338" s="95">
        <v>0</v>
      </c>
      <c r="T338" s="95">
        <v>0</v>
      </c>
      <c r="U338" s="95">
        <v>0</v>
      </c>
      <c r="V338" s="95" t="s">
        <v>9</v>
      </c>
    </row>
    <row r="339" spans="1:22" x14ac:dyDescent="0.2">
      <c r="A339" s="55" t="s">
        <v>396</v>
      </c>
      <c r="B339" s="95" t="s">
        <v>623</v>
      </c>
      <c r="C339" s="95" t="s">
        <v>500</v>
      </c>
      <c r="D339" s="95">
        <v>3.4855999755859375</v>
      </c>
      <c r="E339" s="95">
        <v>6170</v>
      </c>
      <c r="F339" s="95">
        <v>2061</v>
      </c>
      <c r="G339" s="95">
        <v>2005</v>
      </c>
      <c r="H339" s="95">
        <v>1770.1400169888425</v>
      </c>
      <c r="I339" s="95">
        <v>591.28988249821782</v>
      </c>
      <c r="J339" s="95">
        <v>2860</v>
      </c>
      <c r="K339" s="95">
        <v>2180</v>
      </c>
      <c r="L339" s="95">
        <v>275</v>
      </c>
      <c r="M339" s="95">
        <v>335</v>
      </c>
      <c r="N339" s="285">
        <v>0.11713286713286714</v>
      </c>
      <c r="O339" s="95">
        <v>40</v>
      </c>
      <c r="P339" s="95">
        <v>10</v>
      </c>
      <c r="Q339" s="95">
        <v>50</v>
      </c>
      <c r="R339" s="285">
        <v>1.7482517482517484E-2</v>
      </c>
      <c r="S339" s="95">
        <v>10</v>
      </c>
      <c r="T339" s="95">
        <v>0</v>
      </c>
      <c r="U339" s="95">
        <v>15</v>
      </c>
      <c r="V339" s="95" t="s">
        <v>9</v>
      </c>
    </row>
    <row r="340" spans="1:22" x14ac:dyDescent="0.2">
      <c r="A340" s="55" t="s">
        <v>397</v>
      </c>
      <c r="B340" s="287" t="s">
        <v>623</v>
      </c>
      <c r="C340" s="287" t="s">
        <v>500</v>
      </c>
      <c r="D340" s="287">
        <v>4.305299987792969</v>
      </c>
      <c r="E340" s="287">
        <v>5</v>
      </c>
      <c r="F340" s="287">
        <v>3</v>
      </c>
      <c r="G340" s="287">
        <v>3</v>
      </c>
      <c r="H340" s="287">
        <v>1.1613592581647616</v>
      </c>
      <c r="I340" s="287">
        <v>0.69681555489885705</v>
      </c>
      <c r="J340" s="287">
        <v>0</v>
      </c>
      <c r="K340" s="287">
        <v>0</v>
      </c>
      <c r="L340" s="287">
        <v>0</v>
      </c>
      <c r="M340" s="287">
        <v>0</v>
      </c>
      <c r="N340" s="288" t="e">
        <v>#DIV/0!</v>
      </c>
      <c r="O340" s="287">
        <v>0</v>
      </c>
      <c r="P340" s="287">
        <v>0</v>
      </c>
      <c r="Q340" s="287">
        <v>0</v>
      </c>
      <c r="R340" s="288" t="e">
        <v>#DIV/0!</v>
      </c>
      <c r="S340" s="287">
        <v>0</v>
      </c>
      <c r="T340" s="287">
        <v>0</v>
      </c>
      <c r="U340" s="287">
        <v>0</v>
      </c>
      <c r="V340" s="287" t="s">
        <v>470</v>
      </c>
    </row>
    <row r="341" spans="1:22" x14ac:dyDescent="0.2">
      <c r="A341" s="55" t="s">
        <v>398</v>
      </c>
      <c r="B341" s="95" t="s">
        <v>623</v>
      </c>
      <c r="C341" s="95" t="s">
        <v>500</v>
      </c>
      <c r="D341" s="95">
        <v>4.3304998779296877</v>
      </c>
      <c r="E341" s="95">
        <v>3773</v>
      </c>
      <c r="F341" s="95">
        <v>1143</v>
      </c>
      <c r="G341" s="95">
        <v>1076</v>
      </c>
      <c r="H341" s="95">
        <v>871.26200354583182</v>
      </c>
      <c r="I341" s="95">
        <v>263.94181554542428</v>
      </c>
      <c r="J341" s="95">
        <v>1615</v>
      </c>
      <c r="K341" s="95">
        <v>1240</v>
      </c>
      <c r="L341" s="95">
        <v>140</v>
      </c>
      <c r="M341" s="95">
        <v>175</v>
      </c>
      <c r="N341" s="285">
        <v>0.10835913312693499</v>
      </c>
      <c r="O341" s="95">
        <v>30</v>
      </c>
      <c r="P341" s="95">
        <v>10</v>
      </c>
      <c r="Q341" s="95">
        <v>40</v>
      </c>
      <c r="R341" s="285">
        <v>2.4767801857585141E-2</v>
      </c>
      <c r="S341" s="95">
        <v>10</v>
      </c>
      <c r="T341" s="95">
        <v>0</v>
      </c>
      <c r="U341" s="95">
        <v>10</v>
      </c>
      <c r="V341" s="95" t="s">
        <v>9</v>
      </c>
    </row>
    <row r="342" spans="1:22" x14ac:dyDescent="0.2">
      <c r="A342" s="55" t="s">
        <v>399</v>
      </c>
      <c r="B342" s="95" t="s">
        <v>623</v>
      </c>
      <c r="C342" s="95" t="s">
        <v>500</v>
      </c>
      <c r="D342" s="95">
        <v>2.1133999633789062</v>
      </c>
      <c r="E342" s="95">
        <v>5847</v>
      </c>
      <c r="F342" s="95">
        <v>2031</v>
      </c>
      <c r="G342" s="95">
        <v>1945</v>
      </c>
      <c r="H342" s="95">
        <v>2766.6320153861507</v>
      </c>
      <c r="I342" s="95">
        <v>961.01071032140783</v>
      </c>
      <c r="J342" s="95">
        <v>2920</v>
      </c>
      <c r="K342" s="95">
        <v>2355</v>
      </c>
      <c r="L342" s="95">
        <v>210</v>
      </c>
      <c r="M342" s="95">
        <v>255</v>
      </c>
      <c r="N342" s="285">
        <v>8.7328767123287673E-2</v>
      </c>
      <c r="O342" s="95">
        <v>75</v>
      </c>
      <c r="P342" s="95">
        <v>10</v>
      </c>
      <c r="Q342" s="95">
        <v>85</v>
      </c>
      <c r="R342" s="285">
        <v>2.9109589041095889E-2</v>
      </c>
      <c r="S342" s="95">
        <v>0</v>
      </c>
      <c r="T342" s="95">
        <v>0</v>
      </c>
      <c r="U342" s="95">
        <v>25</v>
      </c>
      <c r="V342" s="95" t="s">
        <v>9</v>
      </c>
    </row>
    <row r="343" spans="1:22" x14ac:dyDescent="0.2">
      <c r="A343" s="55" t="s">
        <v>400</v>
      </c>
      <c r="B343" s="95" t="s">
        <v>623</v>
      </c>
      <c r="C343" s="95" t="s">
        <v>500</v>
      </c>
      <c r="D343" s="95">
        <v>2.5972000122070313</v>
      </c>
      <c r="E343" s="95">
        <v>6147</v>
      </c>
      <c r="F343" s="95">
        <v>2479</v>
      </c>
      <c r="G343" s="95">
        <v>2343</v>
      </c>
      <c r="H343" s="95">
        <v>2366.7795976854486</v>
      </c>
      <c r="I343" s="95">
        <v>954.48944569094306</v>
      </c>
      <c r="J343" s="95">
        <v>3180</v>
      </c>
      <c r="K343" s="95">
        <v>2510</v>
      </c>
      <c r="L343" s="95">
        <v>230</v>
      </c>
      <c r="M343" s="95">
        <v>345</v>
      </c>
      <c r="N343" s="285">
        <v>0.10849056603773585</v>
      </c>
      <c r="O343" s="95">
        <v>75</v>
      </c>
      <c r="P343" s="95">
        <v>10</v>
      </c>
      <c r="Q343" s="95">
        <v>85</v>
      </c>
      <c r="R343" s="285">
        <v>2.6729559748427674E-2</v>
      </c>
      <c r="S343" s="95">
        <v>0</v>
      </c>
      <c r="T343" s="95">
        <v>0</v>
      </c>
      <c r="U343" s="95">
        <v>0</v>
      </c>
      <c r="V343" s="95" t="s">
        <v>9</v>
      </c>
    </row>
    <row r="344" spans="1:22" x14ac:dyDescent="0.2">
      <c r="A344" s="55" t="s">
        <v>401</v>
      </c>
      <c r="B344" s="95" t="s">
        <v>623</v>
      </c>
      <c r="C344" s="95" t="s">
        <v>500</v>
      </c>
      <c r="D344" s="95">
        <v>2.765199890136719</v>
      </c>
      <c r="E344" s="95">
        <v>7858</v>
      </c>
      <c r="F344" s="95">
        <v>3218</v>
      </c>
      <c r="G344" s="95">
        <v>3056</v>
      </c>
      <c r="H344" s="95">
        <v>2841.7475452783556</v>
      </c>
      <c r="I344" s="95">
        <v>1163.7495037803192</v>
      </c>
      <c r="J344" s="95">
        <v>4040</v>
      </c>
      <c r="K344" s="95">
        <v>2920</v>
      </c>
      <c r="L344" s="95">
        <v>285</v>
      </c>
      <c r="M344" s="95">
        <v>640</v>
      </c>
      <c r="N344" s="285">
        <v>0.15841584158415842</v>
      </c>
      <c r="O344" s="95">
        <v>160</v>
      </c>
      <c r="P344" s="95">
        <v>15</v>
      </c>
      <c r="Q344" s="95">
        <v>175</v>
      </c>
      <c r="R344" s="285">
        <v>4.3316831683168314E-2</v>
      </c>
      <c r="S344" s="95">
        <v>10</v>
      </c>
      <c r="T344" s="95">
        <v>10</v>
      </c>
      <c r="U344" s="95">
        <v>0</v>
      </c>
      <c r="V344" s="95" t="s">
        <v>9</v>
      </c>
    </row>
    <row r="345" spans="1:22" x14ac:dyDescent="0.2">
      <c r="A345" s="55" t="s">
        <v>402</v>
      </c>
      <c r="B345" s="95" t="s">
        <v>623</v>
      </c>
      <c r="C345" s="95" t="s">
        <v>500</v>
      </c>
      <c r="D345" s="95">
        <v>2.2033000183105469</v>
      </c>
      <c r="E345" s="95">
        <v>6156</v>
      </c>
      <c r="F345" s="95">
        <v>2838</v>
      </c>
      <c r="G345" s="95">
        <v>2625</v>
      </c>
      <c r="H345" s="95">
        <v>2793.9908087144286</v>
      </c>
      <c r="I345" s="95">
        <v>1288.0678874482696</v>
      </c>
      <c r="J345" s="95">
        <v>2990</v>
      </c>
      <c r="K345" s="95">
        <v>2025</v>
      </c>
      <c r="L345" s="95">
        <v>170</v>
      </c>
      <c r="M345" s="95">
        <v>590</v>
      </c>
      <c r="N345" s="285">
        <v>0.19732441471571907</v>
      </c>
      <c r="O345" s="95">
        <v>160</v>
      </c>
      <c r="P345" s="95">
        <v>30</v>
      </c>
      <c r="Q345" s="95">
        <v>190</v>
      </c>
      <c r="R345" s="285">
        <v>6.354515050167224E-2</v>
      </c>
      <c r="S345" s="95">
        <v>15</v>
      </c>
      <c r="T345" s="95">
        <v>0</v>
      </c>
      <c r="U345" s="95">
        <v>0</v>
      </c>
      <c r="V345" s="95" t="s">
        <v>9</v>
      </c>
    </row>
    <row r="346" spans="1:22" x14ac:dyDescent="0.2">
      <c r="A346" s="55" t="s">
        <v>403</v>
      </c>
      <c r="B346" s="95" t="s">
        <v>623</v>
      </c>
      <c r="C346" s="95" t="s">
        <v>500</v>
      </c>
      <c r="D346" s="95">
        <v>2.1311999511718751</v>
      </c>
      <c r="E346" s="95">
        <v>6712</v>
      </c>
      <c r="F346" s="95">
        <v>2807</v>
      </c>
      <c r="G346" s="95">
        <v>2653</v>
      </c>
      <c r="H346" s="95">
        <v>3149.3994715555887</v>
      </c>
      <c r="I346" s="95">
        <v>1317.0983785245139</v>
      </c>
      <c r="J346" s="95">
        <v>3185</v>
      </c>
      <c r="K346" s="95">
        <v>1940</v>
      </c>
      <c r="L346" s="95">
        <v>215</v>
      </c>
      <c r="M346" s="95">
        <v>745</v>
      </c>
      <c r="N346" s="285">
        <v>0.23390894819466249</v>
      </c>
      <c r="O346" s="95">
        <v>235</v>
      </c>
      <c r="P346" s="95">
        <v>10</v>
      </c>
      <c r="Q346" s="95">
        <v>245</v>
      </c>
      <c r="R346" s="285">
        <v>7.6923076923076927E-2</v>
      </c>
      <c r="S346" s="95">
        <v>10</v>
      </c>
      <c r="T346" s="95">
        <v>10</v>
      </c>
      <c r="U346" s="95">
        <v>10</v>
      </c>
      <c r="V346" s="95" t="s">
        <v>9</v>
      </c>
    </row>
    <row r="347" spans="1:22" x14ac:dyDescent="0.2">
      <c r="A347" s="55" t="s">
        <v>404</v>
      </c>
      <c r="B347" s="95" t="s">
        <v>623</v>
      </c>
      <c r="C347" s="95" t="s">
        <v>500</v>
      </c>
      <c r="D347" s="95">
        <v>2.0986999511718749</v>
      </c>
      <c r="E347" s="95">
        <v>6348</v>
      </c>
      <c r="F347" s="95">
        <v>2567</v>
      </c>
      <c r="G347" s="95">
        <v>2421</v>
      </c>
      <c r="H347" s="95">
        <v>3024.7296648839178</v>
      </c>
      <c r="I347" s="95">
        <v>1223.1381615874318</v>
      </c>
      <c r="J347" s="95">
        <v>3255</v>
      </c>
      <c r="K347" s="95">
        <v>2395</v>
      </c>
      <c r="L347" s="95">
        <v>145</v>
      </c>
      <c r="M347" s="95">
        <v>590</v>
      </c>
      <c r="N347" s="285">
        <v>0.18125960061443933</v>
      </c>
      <c r="O347" s="95">
        <v>95</v>
      </c>
      <c r="P347" s="95">
        <v>10</v>
      </c>
      <c r="Q347" s="95">
        <v>105</v>
      </c>
      <c r="R347" s="285">
        <v>3.2258064516129031E-2</v>
      </c>
      <c r="S347" s="95">
        <v>10</v>
      </c>
      <c r="T347" s="95">
        <v>0</v>
      </c>
      <c r="U347" s="95">
        <v>10</v>
      </c>
      <c r="V347" s="95" t="s">
        <v>9</v>
      </c>
    </row>
    <row r="348" spans="1:22" x14ac:dyDescent="0.2">
      <c r="A348" s="55" t="s">
        <v>405</v>
      </c>
      <c r="B348" s="95" t="s">
        <v>623</v>
      </c>
      <c r="C348" s="95" t="s">
        <v>500</v>
      </c>
      <c r="D348" s="95">
        <v>0.64360000610351564</v>
      </c>
      <c r="E348" s="95">
        <v>3185</v>
      </c>
      <c r="F348" s="95">
        <v>1785</v>
      </c>
      <c r="G348" s="95">
        <v>1691</v>
      </c>
      <c r="H348" s="95">
        <v>4948.725869787716</v>
      </c>
      <c r="I348" s="95">
        <v>2773.4617511997089</v>
      </c>
      <c r="J348" s="95">
        <v>1710</v>
      </c>
      <c r="K348" s="95">
        <v>1085</v>
      </c>
      <c r="L348" s="95">
        <v>115</v>
      </c>
      <c r="M348" s="95">
        <v>320</v>
      </c>
      <c r="N348" s="285">
        <v>0.1871345029239766</v>
      </c>
      <c r="O348" s="95">
        <v>160</v>
      </c>
      <c r="P348" s="95">
        <v>0</v>
      </c>
      <c r="Q348" s="95">
        <v>160</v>
      </c>
      <c r="R348" s="285">
        <v>9.3567251461988299E-2</v>
      </c>
      <c r="S348" s="95">
        <v>15</v>
      </c>
      <c r="T348" s="95">
        <v>0</v>
      </c>
      <c r="U348" s="95">
        <v>10</v>
      </c>
      <c r="V348" s="95" t="s">
        <v>9</v>
      </c>
    </row>
    <row r="349" spans="1:22" x14ac:dyDescent="0.2">
      <c r="A349" s="55" t="s">
        <v>406</v>
      </c>
      <c r="B349" s="95" t="s">
        <v>623</v>
      </c>
      <c r="C349" s="95" t="s">
        <v>500</v>
      </c>
      <c r="D349" s="95">
        <v>2.2158000183105471</v>
      </c>
      <c r="E349" s="95">
        <v>5321</v>
      </c>
      <c r="F349" s="95">
        <v>1781</v>
      </c>
      <c r="G349" s="95">
        <v>1736</v>
      </c>
      <c r="H349" s="95">
        <v>2401.3899973053685</v>
      </c>
      <c r="I349" s="95">
        <v>803.77289704958866</v>
      </c>
      <c r="J349" s="95">
        <v>2570</v>
      </c>
      <c r="K349" s="95">
        <v>2085</v>
      </c>
      <c r="L349" s="95">
        <v>140</v>
      </c>
      <c r="M349" s="95">
        <v>265</v>
      </c>
      <c r="N349" s="285">
        <v>0.10311284046692606</v>
      </c>
      <c r="O349" s="95">
        <v>70</v>
      </c>
      <c r="P349" s="95">
        <v>0</v>
      </c>
      <c r="Q349" s="95">
        <v>70</v>
      </c>
      <c r="R349" s="285">
        <v>2.7237354085603113E-2</v>
      </c>
      <c r="S349" s="95">
        <v>0</v>
      </c>
      <c r="T349" s="95">
        <v>0</v>
      </c>
      <c r="U349" s="95">
        <v>10</v>
      </c>
      <c r="V349" s="95" t="s">
        <v>9</v>
      </c>
    </row>
    <row r="350" spans="1:22" x14ac:dyDescent="0.2">
      <c r="A350" s="55" t="s">
        <v>407</v>
      </c>
      <c r="B350" s="95" t="s">
        <v>623</v>
      </c>
      <c r="C350" s="95" t="s">
        <v>500</v>
      </c>
      <c r="D350" s="95">
        <v>4.0464999389648435</v>
      </c>
      <c r="E350" s="95">
        <v>5453</v>
      </c>
      <c r="F350" s="95">
        <v>1901</v>
      </c>
      <c r="G350" s="95">
        <v>1839</v>
      </c>
      <c r="H350" s="95">
        <v>1347.5843524650986</v>
      </c>
      <c r="I350" s="95">
        <v>469.78871337541767</v>
      </c>
      <c r="J350" s="95">
        <v>2510</v>
      </c>
      <c r="K350" s="95">
        <v>1985</v>
      </c>
      <c r="L350" s="95">
        <v>185</v>
      </c>
      <c r="M350" s="95">
        <v>265</v>
      </c>
      <c r="N350" s="285">
        <v>0.10557768924302789</v>
      </c>
      <c r="O350" s="95">
        <v>35</v>
      </c>
      <c r="P350" s="95">
        <v>15</v>
      </c>
      <c r="Q350" s="95">
        <v>50</v>
      </c>
      <c r="R350" s="285">
        <v>1.9920318725099601E-2</v>
      </c>
      <c r="S350" s="95">
        <v>0</v>
      </c>
      <c r="T350" s="95">
        <v>0</v>
      </c>
      <c r="U350" s="95">
        <v>20</v>
      </c>
      <c r="V350" s="95" t="s">
        <v>9</v>
      </c>
    </row>
    <row r="351" spans="1:22" x14ac:dyDescent="0.2">
      <c r="A351" s="55" t="s">
        <v>408</v>
      </c>
      <c r="B351" s="95" t="s">
        <v>623</v>
      </c>
      <c r="C351" s="95" t="s">
        <v>500</v>
      </c>
      <c r="D351" s="95">
        <v>2.7891000366210936</v>
      </c>
      <c r="E351" s="95">
        <v>7097</v>
      </c>
      <c r="F351" s="95">
        <v>2396</v>
      </c>
      <c r="G351" s="95">
        <v>2297</v>
      </c>
      <c r="H351" s="95">
        <v>2544.5483872273689</v>
      </c>
      <c r="I351" s="95">
        <v>859.05846636561591</v>
      </c>
      <c r="J351" s="95">
        <v>3550</v>
      </c>
      <c r="K351" s="95">
        <v>2550</v>
      </c>
      <c r="L351" s="95">
        <v>310</v>
      </c>
      <c r="M351" s="95">
        <v>510</v>
      </c>
      <c r="N351" s="285">
        <v>0.14366197183098592</v>
      </c>
      <c r="O351" s="95">
        <v>135</v>
      </c>
      <c r="P351" s="95">
        <v>20</v>
      </c>
      <c r="Q351" s="95">
        <v>155</v>
      </c>
      <c r="R351" s="285">
        <v>4.3661971830985913E-2</v>
      </c>
      <c r="S351" s="95">
        <v>25</v>
      </c>
      <c r="T351" s="95">
        <v>0</v>
      </c>
      <c r="U351" s="95">
        <v>10</v>
      </c>
      <c r="V351" s="95" t="s">
        <v>9</v>
      </c>
    </row>
    <row r="352" spans="1:22" x14ac:dyDescent="0.2">
      <c r="A352" s="55" t="s">
        <v>409</v>
      </c>
      <c r="B352" s="95" t="s">
        <v>623</v>
      </c>
      <c r="C352" s="95" t="s">
        <v>500</v>
      </c>
      <c r="D352" s="95">
        <v>2.9605999755859376</v>
      </c>
      <c r="E352" s="95">
        <v>3979</v>
      </c>
      <c r="F352" s="95">
        <v>1415</v>
      </c>
      <c r="G352" s="95">
        <v>1363</v>
      </c>
      <c r="H352" s="95">
        <v>1343.9843385841104</v>
      </c>
      <c r="I352" s="95">
        <v>477.94366401018254</v>
      </c>
      <c r="J352" s="95">
        <v>2030</v>
      </c>
      <c r="K352" s="95">
        <v>1600</v>
      </c>
      <c r="L352" s="95">
        <v>160</v>
      </c>
      <c r="M352" s="95">
        <v>190</v>
      </c>
      <c r="N352" s="285">
        <v>9.3596059113300489E-2</v>
      </c>
      <c r="O352" s="95">
        <v>35</v>
      </c>
      <c r="P352" s="95">
        <v>10</v>
      </c>
      <c r="Q352" s="95">
        <v>45</v>
      </c>
      <c r="R352" s="285">
        <v>2.2167487684729065E-2</v>
      </c>
      <c r="S352" s="95">
        <v>15</v>
      </c>
      <c r="T352" s="95">
        <v>0</v>
      </c>
      <c r="U352" s="95">
        <v>20</v>
      </c>
      <c r="V352" s="95" t="s">
        <v>9</v>
      </c>
    </row>
    <row r="353" spans="1:22" x14ac:dyDescent="0.2">
      <c r="A353" s="55" t="s">
        <v>410</v>
      </c>
      <c r="B353" s="95" t="s">
        <v>623</v>
      </c>
      <c r="C353" s="95" t="s">
        <v>500</v>
      </c>
      <c r="D353" s="95">
        <v>1.8883000183105469</v>
      </c>
      <c r="E353" s="95">
        <v>7222</v>
      </c>
      <c r="F353" s="95">
        <v>2403</v>
      </c>
      <c r="G353" s="95">
        <v>2335</v>
      </c>
      <c r="H353" s="95">
        <v>3824.6041042045263</v>
      </c>
      <c r="I353" s="95">
        <v>1272.5732016620709</v>
      </c>
      <c r="J353" s="95">
        <v>3705</v>
      </c>
      <c r="K353" s="95">
        <v>2660</v>
      </c>
      <c r="L353" s="95">
        <v>375</v>
      </c>
      <c r="M353" s="95">
        <v>480</v>
      </c>
      <c r="N353" s="285">
        <v>0.12955465587044535</v>
      </c>
      <c r="O353" s="95">
        <v>125</v>
      </c>
      <c r="P353" s="95">
        <v>50</v>
      </c>
      <c r="Q353" s="95">
        <v>175</v>
      </c>
      <c r="R353" s="285">
        <v>4.7233468286099867E-2</v>
      </c>
      <c r="S353" s="95">
        <v>0</v>
      </c>
      <c r="T353" s="95">
        <v>0</v>
      </c>
      <c r="U353" s="95">
        <v>10</v>
      </c>
      <c r="V353" s="95" t="s">
        <v>9</v>
      </c>
    </row>
    <row r="354" spans="1:22" x14ac:dyDescent="0.2">
      <c r="A354" s="55" t="s">
        <v>411</v>
      </c>
      <c r="B354" s="55" t="s">
        <v>623</v>
      </c>
      <c r="C354" s="55" t="s">
        <v>500</v>
      </c>
      <c r="D354" s="55">
        <v>55.59490234375</v>
      </c>
      <c r="E354" s="55">
        <v>3842</v>
      </c>
      <c r="F354" s="55">
        <v>1290</v>
      </c>
      <c r="G354" s="55">
        <v>1240</v>
      </c>
      <c r="H354" s="55">
        <v>69.107055467863759</v>
      </c>
      <c r="I354" s="55">
        <v>23.203566255477419</v>
      </c>
      <c r="J354" s="55">
        <v>1885</v>
      </c>
      <c r="K354" s="55">
        <v>1555</v>
      </c>
      <c r="L354" s="55">
        <v>165</v>
      </c>
      <c r="M354" s="55">
        <v>125</v>
      </c>
      <c r="N354" s="274">
        <v>6.6312997347480113E-2</v>
      </c>
      <c r="O354" s="55">
        <v>25</v>
      </c>
      <c r="P354" s="55">
        <v>0</v>
      </c>
      <c r="Q354" s="55">
        <v>25</v>
      </c>
      <c r="R354" s="274">
        <v>1.3262599469496022E-2</v>
      </c>
      <c r="S354" s="55">
        <v>10</v>
      </c>
      <c r="T354" s="55">
        <v>0</v>
      </c>
      <c r="U354" s="55">
        <v>10</v>
      </c>
      <c r="V354" s="55" t="s">
        <v>5</v>
      </c>
    </row>
    <row r="355" spans="1:22" x14ac:dyDescent="0.2">
      <c r="A355" s="55" t="s">
        <v>412</v>
      </c>
      <c r="B355" s="95" t="s">
        <v>623</v>
      </c>
      <c r="C355" s="95" t="s">
        <v>500</v>
      </c>
      <c r="D355" s="95">
        <v>1.2073999786376952</v>
      </c>
      <c r="E355" s="95">
        <v>4392</v>
      </c>
      <c r="F355" s="95">
        <v>1686</v>
      </c>
      <c r="G355" s="95">
        <v>1625</v>
      </c>
      <c r="H355" s="95">
        <v>3637.5683929988777</v>
      </c>
      <c r="I355" s="95">
        <v>1396.3889596074926</v>
      </c>
      <c r="J355" s="95">
        <v>1730</v>
      </c>
      <c r="K355" s="95">
        <v>1165</v>
      </c>
      <c r="L355" s="95">
        <v>185</v>
      </c>
      <c r="M355" s="95">
        <v>195</v>
      </c>
      <c r="N355" s="285">
        <v>0.11271676300578035</v>
      </c>
      <c r="O355" s="95">
        <v>160</v>
      </c>
      <c r="P355" s="95">
        <v>20</v>
      </c>
      <c r="Q355" s="95">
        <v>180</v>
      </c>
      <c r="R355" s="285">
        <v>0.10404624277456648</v>
      </c>
      <c r="S355" s="95">
        <v>0</v>
      </c>
      <c r="T355" s="95">
        <v>0</v>
      </c>
      <c r="U355" s="95">
        <v>0</v>
      </c>
      <c r="V355" s="95" t="s">
        <v>9</v>
      </c>
    </row>
    <row r="356" spans="1:22" x14ac:dyDescent="0.2">
      <c r="A356" s="55" t="s">
        <v>413</v>
      </c>
      <c r="B356" s="95" t="s">
        <v>623</v>
      </c>
      <c r="C356" s="95" t="s">
        <v>500</v>
      </c>
      <c r="D356" s="95">
        <v>2.2577999877929686</v>
      </c>
      <c r="E356" s="95">
        <v>7184</v>
      </c>
      <c r="F356" s="95">
        <v>3384</v>
      </c>
      <c r="G356" s="95">
        <v>3245</v>
      </c>
      <c r="H356" s="95">
        <v>3181.8584634781851</v>
      </c>
      <c r="I356" s="95">
        <v>1498.8041537319291</v>
      </c>
      <c r="J356" s="95">
        <v>3230</v>
      </c>
      <c r="K356" s="95">
        <v>2245</v>
      </c>
      <c r="L356" s="95">
        <v>130</v>
      </c>
      <c r="M356" s="95">
        <v>530</v>
      </c>
      <c r="N356" s="285">
        <v>0.16408668730650156</v>
      </c>
      <c r="O356" s="95">
        <v>245</v>
      </c>
      <c r="P356" s="95">
        <v>20</v>
      </c>
      <c r="Q356" s="95">
        <v>265</v>
      </c>
      <c r="R356" s="285">
        <v>8.2043343653250778E-2</v>
      </c>
      <c r="S356" s="95">
        <v>0</v>
      </c>
      <c r="T356" s="95">
        <v>0</v>
      </c>
      <c r="U356" s="95">
        <v>50</v>
      </c>
      <c r="V356" s="95" t="s">
        <v>9</v>
      </c>
    </row>
    <row r="357" spans="1:22" x14ac:dyDescent="0.2">
      <c r="A357" s="55" t="s">
        <v>414</v>
      </c>
      <c r="B357" s="95" t="s">
        <v>623</v>
      </c>
      <c r="C357" s="95" t="s">
        <v>500</v>
      </c>
      <c r="D357" s="95">
        <v>0.59740001678466792</v>
      </c>
      <c r="E357" s="95">
        <v>1807</v>
      </c>
      <c r="F357" s="95">
        <v>1009</v>
      </c>
      <c r="G357" s="95">
        <v>964</v>
      </c>
      <c r="H357" s="95">
        <v>3024.7739357719684</v>
      </c>
      <c r="I357" s="95">
        <v>1688.9855568311655</v>
      </c>
      <c r="J357" s="95">
        <v>845</v>
      </c>
      <c r="K357" s="95">
        <v>575</v>
      </c>
      <c r="L357" s="95">
        <v>60</v>
      </c>
      <c r="M357" s="95">
        <v>155</v>
      </c>
      <c r="N357" s="285">
        <v>0.18343195266272189</v>
      </c>
      <c r="O357" s="95">
        <v>20</v>
      </c>
      <c r="P357" s="95">
        <v>30</v>
      </c>
      <c r="Q357" s="95">
        <v>50</v>
      </c>
      <c r="R357" s="285">
        <v>5.9171597633136092E-2</v>
      </c>
      <c r="S357" s="95">
        <v>0</v>
      </c>
      <c r="T357" s="95">
        <v>0</v>
      </c>
      <c r="U357" s="95">
        <v>0</v>
      </c>
      <c r="V357" s="95" t="s">
        <v>9</v>
      </c>
    </row>
    <row r="358" spans="1:22" x14ac:dyDescent="0.2">
      <c r="A358" s="55" t="s">
        <v>415</v>
      </c>
      <c r="B358" s="95" t="s">
        <v>623</v>
      </c>
      <c r="C358" s="95" t="s">
        <v>500</v>
      </c>
      <c r="D358" s="95">
        <v>1.2255000305175781</v>
      </c>
      <c r="E358" s="95">
        <v>2827</v>
      </c>
      <c r="F358" s="95">
        <v>831</v>
      </c>
      <c r="G358" s="95">
        <v>810</v>
      </c>
      <c r="H358" s="95">
        <v>2306.8134880470334</v>
      </c>
      <c r="I358" s="95">
        <v>678.09055838948871</v>
      </c>
      <c r="J358" s="95">
        <v>1315</v>
      </c>
      <c r="K358" s="95">
        <v>1035</v>
      </c>
      <c r="L358" s="95">
        <v>115</v>
      </c>
      <c r="M358" s="95">
        <v>155</v>
      </c>
      <c r="N358" s="285">
        <v>0.11787072243346007</v>
      </c>
      <c r="O358" s="95">
        <v>10</v>
      </c>
      <c r="P358" s="95">
        <v>0</v>
      </c>
      <c r="Q358" s="95">
        <v>10</v>
      </c>
      <c r="R358" s="285">
        <v>7.6045627376425855E-3</v>
      </c>
      <c r="S358" s="95">
        <v>0</v>
      </c>
      <c r="T358" s="95">
        <v>0</v>
      </c>
      <c r="U358" s="95">
        <v>0</v>
      </c>
      <c r="V358" s="95" t="s">
        <v>9</v>
      </c>
    </row>
    <row r="359" spans="1:22" x14ac:dyDescent="0.2">
      <c r="A359" s="55" t="s">
        <v>416</v>
      </c>
      <c r="B359" s="95" t="s">
        <v>623</v>
      </c>
      <c r="C359" s="95" t="s">
        <v>500</v>
      </c>
      <c r="D359" s="95">
        <v>1.9297000122070314</v>
      </c>
      <c r="E359" s="95">
        <v>5229</v>
      </c>
      <c r="F359" s="95">
        <v>1769</v>
      </c>
      <c r="G359" s="95">
        <v>1727</v>
      </c>
      <c r="H359" s="95">
        <v>2709.7476120236443</v>
      </c>
      <c r="I359" s="95">
        <v>916.72280085481475</v>
      </c>
      <c r="J359" s="95">
        <v>2740</v>
      </c>
      <c r="K359" s="95">
        <v>1950</v>
      </c>
      <c r="L359" s="95">
        <v>210</v>
      </c>
      <c r="M359" s="95">
        <v>415</v>
      </c>
      <c r="N359" s="285">
        <v>0.15145985401459855</v>
      </c>
      <c r="O359" s="95">
        <v>120</v>
      </c>
      <c r="P359" s="95">
        <v>20</v>
      </c>
      <c r="Q359" s="95">
        <v>140</v>
      </c>
      <c r="R359" s="285">
        <v>5.1094890510948905E-2</v>
      </c>
      <c r="S359" s="95">
        <v>15</v>
      </c>
      <c r="T359" s="95">
        <v>0</v>
      </c>
      <c r="U359" s="95">
        <v>0</v>
      </c>
      <c r="V359" s="95" t="s">
        <v>9</v>
      </c>
    </row>
    <row r="360" spans="1:22" x14ac:dyDescent="0.2">
      <c r="A360" s="55" t="s">
        <v>417</v>
      </c>
      <c r="B360" s="95" t="s">
        <v>623</v>
      </c>
      <c r="C360" s="95" t="s">
        <v>500</v>
      </c>
      <c r="D360" s="95">
        <v>1.219000015258789</v>
      </c>
      <c r="E360" s="95">
        <v>3854</v>
      </c>
      <c r="F360" s="95">
        <v>1282</v>
      </c>
      <c r="G360" s="95">
        <v>1218</v>
      </c>
      <c r="H360" s="95">
        <v>3161.6078357323158</v>
      </c>
      <c r="I360" s="95">
        <v>1051.6816931522649</v>
      </c>
      <c r="J360" s="95">
        <v>1520</v>
      </c>
      <c r="K360" s="95">
        <v>1150</v>
      </c>
      <c r="L360" s="95">
        <v>95</v>
      </c>
      <c r="M360" s="95">
        <v>210</v>
      </c>
      <c r="N360" s="285">
        <v>0.13815789473684212</v>
      </c>
      <c r="O360" s="95">
        <v>30</v>
      </c>
      <c r="P360" s="95">
        <v>0</v>
      </c>
      <c r="Q360" s="95">
        <v>30</v>
      </c>
      <c r="R360" s="285">
        <v>1.9736842105263157E-2</v>
      </c>
      <c r="S360" s="95">
        <v>0</v>
      </c>
      <c r="T360" s="95">
        <v>10</v>
      </c>
      <c r="U360" s="95">
        <v>20</v>
      </c>
      <c r="V360" s="95" t="s">
        <v>9</v>
      </c>
    </row>
    <row r="361" spans="1:22" x14ac:dyDescent="0.2">
      <c r="A361" s="55" t="s">
        <v>418</v>
      </c>
      <c r="B361" s="95" t="s">
        <v>623</v>
      </c>
      <c r="C361" s="95" t="s">
        <v>500</v>
      </c>
      <c r="D361" s="95">
        <v>2.2211000061035158</v>
      </c>
      <c r="E361" s="95">
        <v>6283</v>
      </c>
      <c r="F361" s="95">
        <v>1932</v>
      </c>
      <c r="G361" s="95">
        <v>1825</v>
      </c>
      <c r="H361" s="95">
        <v>2828.7785253858474</v>
      </c>
      <c r="I361" s="95">
        <v>869.83926644046744</v>
      </c>
      <c r="J361" s="95">
        <v>2390</v>
      </c>
      <c r="K361" s="95">
        <v>1895</v>
      </c>
      <c r="L361" s="95">
        <v>185</v>
      </c>
      <c r="M361" s="95">
        <v>255</v>
      </c>
      <c r="N361" s="285">
        <v>0.10669456066945607</v>
      </c>
      <c r="O361" s="95">
        <v>25</v>
      </c>
      <c r="P361" s="95">
        <v>15</v>
      </c>
      <c r="Q361" s="95">
        <v>40</v>
      </c>
      <c r="R361" s="285">
        <v>1.6736401673640166E-2</v>
      </c>
      <c r="S361" s="95">
        <v>0</v>
      </c>
      <c r="T361" s="95">
        <v>0</v>
      </c>
      <c r="U361" s="95">
        <v>25</v>
      </c>
      <c r="V361" s="95" t="s">
        <v>9</v>
      </c>
    </row>
    <row r="362" spans="1:22" x14ac:dyDescent="0.2">
      <c r="A362" s="55" t="s">
        <v>419</v>
      </c>
      <c r="B362" s="95" t="s">
        <v>623</v>
      </c>
      <c r="C362" s="95" t="s">
        <v>500</v>
      </c>
      <c r="D362" s="95">
        <v>18.361300048828124</v>
      </c>
      <c r="E362" s="95">
        <v>4068</v>
      </c>
      <c r="F362" s="95">
        <v>1306</v>
      </c>
      <c r="G362" s="95">
        <v>1239</v>
      </c>
      <c r="H362" s="95">
        <v>221.55293956212174</v>
      </c>
      <c r="I362" s="95">
        <v>71.127861127859134</v>
      </c>
      <c r="J362" s="95">
        <v>1650</v>
      </c>
      <c r="K362" s="95">
        <v>1350</v>
      </c>
      <c r="L362" s="95">
        <v>110</v>
      </c>
      <c r="M362" s="95">
        <v>145</v>
      </c>
      <c r="N362" s="285">
        <v>8.7878787878787876E-2</v>
      </c>
      <c r="O362" s="95">
        <v>10</v>
      </c>
      <c r="P362" s="95">
        <v>0</v>
      </c>
      <c r="Q362" s="95">
        <v>10</v>
      </c>
      <c r="R362" s="285">
        <v>6.0606060606060606E-3</v>
      </c>
      <c r="S362" s="95">
        <v>0</v>
      </c>
      <c r="T362" s="95">
        <v>0</v>
      </c>
      <c r="U362" s="95">
        <v>25</v>
      </c>
      <c r="V362" s="95" t="s">
        <v>9</v>
      </c>
    </row>
    <row r="363" spans="1:22" x14ac:dyDescent="0.2">
      <c r="A363" s="55" t="s">
        <v>420</v>
      </c>
      <c r="B363" s="95" t="s">
        <v>623</v>
      </c>
      <c r="C363" s="95" t="s">
        <v>500</v>
      </c>
      <c r="D363" s="95">
        <v>4.5448001098632815</v>
      </c>
      <c r="E363" s="95">
        <v>6107</v>
      </c>
      <c r="F363" s="95">
        <v>3024</v>
      </c>
      <c r="G363" s="95">
        <v>2838</v>
      </c>
      <c r="H363" s="95">
        <v>1343.7334651410474</v>
      </c>
      <c r="I363" s="95">
        <v>665.37579803283563</v>
      </c>
      <c r="J363" s="95">
        <v>3145</v>
      </c>
      <c r="K363" s="95">
        <v>2265</v>
      </c>
      <c r="L363" s="95">
        <v>225</v>
      </c>
      <c r="M363" s="95">
        <v>465</v>
      </c>
      <c r="N363" s="285">
        <v>0.14785373608903021</v>
      </c>
      <c r="O363" s="95">
        <v>145</v>
      </c>
      <c r="P363" s="95">
        <v>15</v>
      </c>
      <c r="Q363" s="95">
        <v>160</v>
      </c>
      <c r="R363" s="285">
        <v>5.0874403815580289E-2</v>
      </c>
      <c r="S363" s="95">
        <v>0</v>
      </c>
      <c r="T363" s="95">
        <v>0</v>
      </c>
      <c r="U363" s="95">
        <v>15</v>
      </c>
      <c r="V363" s="95" t="s">
        <v>9</v>
      </c>
    </row>
    <row r="364" spans="1:22" x14ac:dyDescent="0.2">
      <c r="A364" s="55" t="s">
        <v>421</v>
      </c>
      <c r="B364" s="95" t="s">
        <v>623</v>
      </c>
      <c r="C364" s="95" t="s">
        <v>500</v>
      </c>
      <c r="D364" s="95">
        <v>3.25239990234375</v>
      </c>
      <c r="E364" s="95">
        <v>6200</v>
      </c>
      <c r="F364" s="95">
        <v>2223</v>
      </c>
      <c r="G364" s="95">
        <v>2076</v>
      </c>
      <c r="H364" s="95">
        <v>1906.2846470792676</v>
      </c>
      <c r="I364" s="95">
        <v>683.49528555761481</v>
      </c>
      <c r="J364" s="95">
        <v>3050</v>
      </c>
      <c r="K364" s="95">
        <v>2350</v>
      </c>
      <c r="L364" s="95">
        <v>195</v>
      </c>
      <c r="M364" s="95">
        <v>345</v>
      </c>
      <c r="N364" s="285">
        <v>0.11311475409836065</v>
      </c>
      <c r="O364" s="95">
        <v>65</v>
      </c>
      <c r="P364" s="95">
        <v>30</v>
      </c>
      <c r="Q364" s="95">
        <v>95</v>
      </c>
      <c r="R364" s="285">
        <v>3.1147540983606559E-2</v>
      </c>
      <c r="S364" s="95">
        <v>35</v>
      </c>
      <c r="T364" s="95">
        <v>10</v>
      </c>
      <c r="U364" s="95">
        <v>20</v>
      </c>
      <c r="V364" s="95" t="s">
        <v>9</v>
      </c>
    </row>
    <row r="365" spans="1:22" x14ac:dyDescent="0.2">
      <c r="A365" s="55" t="s">
        <v>422</v>
      </c>
      <c r="B365" s="95" t="s">
        <v>623</v>
      </c>
      <c r="C365" s="95" t="s">
        <v>500</v>
      </c>
      <c r="D365" s="95">
        <v>4.941499938964844</v>
      </c>
      <c r="E365" s="95">
        <v>7222</v>
      </c>
      <c r="F365" s="95">
        <v>2503</v>
      </c>
      <c r="G365" s="95">
        <v>2416</v>
      </c>
      <c r="H365" s="95">
        <v>1461.4995627244468</v>
      </c>
      <c r="I365" s="95">
        <v>506.52636464958329</v>
      </c>
      <c r="J365" s="95">
        <v>3825</v>
      </c>
      <c r="K365" s="95">
        <v>3210</v>
      </c>
      <c r="L365" s="95">
        <v>215</v>
      </c>
      <c r="M365" s="95">
        <v>240</v>
      </c>
      <c r="N365" s="285">
        <v>6.2745098039215685E-2</v>
      </c>
      <c r="O365" s="95">
        <v>65</v>
      </c>
      <c r="P365" s="95">
        <v>10</v>
      </c>
      <c r="Q365" s="95">
        <v>75</v>
      </c>
      <c r="R365" s="285">
        <v>1.9607843137254902E-2</v>
      </c>
      <c r="S365" s="95">
        <v>10</v>
      </c>
      <c r="T365" s="95">
        <v>0</v>
      </c>
      <c r="U365" s="95">
        <v>65</v>
      </c>
      <c r="V365" s="95" t="s">
        <v>9</v>
      </c>
    </row>
    <row r="366" spans="1:22" x14ac:dyDescent="0.2">
      <c r="A366" s="55" t="s">
        <v>423</v>
      </c>
      <c r="B366" s="95" t="s">
        <v>623</v>
      </c>
      <c r="C366" s="95" t="s">
        <v>500</v>
      </c>
      <c r="D366" s="95">
        <v>1.5452999877929687</v>
      </c>
      <c r="E366" s="95">
        <v>3464</v>
      </c>
      <c r="F366" s="95">
        <v>1186</v>
      </c>
      <c r="G366" s="95">
        <v>1123</v>
      </c>
      <c r="H366" s="95">
        <v>2241.6359460064195</v>
      </c>
      <c r="I366" s="95">
        <v>767.48851961998082</v>
      </c>
      <c r="J366" s="95">
        <v>1945</v>
      </c>
      <c r="K366" s="95">
        <v>1475</v>
      </c>
      <c r="L366" s="95">
        <v>170</v>
      </c>
      <c r="M366" s="95">
        <v>165</v>
      </c>
      <c r="N366" s="285">
        <v>8.4832904884318772E-2</v>
      </c>
      <c r="O366" s="95">
        <v>55</v>
      </c>
      <c r="P366" s="95">
        <v>50</v>
      </c>
      <c r="Q366" s="95">
        <v>105</v>
      </c>
      <c r="R366" s="285">
        <v>5.3984575835475578E-2</v>
      </c>
      <c r="S366" s="95">
        <v>15</v>
      </c>
      <c r="T366" s="95">
        <v>0</v>
      </c>
      <c r="U366" s="95">
        <v>10</v>
      </c>
      <c r="V366" s="95" t="s">
        <v>9</v>
      </c>
    </row>
    <row r="367" spans="1:22" x14ac:dyDescent="0.2">
      <c r="A367" s="55" t="s">
        <v>424</v>
      </c>
      <c r="B367" s="95" t="s">
        <v>623</v>
      </c>
      <c r="C367" s="95" t="s">
        <v>500</v>
      </c>
      <c r="D367" s="95">
        <v>2.2777999877929687</v>
      </c>
      <c r="E367" s="95">
        <v>6731</v>
      </c>
      <c r="F367" s="95">
        <v>2773</v>
      </c>
      <c r="G367" s="95">
        <v>2637</v>
      </c>
      <c r="H367" s="95">
        <v>2955.0443568672927</v>
      </c>
      <c r="I367" s="95">
        <v>1217.4027635704952</v>
      </c>
      <c r="J367" s="95">
        <v>3540</v>
      </c>
      <c r="K367" s="95">
        <v>2460</v>
      </c>
      <c r="L367" s="95">
        <v>300</v>
      </c>
      <c r="M367" s="95">
        <v>545</v>
      </c>
      <c r="N367" s="285">
        <v>0.153954802259887</v>
      </c>
      <c r="O367" s="95">
        <v>125</v>
      </c>
      <c r="P367" s="95">
        <v>80</v>
      </c>
      <c r="Q367" s="95">
        <v>205</v>
      </c>
      <c r="R367" s="285">
        <v>5.7909604519774012E-2</v>
      </c>
      <c r="S367" s="95">
        <v>0</v>
      </c>
      <c r="T367" s="95">
        <v>0</v>
      </c>
      <c r="U367" s="95">
        <v>35</v>
      </c>
      <c r="V367" s="95" t="s">
        <v>9</v>
      </c>
    </row>
    <row r="368" spans="1:22" x14ac:dyDescent="0.2">
      <c r="A368" s="55" t="s">
        <v>425</v>
      </c>
      <c r="B368" s="95" t="s">
        <v>623</v>
      </c>
      <c r="C368" s="95" t="s">
        <v>500</v>
      </c>
      <c r="D368" s="95">
        <v>3.1110000610351563</v>
      </c>
      <c r="E368" s="95">
        <v>7484</v>
      </c>
      <c r="F368" s="95">
        <v>2824</v>
      </c>
      <c r="G368" s="95">
        <v>2636</v>
      </c>
      <c r="H368" s="95">
        <v>2405.6572977082387</v>
      </c>
      <c r="I368" s="95">
        <v>907.74668743026007</v>
      </c>
      <c r="J368" s="95">
        <v>3815</v>
      </c>
      <c r="K368" s="95">
        <v>2885</v>
      </c>
      <c r="L368" s="95">
        <v>310</v>
      </c>
      <c r="M368" s="95">
        <v>425</v>
      </c>
      <c r="N368" s="285">
        <v>0.11140235910878113</v>
      </c>
      <c r="O368" s="95">
        <v>130</v>
      </c>
      <c r="P368" s="95">
        <v>25</v>
      </c>
      <c r="Q368" s="95">
        <v>155</v>
      </c>
      <c r="R368" s="285">
        <v>4.0629095674967232E-2</v>
      </c>
      <c r="S368" s="95">
        <v>15</v>
      </c>
      <c r="T368" s="95">
        <v>10</v>
      </c>
      <c r="U368" s="95">
        <v>25</v>
      </c>
      <c r="V368" s="95" t="s">
        <v>9</v>
      </c>
    </row>
    <row r="369" spans="1:22" x14ac:dyDescent="0.2">
      <c r="A369" s="55" t="s">
        <v>426</v>
      </c>
      <c r="B369" s="95" t="s">
        <v>623</v>
      </c>
      <c r="C369" s="95" t="s">
        <v>500</v>
      </c>
      <c r="D369" s="95">
        <v>2.0836000061035156</v>
      </c>
      <c r="E369" s="95">
        <v>5511</v>
      </c>
      <c r="F369" s="95">
        <v>1838</v>
      </c>
      <c r="G369" s="95">
        <v>1781</v>
      </c>
      <c r="H369" s="95">
        <v>2644.9414397468604</v>
      </c>
      <c r="I369" s="95">
        <v>882.1270851487443</v>
      </c>
      <c r="J369" s="95">
        <v>2880</v>
      </c>
      <c r="K369" s="95">
        <v>2265</v>
      </c>
      <c r="L369" s="95">
        <v>280</v>
      </c>
      <c r="M369" s="95">
        <v>250</v>
      </c>
      <c r="N369" s="285">
        <v>8.6805555555555552E-2</v>
      </c>
      <c r="O369" s="95">
        <v>40</v>
      </c>
      <c r="P369" s="95">
        <v>20</v>
      </c>
      <c r="Q369" s="95">
        <v>60</v>
      </c>
      <c r="R369" s="285">
        <v>2.0833333333333332E-2</v>
      </c>
      <c r="S369" s="95">
        <v>10</v>
      </c>
      <c r="T369" s="95">
        <v>0</v>
      </c>
      <c r="U369" s="95">
        <v>15</v>
      </c>
      <c r="V369" s="95" t="s">
        <v>9</v>
      </c>
    </row>
    <row r="370" spans="1:22" x14ac:dyDescent="0.2">
      <c r="A370" s="55" t="s">
        <v>427</v>
      </c>
      <c r="B370" s="95" t="s">
        <v>623</v>
      </c>
      <c r="C370" s="95" t="s">
        <v>500</v>
      </c>
      <c r="D370" s="95">
        <v>3.2542001342773439</v>
      </c>
      <c r="E370" s="95">
        <v>6240</v>
      </c>
      <c r="F370" s="95">
        <v>2027</v>
      </c>
      <c r="G370" s="95">
        <v>1969</v>
      </c>
      <c r="H370" s="95">
        <v>1917.5218924836377</v>
      </c>
      <c r="I370" s="95">
        <v>622.88731988210475</v>
      </c>
      <c r="J370" s="95">
        <v>2925</v>
      </c>
      <c r="K370" s="95">
        <v>2195</v>
      </c>
      <c r="L370" s="95">
        <v>285</v>
      </c>
      <c r="M370" s="95">
        <v>320</v>
      </c>
      <c r="N370" s="285">
        <v>0.1094017094017094</v>
      </c>
      <c r="O370" s="95">
        <v>75</v>
      </c>
      <c r="P370" s="95">
        <v>25</v>
      </c>
      <c r="Q370" s="95">
        <v>100</v>
      </c>
      <c r="R370" s="285">
        <v>3.4188034188034191E-2</v>
      </c>
      <c r="S370" s="95">
        <v>0</v>
      </c>
      <c r="T370" s="95">
        <v>0</v>
      </c>
      <c r="U370" s="95">
        <v>25</v>
      </c>
      <c r="V370" s="95" t="s">
        <v>9</v>
      </c>
    </row>
    <row r="371" spans="1:22" x14ac:dyDescent="0.2">
      <c r="A371" s="55" t="s">
        <v>428</v>
      </c>
      <c r="B371" s="95" t="s">
        <v>623</v>
      </c>
      <c r="C371" s="95" t="s">
        <v>500</v>
      </c>
      <c r="D371" s="95">
        <v>4.6085000610351559</v>
      </c>
      <c r="E371" s="95">
        <v>3733</v>
      </c>
      <c r="F371" s="95">
        <v>1296</v>
      </c>
      <c r="G371" s="95">
        <v>1247</v>
      </c>
      <c r="H371" s="95">
        <v>810.02494316154957</v>
      </c>
      <c r="I371" s="95">
        <v>281.21948200840296</v>
      </c>
      <c r="J371" s="95">
        <v>1870</v>
      </c>
      <c r="K371" s="95">
        <v>1535</v>
      </c>
      <c r="L371" s="95">
        <v>125</v>
      </c>
      <c r="M371" s="95">
        <v>135</v>
      </c>
      <c r="N371" s="285">
        <v>7.2192513368983954E-2</v>
      </c>
      <c r="O371" s="95">
        <v>30</v>
      </c>
      <c r="P371" s="95">
        <v>15</v>
      </c>
      <c r="Q371" s="95">
        <v>45</v>
      </c>
      <c r="R371" s="285">
        <v>2.4064171122994651E-2</v>
      </c>
      <c r="S371" s="95">
        <v>10</v>
      </c>
      <c r="T371" s="95">
        <v>15</v>
      </c>
      <c r="U371" s="95">
        <v>0</v>
      </c>
      <c r="V371" s="95" t="s">
        <v>9</v>
      </c>
    </row>
    <row r="372" spans="1:22" x14ac:dyDescent="0.2">
      <c r="A372" s="55" t="s">
        <v>429</v>
      </c>
      <c r="B372" s="55" t="s">
        <v>623</v>
      </c>
      <c r="C372" s="55" t="s">
        <v>500</v>
      </c>
      <c r="D372" s="55">
        <v>37.642800292968751</v>
      </c>
      <c r="E372" s="55">
        <v>3496</v>
      </c>
      <c r="F372" s="55">
        <v>1384</v>
      </c>
      <c r="G372" s="55">
        <v>1281</v>
      </c>
      <c r="H372" s="55">
        <v>92.873005536015157</v>
      </c>
      <c r="I372" s="55">
        <v>36.76665894217534</v>
      </c>
      <c r="J372" s="55">
        <v>1720</v>
      </c>
      <c r="K372" s="55">
        <v>1405</v>
      </c>
      <c r="L372" s="55">
        <v>145</v>
      </c>
      <c r="M372" s="55">
        <v>45</v>
      </c>
      <c r="N372" s="274">
        <v>2.616279069767442E-2</v>
      </c>
      <c r="O372" s="55">
        <v>70</v>
      </c>
      <c r="P372" s="55">
        <v>0</v>
      </c>
      <c r="Q372" s="55">
        <v>70</v>
      </c>
      <c r="R372" s="274">
        <v>4.0697674418604654E-2</v>
      </c>
      <c r="S372" s="55">
        <v>15</v>
      </c>
      <c r="T372" s="55">
        <v>0</v>
      </c>
      <c r="U372" s="55">
        <v>30</v>
      </c>
      <c r="V372" s="55" t="s">
        <v>5</v>
      </c>
    </row>
    <row r="373" spans="1:22" x14ac:dyDescent="0.2">
      <c r="A373" s="55" t="s">
        <v>430</v>
      </c>
      <c r="B373" s="95" t="s">
        <v>623</v>
      </c>
      <c r="C373" s="95" t="s">
        <v>500</v>
      </c>
      <c r="D373" s="95">
        <v>6.5884002685546879</v>
      </c>
      <c r="E373" s="95">
        <v>8932</v>
      </c>
      <c r="F373" s="95">
        <v>2893</v>
      </c>
      <c r="G373" s="95">
        <v>2824</v>
      </c>
      <c r="H373" s="95">
        <v>1355.7160518359692</v>
      </c>
      <c r="I373" s="95">
        <v>439.10507590253678</v>
      </c>
      <c r="J373" s="95">
        <v>4475</v>
      </c>
      <c r="K373" s="95">
        <v>3625</v>
      </c>
      <c r="L373" s="95">
        <v>335</v>
      </c>
      <c r="M373" s="95">
        <v>315</v>
      </c>
      <c r="N373" s="285">
        <v>7.0391061452513962E-2</v>
      </c>
      <c r="O373" s="95">
        <v>115</v>
      </c>
      <c r="P373" s="95">
        <v>15</v>
      </c>
      <c r="Q373" s="95">
        <v>130</v>
      </c>
      <c r="R373" s="285">
        <v>2.9050279329608939E-2</v>
      </c>
      <c r="S373" s="95">
        <v>35</v>
      </c>
      <c r="T373" s="95">
        <v>0</v>
      </c>
      <c r="U373" s="95">
        <v>30</v>
      </c>
      <c r="V373" s="95" t="s">
        <v>9</v>
      </c>
    </row>
    <row r="374" spans="1:22" x14ac:dyDescent="0.2">
      <c r="A374" s="55" t="s">
        <v>431</v>
      </c>
      <c r="B374" s="95" t="s">
        <v>623</v>
      </c>
      <c r="C374" s="95" t="s">
        <v>500</v>
      </c>
      <c r="D374" s="95">
        <v>12.37780029296875</v>
      </c>
      <c r="E374" s="95">
        <v>5054</v>
      </c>
      <c r="F374" s="95">
        <v>1679</v>
      </c>
      <c r="G374" s="95">
        <v>1603</v>
      </c>
      <c r="H374" s="95">
        <v>408.3116450724238</v>
      </c>
      <c r="I374" s="95">
        <v>135.64607282876921</v>
      </c>
      <c r="J374" s="95">
        <v>2430</v>
      </c>
      <c r="K374" s="95">
        <v>1995</v>
      </c>
      <c r="L374" s="95">
        <v>180</v>
      </c>
      <c r="M374" s="95">
        <v>190</v>
      </c>
      <c r="N374" s="285">
        <v>7.8189300411522639E-2</v>
      </c>
      <c r="O374" s="95">
        <v>0</v>
      </c>
      <c r="P374" s="95">
        <v>0</v>
      </c>
      <c r="Q374" s="95">
        <v>0</v>
      </c>
      <c r="R374" s="285">
        <v>0</v>
      </c>
      <c r="S374" s="95">
        <v>10</v>
      </c>
      <c r="T374" s="95">
        <v>0</v>
      </c>
      <c r="U374" s="95">
        <v>45</v>
      </c>
      <c r="V374" s="95" t="s">
        <v>9</v>
      </c>
    </row>
    <row r="375" spans="1:22" x14ac:dyDescent="0.2">
      <c r="A375" s="55" t="s">
        <v>432</v>
      </c>
      <c r="B375" s="95" t="s">
        <v>623</v>
      </c>
      <c r="C375" s="95" t="s">
        <v>500</v>
      </c>
      <c r="D375" s="95">
        <v>1.1136000061035156</v>
      </c>
      <c r="E375" s="95">
        <v>2481</v>
      </c>
      <c r="F375" s="95">
        <v>1161</v>
      </c>
      <c r="G375" s="95">
        <v>1091</v>
      </c>
      <c r="H375" s="95">
        <v>2227.9094705477009</v>
      </c>
      <c r="I375" s="95">
        <v>1042.564649458235</v>
      </c>
      <c r="J375" s="95">
        <v>1230</v>
      </c>
      <c r="K375" s="95">
        <v>970</v>
      </c>
      <c r="L375" s="95">
        <v>70</v>
      </c>
      <c r="M375" s="95">
        <v>125</v>
      </c>
      <c r="N375" s="285">
        <v>0.1016260162601626</v>
      </c>
      <c r="O375" s="95">
        <v>35</v>
      </c>
      <c r="P375" s="95">
        <v>0</v>
      </c>
      <c r="Q375" s="95">
        <v>35</v>
      </c>
      <c r="R375" s="285">
        <v>2.8455284552845527E-2</v>
      </c>
      <c r="S375" s="95">
        <v>15</v>
      </c>
      <c r="T375" s="95">
        <v>0</v>
      </c>
      <c r="U375" s="95">
        <v>10</v>
      </c>
      <c r="V375" s="95" t="s">
        <v>9</v>
      </c>
    </row>
    <row r="376" spans="1:22" x14ac:dyDescent="0.2">
      <c r="A376" s="55" t="s">
        <v>433</v>
      </c>
      <c r="B376" s="95" t="s">
        <v>623</v>
      </c>
      <c r="C376" s="95" t="s">
        <v>500</v>
      </c>
      <c r="D376" s="95">
        <v>3.1372000122070314</v>
      </c>
      <c r="E376" s="95">
        <v>7172</v>
      </c>
      <c r="F376" s="95">
        <v>3527</v>
      </c>
      <c r="G376" s="95">
        <v>3347</v>
      </c>
      <c r="H376" s="95">
        <v>2286.1149981172134</v>
      </c>
      <c r="I376" s="95">
        <v>1124.2509200166498</v>
      </c>
      <c r="J376" s="95">
        <v>3010</v>
      </c>
      <c r="K376" s="95">
        <v>2205</v>
      </c>
      <c r="L376" s="95">
        <v>185</v>
      </c>
      <c r="M376" s="95">
        <v>285</v>
      </c>
      <c r="N376" s="285">
        <v>9.4684385382059796E-2</v>
      </c>
      <c r="O376" s="95">
        <v>270</v>
      </c>
      <c r="P376" s="95">
        <v>20</v>
      </c>
      <c r="Q376" s="95">
        <v>290</v>
      </c>
      <c r="R376" s="285">
        <v>9.634551495016612E-2</v>
      </c>
      <c r="S376" s="95">
        <v>30</v>
      </c>
      <c r="T376" s="95">
        <v>10</v>
      </c>
      <c r="U376" s="95">
        <v>10</v>
      </c>
      <c r="V376" s="95" t="s">
        <v>9</v>
      </c>
    </row>
    <row r="377" spans="1:22" x14ac:dyDescent="0.2">
      <c r="A377" s="55" t="s">
        <v>434</v>
      </c>
      <c r="B377" s="95" t="s">
        <v>623</v>
      </c>
      <c r="C377" s="95" t="s">
        <v>500</v>
      </c>
      <c r="D377" s="95">
        <v>3.0613000488281248</v>
      </c>
      <c r="E377" s="95">
        <v>7930</v>
      </c>
      <c r="F377" s="95">
        <v>3279</v>
      </c>
      <c r="G377" s="95">
        <v>3119</v>
      </c>
      <c r="H377" s="95">
        <v>2590.4027287477516</v>
      </c>
      <c r="I377" s="95">
        <v>1071.113562113982</v>
      </c>
      <c r="J377" s="95">
        <v>3495</v>
      </c>
      <c r="K377" s="95">
        <v>2750</v>
      </c>
      <c r="L377" s="95">
        <v>260</v>
      </c>
      <c r="M377" s="95">
        <v>280</v>
      </c>
      <c r="N377" s="285">
        <v>8.0114449213161659E-2</v>
      </c>
      <c r="O377" s="95">
        <v>140</v>
      </c>
      <c r="P377" s="95">
        <v>35</v>
      </c>
      <c r="Q377" s="95">
        <v>175</v>
      </c>
      <c r="R377" s="285">
        <v>5.007153075822604E-2</v>
      </c>
      <c r="S377" s="95">
        <v>10</v>
      </c>
      <c r="T377" s="95">
        <v>10</v>
      </c>
      <c r="U377" s="95">
        <v>10</v>
      </c>
      <c r="V377" s="95" t="s">
        <v>9</v>
      </c>
    </row>
    <row r="378" spans="1:22" x14ac:dyDescent="0.2">
      <c r="A378" s="55" t="s">
        <v>435</v>
      </c>
      <c r="B378" s="95" t="s">
        <v>623</v>
      </c>
      <c r="C378" s="95" t="s">
        <v>500</v>
      </c>
      <c r="D378" s="95">
        <v>2.9882000732421874</v>
      </c>
      <c r="E378" s="95">
        <v>5006</v>
      </c>
      <c r="F378" s="95">
        <v>1817</v>
      </c>
      <c r="G378" s="95">
        <v>1735</v>
      </c>
      <c r="H378" s="95">
        <v>1675.2559658994005</v>
      </c>
      <c r="I378" s="95">
        <v>608.05834799025388</v>
      </c>
      <c r="J378" s="95">
        <v>2330</v>
      </c>
      <c r="K378" s="95">
        <v>1915</v>
      </c>
      <c r="L378" s="95">
        <v>190</v>
      </c>
      <c r="M378" s="95">
        <v>140</v>
      </c>
      <c r="N378" s="285">
        <v>6.0085836909871244E-2</v>
      </c>
      <c r="O378" s="95">
        <v>55</v>
      </c>
      <c r="P378" s="95">
        <v>0</v>
      </c>
      <c r="Q378" s="95">
        <v>55</v>
      </c>
      <c r="R378" s="285">
        <v>2.3605150214592276E-2</v>
      </c>
      <c r="S378" s="95">
        <v>0</v>
      </c>
      <c r="T378" s="95">
        <v>0</v>
      </c>
      <c r="U378" s="95">
        <v>25</v>
      </c>
      <c r="V378" s="95" t="s">
        <v>9</v>
      </c>
    </row>
    <row r="379" spans="1:22" x14ac:dyDescent="0.2">
      <c r="A379" s="55" t="s">
        <v>436</v>
      </c>
      <c r="B379" s="95" t="s">
        <v>623</v>
      </c>
      <c r="C379" s="95" t="s">
        <v>500</v>
      </c>
      <c r="D379" s="95">
        <v>2.3186000061035155</v>
      </c>
      <c r="E379" s="95">
        <v>5398</v>
      </c>
      <c r="F379" s="95">
        <v>2064</v>
      </c>
      <c r="G379" s="95">
        <v>1949</v>
      </c>
      <c r="H379" s="95">
        <v>2328.1290372596518</v>
      </c>
      <c r="I379" s="95">
        <v>890.1923551137312</v>
      </c>
      <c r="J379" s="95">
        <v>2710</v>
      </c>
      <c r="K379" s="95">
        <v>2090</v>
      </c>
      <c r="L379" s="95">
        <v>210</v>
      </c>
      <c r="M379" s="95">
        <v>210</v>
      </c>
      <c r="N379" s="285">
        <v>7.7490774907749083E-2</v>
      </c>
      <c r="O379" s="95">
        <v>105</v>
      </c>
      <c r="P379" s="95">
        <v>50</v>
      </c>
      <c r="Q379" s="95">
        <v>155</v>
      </c>
      <c r="R379" s="285">
        <v>5.719557195571956E-2</v>
      </c>
      <c r="S379" s="95">
        <v>0</v>
      </c>
      <c r="T379" s="95">
        <v>10</v>
      </c>
      <c r="U379" s="95">
        <v>35</v>
      </c>
      <c r="V379" s="95" t="s">
        <v>9</v>
      </c>
    </row>
    <row r="380" spans="1:22" x14ac:dyDescent="0.2">
      <c r="A380" s="55" t="s">
        <v>437</v>
      </c>
      <c r="B380" s="95" t="s">
        <v>623</v>
      </c>
      <c r="C380" s="95" t="s">
        <v>500</v>
      </c>
      <c r="D380" s="95">
        <v>3.8067001342773437</v>
      </c>
      <c r="E380" s="95">
        <v>5555</v>
      </c>
      <c r="F380" s="95">
        <v>2094</v>
      </c>
      <c r="G380" s="95">
        <v>1972</v>
      </c>
      <c r="H380" s="95">
        <v>1459.2691318079221</v>
      </c>
      <c r="I380" s="95">
        <v>550.08272943398538</v>
      </c>
      <c r="J380" s="95">
        <v>2820</v>
      </c>
      <c r="K380" s="95">
        <v>2195</v>
      </c>
      <c r="L380" s="95">
        <v>250</v>
      </c>
      <c r="M380" s="95">
        <v>230</v>
      </c>
      <c r="N380" s="285">
        <v>8.1560283687943269E-2</v>
      </c>
      <c r="O380" s="95">
        <v>85</v>
      </c>
      <c r="P380" s="95">
        <v>20</v>
      </c>
      <c r="Q380" s="95">
        <v>105</v>
      </c>
      <c r="R380" s="285">
        <v>3.7234042553191488E-2</v>
      </c>
      <c r="S380" s="95">
        <v>10</v>
      </c>
      <c r="T380" s="95">
        <v>0</v>
      </c>
      <c r="U380" s="95">
        <v>15</v>
      </c>
      <c r="V380" s="95" t="s">
        <v>9</v>
      </c>
    </row>
    <row r="381" spans="1:22" x14ac:dyDescent="0.2">
      <c r="A381" s="55" t="s">
        <v>438</v>
      </c>
      <c r="B381" s="95" t="s">
        <v>623</v>
      </c>
      <c r="C381" s="95" t="s">
        <v>500</v>
      </c>
      <c r="D381" s="95">
        <v>4.9654000854492191</v>
      </c>
      <c r="E381" s="95">
        <v>4565</v>
      </c>
      <c r="F381" s="95">
        <v>1627</v>
      </c>
      <c r="G381" s="95">
        <v>1587</v>
      </c>
      <c r="H381" s="95">
        <v>919.36196911451998</v>
      </c>
      <c r="I381" s="95">
        <v>327.66745317619365</v>
      </c>
      <c r="J381" s="95">
        <v>2340</v>
      </c>
      <c r="K381" s="95">
        <v>1805</v>
      </c>
      <c r="L381" s="95">
        <v>190</v>
      </c>
      <c r="M381" s="95">
        <v>240</v>
      </c>
      <c r="N381" s="285">
        <v>0.10256410256410256</v>
      </c>
      <c r="O381" s="95">
        <v>75</v>
      </c>
      <c r="P381" s="95">
        <v>20</v>
      </c>
      <c r="Q381" s="95">
        <v>95</v>
      </c>
      <c r="R381" s="285">
        <v>4.05982905982906E-2</v>
      </c>
      <c r="S381" s="95">
        <v>0</v>
      </c>
      <c r="T381" s="95">
        <v>0</v>
      </c>
      <c r="U381" s="95">
        <v>15</v>
      </c>
      <c r="V381" s="95" t="s">
        <v>9</v>
      </c>
    </row>
    <row r="382" spans="1:22" x14ac:dyDescent="0.2">
      <c r="A382" s="55" t="s">
        <v>439</v>
      </c>
      <c r="B382" s="95" t="s">
        <v>623</v>
      </c>
      <c r="C382" s="95" t="s">
        <v>500</v>
      </c>
      <c r="D382" s="95">
        <v>1.8207000732421874</v>
      </c>
      <c r="E382" s="95">
        <v>4240</v>
      </c>
      <c r="F382" s="95">
        <v>1552</v>
      </c>
      <c r="G382" s="95">
        <v>1472</v>
      </c>
      <c r="H382" s="95">
        <v>2328.774553432997</v>
      </c>
      <c r="I382" s="95">
        <v>852.41936484151211</v>
      </c>
      <c r="J382" s="95">
        <v>2180</v>
      </c>
      <c r="K382" s="95">
        <v>1790</v>
      </c>
      <c r="L382" s="95">
        <v>125</v>
      </c>
      <c r="M382" s="95">
        <v>200</v>
      </c>
      <c r="N382" s="285">
        <v>9.1743119266055051E-2</v>
      </c>
      <c r="O382" s="95">
        <v>30</v>
      </c>
      <c r="P382" s="95">
        <v>15</v>
      </c>
      <c r="Q382" s="95">
        <v>45</v>
      </c>
      <c r="R382" s="285">
        <v>2.0642201834862386E-2</v>
      </c>
      <c r="S382" s="95">
        <v>0</v>
      </c>
      <c r="T382" s="95">
        <v>0</v>
      </c>
      <c r="U382" s="95">
        <v>20</v>
      </c>
      <c r="V382" s="95" t="s">
        <v>9</v>
      </c>
    </row>
    <row r="383" spans="1:22" x14ac:dyDescent="0.2">
      <c r="A383" s="55" t="s">
        <v>440</v>
      </c>
      <c r="B383" s="95" t="s">
        <v>623</v>
      </c>
      <c r="C383" s="95" t="s">
        <v>500</v>
      </c>
      <c r="D383" s="95">
        <v>35.483000488281249</v>
      </c>
      <c r="E383" s="95">
        <v>6345</v>
      </c>
      <c r="F383" s="95">
        <v>2102</v>
      </c>
      <c r="G383" s="95">
        <v>2029</v>
      </c>
      <c r="H383" s="95">
        <v>178.81802307264076</v>
      </c>
      <c r="I383" s="95">
        <v>59.239635066775556</v>
      </c>
      <c r="J383" s="95">
        <v>3085</v>
      </c>
      <c r="K383" s="95">
        <v>2620</v>
      </c>
      <c r="L383" s="95">
        <v>185</v>
      </c>
      <c r="M383" s="95">
        <v>115</v>
      </c>
      <c r="N383" s="285">
        <v>3.7277147487844407E-2</v>
      </c>
      <c r="O383" s="95">
        <v>75</v>
      </c>
      <c r="P383" s="95">
        <v>40</v>
      </c>
      <c r="Q383" s="95">
        <v>115</v>
      </c>
      <c r="R383" s="285">
        <v>3.7277147487844407E-2</v>
      </c>
      <c r="S383" s="95">
        <v>45</v>
      </c>
      <c r="T383" s="95">
        <v>0</v>
      </c>
      <c r="U383" s="95">
        <v>0</v>
      </c>
      <c r="V383" s="95" t="s">
        <v>9</v>
      </c>
    </row>
    <row r="384" spans="1:22" x14ac:dyDescent="0.2">
      <c r="A384" s="55" t="s">
        <v>441</v>
      </c>
      <c r="B384" s="55" t="s">
        <v>623</v>
      </c>
      <c r="C384" s="55" t="s">
        <v>500</v>
      </c>
      <c r="D384" s="55">
        <v>152.6391015625</v>
      </c>
      <c r="E384" s="55">
        <v>3021</v>
      </c>
      <c r="F384" s="55">
        <v>1381</v>
      </c>
      <c r="G384" s="55">
        <v>1009</v>
      </c>
      <c r="H384" s="55">
        <v>19.791783160902671</v>
      </c>
      <c r="I384" s="55">
        <v>9.0474851192342225</v>
      </c>
      <c r="J384" s="55">
        <v>1515</v>
      </c>
      <c r="K384" s="55">
        <v>1220</v>
      </c>
      <c r="L384" s="55">
        <v>125</v>
      </c>
      <c r="M384" s="55">
        <v>100</v>
      </c>
      <c r="N384" s="274">
        <v>6.6006600660066E-2</v>
      </c>
      <c r="O384" s="55">
        <v>30</v>
      </c>
      <c r="P384" s="55">
        <v>0</v>
      </c>
      <c r="Q384" s="55">
        <v>30</v>
      </c>
      <c r="R384" s="274">
        <v>1.9801980198019802E-2</v>
      </c>
      <c r="S384" s="55">
        <v>25</v>
      </c>
      <c r="T384" s="55">
        <v>0</v>
      </c>
      <c r="U384" s="55">
        <v>15</v>
      </c>
      <c r="V384" s="55" t="s">
        <v>5</v>
      </c>
    </row>
    <row r="385" spans="1:22" x14ac:dyDescent="0.2">
      <c r="A385" s="55" t="s">
        <v>442</v>
      </c>
      <c r="B385" s="95" t="s">
        <v>623</v>
      </c>
      <c r="C385" s="95" t="s">
        <v>500</v>
      </c>
      <c r="D385" s="95">
        <v>22.25320068359375</v>
      </c>
      <c r="E385" s="95">
        <v>6278</v>
      </c>
      <c r="F385" s="95">
        <v>2624</v>
      </c>
      <c r="G385" s="95">
        <v>2473</v>
      </c>
      <c r="H385" s="95">
        <v>282.11672061307019</v>
      </c>
      <c r="I385" s="95">
        <v>117.91562199565087</v>
      </c>
      <c r="J385" s="95">
        <v>3030</v>
      </c>
      <c r="K385" s="95">
        <v>2335</v>
      </c>
      <c r="L385" s="95">
        <v>205</v>
      </c>
      <c r="M385" s="95">
        <v>305</v>
      </c>
      <c r="N385" s="285">
        <v>0.10066006600660066</v>
      </c>
      <c r="O385" s="95">
        <v>115</v>
      </c>
      <c r="P385" s="95">
        <v>45</v>
      </c>
      <c r="Q385" s="95">
        <v>160</v>
      </c>
      <c r="R385" s="285">
        <v>5.2805280528052806E-2</v>
      </c>
      <c r="S385" s="95">
        <v>10</v>
      </c>
      <c r="T385" s="95">
        <v>0</v>
      </c>
      <c r="U385" s="95">
        <v>10</v>
      </c>
      <c r="V385" s="95" t="s">
        <v>9</v>
      </c>
    </row>
    <row r="386" spans="1:22" x14ac:dyDescent="0.2">
      <c r="A386" s="55" t="s">
        <v>443</v>
      </c>
      <c r="B386" s="95" t="s">
        <v>623</v>
      </c>
      <c r="C386" s="95" t="s">
        <v>500</v>
      </c>
      <c r="D386" s="95">
        <v>3.9658999633789063</v>
      </c>
      <c r="E386" s="95">
        <v>8307</v>
      </c>
      <c r="F386" s="95">
        <v>3156</v>
      </c>
      <c r="G386" s="95">
        <v>2996</v>
      </c>
      <c r="H386" s="95">
        <v>2094.6065399295953</v>
      </c>
      <c r="I386" s="95">
        <v>795.7840664521251</v>
      </c>
      <c r="J386" s="95">
        <v>4415</v>
      </c>
      <c r="K386" s="95">
        <v>3575</v>
      </c>
      <c r="L386" s="95">
        <v>275</v>
      </c>
      <c r="M386" s="95">
        <v>460</v>
      </c>
      <c r="N386" s="285">
        <v>0.10419026047565119</v>
      </c>
      <c r="O386" s="95">
        <v>65</v>
      </c>
      <c r="P386" s="95">
        <v>10</v>
      </c>
      <c r="Q386" s="95">
        <v>75</v>
      </c>
      <c r="R386" s="285">
        <v>1.698754246885617E-2</v>
      </c>
      <c r="S386" s="95">
        <v>10</v>
      </c>
      <c r="T386" s="95">
        <v>10</v>
      </c>
      <c r="U386" s="95">
        <v>15</v>
      </c>
      <c r="V386" s="95" t="s">
        <v>9</v>
      </c>
    </row>
    <row r="387" spans="1:22" x14ac:dyDescent="0.2">
      <c r="A387" s="55" t="s">
        <v>444</v>
      </c>
      <c r="B387" s="55" t="s">
        <v>623</v>
      </c>
      <c r="C387" s="55" t="s">
        <v>500</v>
      </c>
      <c r="D387" s="55">
        <v>59.158999023437502</v>
      </c>
      <c r="E387" s="55">
        <v>1038</v>
      </c>
      <c r="F387" s="55">
        <v>369</v>
      </c>
      <c r="G387" s="55">
        <v>355</v>
      </c>
      <c r="H387" s="55">
        <v>17.545935819312412</v>
      </c>
      <c r="I387" s="55">
        <v>6.2374280513740654</v>
      </c>
      <c r="J387" s="55">
        <v>435</v>
      </c>
      <c r="K387" s="55">
        <v>350</v>
      </c>
      <c r="L387" s="55">
        <v>20</v>
      </c>
      <c r="M387" s="55">
        <v>15</v>
      </c>
      <c r="N387" s="274">
        <v>3.4482758620689655E-2</v>
      </c>
      <c r="O387" s="55">
        <v>40</v>
      </c>
      <c r="P387" s="55">
        <v>0</v>
      </c>
      <c r="Q387" s="55">
        <v>40</v>
      </c>
      <c r="R387" s="274">
        <v>9.1954022988505746E-2</v>
      </c>
      <c r="S387" s="55">
        <v>0</v>
      </c>
      <c r="T387" s="55">
        <v>0</v>
      </c>
      <c r="U387" s="55">
        <v>0</v>
      </c>
      <c r="V387" s="55" t="s">
        <v>5</v>
      </c>
    </row>
    <row r="388" spans="1:22" x14ac:dyDescent="0.2">
      <c r="A388" s="55" t="s">
        <v>445</v>
      </c>
      <c r="B388" s="55" t="s">
        <v>623</v>
      </c>
      <c r="C388" s="55" t="s">
        <v>500</v>
      </c>
      <c r="D388" s="55">
        <v>72.508100585937498</v>
      </c>
      <c r="E388" s="55">
        <v>6238</v>
      </c>
      <c r="F388" s="55">
        <v>2641</v>
      </c>
      <c r="G388" s="55">
        <v>2457</v>
      </c>
      <c r="H388" s="55">
        <v>86.031766790065689</v>
      </c>
      <c r="I388" s="55">
        <v>36.423516526541114</v>
      </c>
      <c r="J388" s="55">
        <v>2530</v>
      </c>
      <c r="K388" s="55">
        <v>2175</v>
      </c>
      <c r="L388" s="55">
        <v>150</v>
      </c>
      <c r="M388" s="55">
        <v>35</v>
      </c>
      <c r="N388" s="274">
        <v>1.383399209486166E-2</v>
      </c>
      <c r="O388" s="55">
        <v>150</v>
      </c>
      <c r="P388" s="55">
        <v>0</v>
      </c>
      <c r="Q388" s="55">
        <v>150</v>
      </c>
      <c r="R388" s="274">
        <v>5.9288537549407112E-2</v>
      </c>
      <c r="S388" s="55">
        <v>10</v>
      </c>
      <c r="T388" s="55">
        <v>0</v>
      </c>
      <c r="U388" s="55">
        <v>10</v>
      </c>
      <c r="V388" s="55" t="s">
        <v>5</v>
      </c>
    </row>
    <row r="389" spans="1:22" x14ac:dyDescent="0.2">
      <c r="A389" s="55" t="s">
        <v>446</v>
      </c>
      <c r="B389" s="95" t="s">
        <v>623</v>
      </c>
      <c r="C389" s="95" t="s">
        <v>500</v>
      </c>
      <c r="D389" s="95">
        <v>19.566099853515624</v>
      </c>
      <c r="E389" s="95">
        <v>3082</v>
      </c>
      <c r="F389" s="95">
        <v>1200</v>
      </c>
      <c r="G389" s="95">
        <v>1084</v>
      </c>
      <c r="H389" s="95">
        <v>157.51733984155396</v>
      </c>
      <c r="I389" s="95">
        <v>61.330567102486945</v>
      </c>
      <c r="J389" s="95">
        <v>1185</v>
      </c>
      <c r="K389" s="95">
        <v>990</v>
      </c>
      <c r="L389" s="95">
        <v>125</v>
      </c>
      <c r="M389" s="95">
        <v>30</v>
      </c>
      <c r="N389" s="285">
        <v>2.5316455696202531E-2</v>
      </c>
      <c r="O389" s="95">
        <v>30</v>
      </c>
      <c r="P389" s="95">
        <v>10</v>
      </c>
      <c r="Q389" s="95">
        <v>40</v>
      </c>
      <c r="R389" s="285">
        <v>3.3755274261603373E-2</v>
      </c>
      <c r="S389" s="95">
        <v>0</v>
      </c>
      <c r="T389" s="95">
        <v>0</v>
      </c>
      <c r="U389" s="95">
        <v>0</v>
      </c>
      <c r="V389" s="95" t="s">
        <v>9</v>
      </c>
    </row>
    <row r="390" spans="1:22" x14ac:dyDescent="0.2">
      <c r="A390" s="55" t="s">
        <v>447</v>
      </c>
      <c r="B390" s="95" t="s">
        <v>623</v>
      </c>
      <c r="C390" s="95" t="s">
        <v>500</v>
      </c>
      <c r="D390" s="95">
        <v>18.932600097656248</v>
      </c>
      <c r="E390" s="95">
        <v>5338</v>
      </c>
      <c r="F390" s="95">
        <v>1933</v>
      </c>
      <c r="G390" s="95">
        <v>1852</v>
      </c>
      <c r="H390" s="95">
        <v>281.94753876731465</v>
      </c>
      <c r="I390" s="95">
        <v>102.09902443559746</v>
      </c>
      <c r="J390" s="95">
        <v>2865</v>
      </c>
      <c r="K390" s="95">
        <v>2645</v>
      </c>
      <c r="L390" s="95">
        <v>120</v>
      </c>
      <c r="M390" s="95">
        <v>40</v>
      </c>
      <c r="N390" s="285">
        <v>1.3961605584642234E-2</v>
      </c>
      <c r="O390" s="95">
        <v>35</v>
      </c>
      <c r="P390" s="95">
        <v>0</v>
      </c>
      <c r="Q390" s="95">
        <v>35</v>
      </c>
      <c r="R390" s="285">
        <v>1.2216404886561954E-2</v>
      </c>
      <c r="S390" s="95">
        <v>0</v>
      </c>
      <c r="T390" s="95">
        <v>0</v>
      </c>
      <c r="U390" s="95">
        <v>20</v>
      </c>
      <c r="V390" s="95" t="s">
        <v>9</v>
      </c>
    </row>
    <row r="391" spans="1:22" x14ac:dyDescent="0.2">
      <c r="A391" s="55" t="s">
        <v>448</v>
      </c>
      <c r="B391" s="55" t="s">
        <v>623</v>
      </c>
      <c r="C391" s="55" t="s">
        <v>500</v>
      </c>
      <c r="D391" s="55">
        <v>23.2131005859375</v>
      </c>
      <c r="E391" s="55">
        <v>3143</v>
      </c>
      <c r="F391" s="55">
        <v>1140</v>
      </c>
      <c r="G391" s="55">
        <v>1036</v>
      </c>
      <c r="H391" s="55">
        <v>135.39768151024296</v>
      </c>
      <c r="I391" s="55">
        <v>49.110199466012403</v>
      </c>
      <c r="J391" s="55">
        <v>1520</v>
      </c>
      <c r="K391" s="55">
        <v>1325</v>
      </c>
      <c r="L391" s="55">
        <v>95</v>
      </c>
      <c r="M391" s="55">
        <v>10</v>
      </c>
      <c r="N391" s="274">
        <v>6.5789473684210523E-3</v>
      </c>
      <c r="O391" s="55">
        <v>60</v>
      </c>
      <c r="P391" s="55">
        <v>0</v>
      </c>
      <c r="Q391" s="55">
        <v>60</v>
      </c>
      <c r="R391" s="274">
        <v>3.9473684210526314E-2</v>
      </c>
      <c r="S391" s="55">
        <v>0</v>
      </c>
      <c r="T391" s="55">
        <v>0</v>
      </c>
      <c r="U391" s="55">
        <v>25</v>
      </c>
      <c r="V391" s="55" t="s">
        <v>5</v>
      </c>
    </row>
    <row r="392" spans="1:22" x14ac:dyDescent="0.2">
      <c r="A392" s="55" t="s">
        <v>449</v>
      </c>
      <c r="B392" s="95" t="s">
        <v>623</v>
      </c>
      <c r="C392" s="95" t="s">
        <v>500</v>
      </c>
      <c r="D392" s="95">
        <v>1.4682000732421876</v>
      </c>
      <c r="E392" s="95">
        <v>2480</v>
      </c>
      <c r="F392" s="95">
        <v>881</v>
      </c>
      <c r="G392" s="95">
        <v>862</v>
      </c>
      <c r="H392" s="95">
        <v>1689.1430842415648</v>
      </c>
      <c r="I392" s="95">
        <v>600.05445855516871</v>
      </c>
      <c r="J392" s="95">
        <v>1290</v>
      </c>
      <c r="K392" s="95">
        <v>1065</v>
      </c>
      <c r="L392" s="95">
        <v>145</v>
      </c>
      <c r="M392" s="95">
        <v>45</v>
      </c>
      <c r="N392" s="285">
        <v>3.4883720930232558E-2</v>
      </c>
      <c r="O392" s="95">
        <v>35</v>
      </c>
      <c r="P392" s="95">
        <v>0</v>
      </c>
      <c r="Q392" s="95">
        <v>35</v>
      </c>
      <c r="R392" s="285">
        <v>2.7131782945736434E-2</v>
      </c>
      <c r="S392" s="95">
        <v>10</v>
      </c>
      <c r="T392" s="95">
        <v>0</v>
      </c>
      <c r="U392" s="95">
        <v>0</v>
      </c>
      <c r="V392" s="95" t="s">
        <v>9</v>
      </c>
    </row>
    <row r="393" spans="1:22" x14ac:dyDescent="0.2">
      <c r="A393" s="55" t="s">
        <v>450</v>
      </c>
      <c r="B393" s="95" t="s">
        <v>623</v>
      </c>
      <c r="C393" s="95" t="s">
        <v>500</v>
      </c>
      <c r="D393" s="95">
        <v>9.4157000732421867</v>
      </c>
      <c r="E393" s="95">
        <v>3813</v>
      </c>
      <c r="F393" s="95">
        <v>1636</v>
      </c>
      <c r="G393" s="95">
        <v>1550</v>
      </c>
      <c r="H393" s="95">
        <v>404.96192214489662</v>
      </c>
      <c r="I393" s="95">
        <v>173.75234844716783</v>
      </c>
      <c r="J393" s="95">
        <v>1690</v>
      </c>
      <c r="K393" s="95">
        <v>1495</v>
      </c>
      <c r="L393" s="95">
        <v>95</v>
      </c>
      <c r="M393" s="95">
        <v>55</v>
      </c>
      <c r="N393" s="285">
        <v>3.2544378698224852E-2</v>
      </c>
      <c r="O393" s="95">
        <v>20</v>
      </c>
      <c r="P393" s="95">
        <v>0</v>
      </c>
      <c r="Q393" s="95">
        <v>20</v>
      </c>
      <c r="R393" s="285">
        <v>1.1834319526627219E-2</v>
      </c>
      <c r="S393" s="95">
        <v>10</v>
      </c>
      <c r="T393" s="95">
        <v>0</v>
      </c>
      <c r="U393" s="95">
        <v>20</v>
      </c>
      <c r="V393" s="95" t="s">
        <v>9</v>
      </c>
    </row>
    <row r="394" spans="1:22" x14ac:dyDescent="0.2">
      <c r="A394" s="55" t="s">
        <v>451</v>
      </c>
      <c r="B394" s="95" t="s">
        <v>623</v>
      </c>
      <c r="C394" s="95" t="s">
        <v>500</v>
      </c>
      <c r="D394" s="95">
        <v>2.6166000366210938</v>
      </c>
      <c r="E394" s="95">
        <v>5048</v>
      </c>
      <c r="F394" s="95">
        <v>1708</v>
      </c>
      <c r="G394" s="95">
        <v>1652</v>
      </c>
      <c r="H394" s="95">
        <v>1929.2210996521492</v>
      </c>
      <c r="I394" s="95">
        <v>652.75547508040222</v>
      </c>
      <c r="J394" s="95">
        <v>2615</v>
      </c>
      <c r="K394" s="95">
        <v>2180</v>
      </c>
      <c r="L394" s="95">
        <v>215</v>
      </c>
      <c r="M394" s="95">
        <v>100</v>
      </c>
      <c r="N394" s="285">
        <v>3.8240917782026769E-2</v>
      </c>
      <c r="O394" s="95">
        <v>50</v>
      </c>
      <c r="P394" s="95">
        <v>35</v>
      </c>
      <c r="Q394" s="95">
        <v>85</v>
      </c>
      <c r="R394" s="285">
        <v>3.2504780114722756E-2</v>
      </c>
      <c r="S394" s="95">
        <v>0</v>
      </c>
      <c r="T394" s="95">
        <v>0</v>
      </c>
      <c r="U394" s="95">
        <v>35</v>
      </c>
      <c r="V394" s="95" t="s">
        <v>9</v>
      </c>
    </row>
    <row r="395" spans="1:22" x14ac:dyDescent="0.2">
      <c r="A395" s="55" t="s">
        <v>452</v>
      </c>
      <c r="B395" s="55" t="s">
        <v>623</v>
      </c>
      <c r="C395" s="55" t="s">
        <v>500</v>
      </c>
      <c r="D395" s="55">
        <v>33.513798828124997</v>
      </c>
      <c r="E395" s="55">
        <v>2501</v>
      </c>
      <c r="F395" s="55">
        <v>1000</v>
      </c>
      <c r="G395" s="55">
        <v>918</v>
      </c>
      <c r="H395" s="55">
        <v>74.625977580946284</v>
      </c>
      <c r="I395" s="55">
        <v>29.838455650118469</v>
      </c>
      <c r="J395" s="55">
        <v>1050</v>
      </c>
      <c r="K395" s="55">
        <v>860</v>
      </c>
      <c r="L395" s="55">
        <v>35</v>
      </c>
      <c r="M395" s="55">
        <v>30</v>
      </c>
      <c r="N395" s="274">
        <v>2.8571428571428571E-2</v>
      </c>
      <c r="O395" s="55">
        <v>30</v>
      </c>
      <c r="P395" s="55">
        <v>40</v>
      </c>
      <c r="Q395" s="55">
        <v>70</v>
      </c>
      <c r="R395" s="274">
        <v>6.6666666666666666E-2</v>
      </c>
      <c r="S395" s="55">
        <v>20</v>
      </c>
      <c r="T395" s="55">
        <v>20</v>
      </c>
      <c r="U395" s="55">
        <v>15</v>
      </c>
      <c r="V395" s="55" t="s">
        <v>5</v>
      </c>
    </row>
    <row r="396" spans="1:22" x14ac:dyDescent="0.2">
      <c r="A396" s="55" t="s">
        <v>453</v>
      </c>
      <c r="B396" s="95" t="s">
        <v>623</v>
      </c>
      <c r="C396" s="95" t="s">
        <v>500</v>
      </c>
      <c r="D396" s="95">
        <v>3.3220001220703126</v>
      </c>
      <c r="E396" s="95">
        <v>2866</v>
      </c>
      <c r="F396" s="95">
        <v>944</v>
      </c>
      <c r="G396" s="95">
        <v>907</v>
      </c>
      <c r="H396" s="95">
        <v>862.73326149484683</v>
      </c>
      <c r="I396" s="95">
        <v>284.16615451888885</v>
      </c>
      <c r="J396" s="95">
        <v>1435</v>
      </c>
      <c r="K396" s="95">
        <v>1150</v>
      </c>
      <c r="L396" s="95">
        <v>125</v>
      </c>
      <c r="M396" s="95">
        <v>60</v>
      </c>
      <c r="N396" s="285">
        <v>4.1811846689895474E-2</v>
      </c>
      <c r="O396" s="95">
        <v>65</v>
      </c>
      <c r="P396" s="95">
        <v>10</v>
      </c>
      <c r="Q396" s="95">
        <v>75</v>
      </c>
      <c r="R396" s="285">
        <v>5.2264808362369339E-2</v>
      </c>
      <c r="S396" s="95">
        <v>0</v>
      </c>
      <c r="T396" s="95">
        <v>0</v>
      </c>
      <c r="U396" s="95">
        <v>35</v>
      </c>
      <c r="V396" s="95" t="s">
        <v>9</v>
      </c>
    </row>
    <row r="397" spans="1:22" x14ac:dyDescent="0.2">
      <c r="A397" s="55" t="s">
        <v>454</v>
      </c>
      <c r="B397" s="95" t="s">
        <v>623</v>
      </c>
      <c r="C397" s="95" t="s">
        <v>500</v>
      </c>
      <c r="D397" s="95">
        <v>3.1404998779296873</v>
      </c>
      <c r="E397" s="95">
        <v>5328</v>
      </c>
      <c r="F397" s="95">
        <v>2084</v>
      </c>
      <c r="G397" s="95">
        <v>2033</v>
      </c>
      <c r="H397" s="95">
        <v>1696.5452020690345</v>
      </c>
      <c r="I397" s="95">
        <v>663.5886263348101</v>
      </c>
      <c r="J397" s="95">
        <v>2725</v>
      </c>
      <c r="K397" s="95">
        <v>2345</v>
      </c>
      <c r="L397" s="95">
        <v>175</v>
      </c>
      <c r="M397" s="95">
        <v>45</v>
      </c>
      <c r="N397" s="285">
        <v>1.6513761467889909E-2</v>
      </c>
      <c r="O397" s="95">
        <v>125</v>
      </c>
      <c r="P397" s="95">
        <v>15</v>
      </c>
      <c r="Q397" s="95">
        <v>140</v>
      </c>
      <c r="R397" s="285">
        <v>5.1376146788990829E-2</v>
      </c>
      <c r="S397" s="95">
        <v>10</v>
      </c>
      <c r="T397" s="95">
        <v>0</v>
      </c>
      <c r="U397" s="95">
        <v>10</v>
      </c>
      <c r="V397" s="95" t="s">
        <v>9</v>
      </c>
    </row>
    <row r="398" spans="1:22" x14ac:dyDescent="0.2">
      <c r="A398" s="55" t="s">
        <v>455</v>
      </c>
      <c r="B398" s="95" t="s">
        <v>623</v>
      </c>
      <c r="C398" s="95" t="s">
        <v>500</v>
      </c>
      <c r="D398" s="95">
        <v>1.0845999908447266</v>
      </c>
      <c r="E398" s="95">
        <v>2473</v>
      </c>
      <c r="F398" s="95">
        <v>854</v>
      </c>
      <c r="G398" s="95">
        <v>825</v>
      </c>
      <c r="H398" s="95">
        <v>2280.1032831227817</v>
      </c>
      <c r="I398" s="95">
        <v>787.38706178198765</v>
      </c>
      <c r="J398" s="95">
        <v>1340</v>
      </c>
      <c r="K398" s="95">
        <v>1155</v>
      </c>
      <c r="L398" s="95">
        <v>110</v>
      </c>
      <c r="M398" s="95">
        <v>55</v>
      </c>
      <c r="N398" s="285">
        <v>4.1044776119402986E-2</v>
      </c>
      <c r="O398" s="95">
        <v>10</v>
      </c>
      <c r="P398" s="95">
        <v>10</v>
      </c>
      <c r="Q398" s="95">
        <v>20</v>
      </c>
      <c r="R398" s="285">
        <v>1.4925373134328358E-2</v>
      </c>
      <c r="S398" s="95">
        <v>0</v>
      </c>
      <c r="T398" s="95">
        <v>0</v>
      </c>
      <c r="U398" s="95">
        <v>0</v>
      </c>
      <c r="V398" s="95" t="s">
        <v>9</v>
      </c>
    </row>
    <row r="399" spans="1:22" x14ac:dyDescent="0.2">
      <c r="A399" s="55" t="s">
        <v>456</v>
      </c>
      <c r="B399" s="95" t="s">
        <v>623</v>
      </c>
      <c r="C399" s="95" t="s">
        <v>500</v>
      </c>
      <c r="D399" s="95">
        <v>3.6372000122070314</v>
      </c>
      <c r="E399" s="95">
        <v>6962</v>
      </c>
      <c r="F399" s="95">
        <v>2541</v>
      </c>
      <c r="G399" s="95">
        <v>2416</v>
      </c>
      <c r="H399" s="95">
        <v>1914.1097483323442</v>
      </c>
      <c r="I399" s="95">
        <v>698.61431636203486</v>
      </c>
      <c r="J399" s="95">
        <v>3575</v>
      </c>
      <c r="K399" s="95">
        <v>2990</v>
      </c>
      <c r="L399" s="95">
        <v>290</v>
      </c>
      <c r="M399" s="95">
        <v>105</v>
      </c>
      <c r="N399" s="285">
        <v>2.937062937062937E-2</v>
      </c>
      <c r="O399" s="95">
        <v>155</v>
      </c>
      <c r="P399" s="95">
        <v>15</v>
      </c>
      <c r="Q399" s="95">
        <v>170</v>
      </c>
      <c r="R399" s="285">
        <v>4.7552447552447551E-2</v>
      </c>
      <c r="S399" s="95">
        <v>0</v>
      </c>
      <c r="T399" s="95">
        <v>0</v>
      </c>
      <c r="U399" s="95">
        <v>20</v>
      </c>
      <c r="V399" s="95" t="s">
        <v>9</v>
      </c>
    </row>
    <row r="400" spans="1:22" x14ac:dyDescent="0.2">
      <c r="A400" s="55" t="s">
        <v>457</v>
      </c>
      <c r="B400" s="95" t="s">
        <v>623</v>
      </c>
      <c r="C400" s="95" t="s">
        <v>500</v>
      </c>
      <c r="D400" s="95">
        <v>0.58900001525878909</v>
      </c>
      <c r="E400" s="95">
        <v>4086</v>
      </c>
      <c r="F400" s="95">
        <v>2173</v>
      </c>
      <c r="G400" s="95">
        <v>2071</v>
      </c>
      <c r="H400" s="95">
        <v>6937.1814841205614</v>
      </c>
      <c r="I400" s="95">
        <v>3689.3038093475234</v>
      </c>
      <c r="J400" s="95">
        <v>2220</v>
      </c>
      <c r="K400" s="95">
        <v>1710</v>
      </c>
      <c r="L400" s="95">
        <v>145</v>
      </c>
      <c r="M400" s="95">
        <v>155</v>
      </c>
      <c r="N400" s="285">
        <v>6.9819819819819814E-2</v>
      </c>
      <c r="O400" s="95">
        <v>155</v>
      </c>
      <c r="P400" s="95">
        <v>50</v>
      </c>
      <c r="Q400" s="95">
        <v>205</v>
      </c>
      <c r="R400" s="285">
        <v>9.2342342342342343E-2</v>
      </c>
      <c r="S400" s="95">
        <v>10</v>
      </c>
      <c r="T400" s="95">
        <v>0</v>
      </c>
      <c r="U400" s="95">
        <v>0</v>
      </c>
      <c r="V400" s="95" t="s">
        <v>9</v>
      </c>
    </row>
    <row r="401" spans="1:22" x14ac:dyDescent="0.2">
      <c r="A401" s="55" t="s">
        <v>458</v>
      </c>
      <c r="B401" s="109" t="s">
        <v>623</v>
      </c>
      <c r="C401" s="109" t="s">
        <v>500</v>
      </c>
      <c r="D401" s="109">
        <v>0.83559997558593746</v>
      </c>
      <c r="E401" s="109">
        <v>4428</v>
      </c>
      <c r="F401" s="109">
        <v>2662</v>
      </c>
      <c r="G401" s="109">
        <v>2509</v>
      </c>
      <c r="H401" s="109">
        <v>5299.1863683277497</v>
      </c>
      <c r="I401" s="109">
        <v>3185.7348944192568</v>
      </c>
      <c r="J401" s="109">
        <v>1640</v>
      </c>
      <c r="K401" s="109">
        <v>1070</v>
      </c>
      <c r="L401" s="109">
        <v>110</v>
      </c>
      <c r="M401" s="109">
        <v>190</v>
      </c>
      <c r="N401" s="284">
        <v>0.11585365853658537</v>
      </c>
      <c r="O401" s="109">
        <v>190</v>
      </c>
      <c r="P401" s="109">
        <v>45</v>
      </c>
      <c r="Q401" s="109">
        <v>235</v>
      </c>
      <c r="R401" s="284">
        <v>0.14329268292682926</v>
      </c>
      <c r="S401" s="109">
        <v>10</v>
      </c>
      <c r="T401" s="109">
        <v>0</v>
      </c>
      <c r="U401" s="109">
        <v>20</v>
      </c>
      <c r="V401" s="109" t="s">
        <v>7</v>
      </c>
    </row>
    <row r="402" spans="1:22" x14ac:dyDescent="0.2">
      <c r="A402" s="55" t="s">
        <v>459</v>
      </c>
      <c r="B402" s="95" t="s">
        <v>623</v>
      </c>
      <c r="C402" s="95" t="s">
        <v>500</v>
      </c>
      <c r="D402" s="95">
        <v>2.4899000549316406</v>
      </c>
      <c r="E402" s="95">
        <v>2978</v>
      </c>
      <c r="F402" s="95">
        <v>1528</v>
      </c>
      <c r="G402" s="95">
        <v>1452</v>
      </c>
      <c r="H402" s="95">
        <v>1196.0319427687871</v>
      </c>
      <c r="I402" s="95">
        <v>613.67925068861882</v>
      </c>
      <c r="J402" s="95">
        <v>1480</v>
      </c>
      <c r="K402" s="95">
        <v>1085</v>
      </c>
      <c r="L402" s="95">
        <v>125</v>
      </c>
      <c r="M402" s="95">
        <v>95</v>
      </c>
      <c r="N402" s="285">
        <v>6.4189189189189186E-2</v>
      </c>
      <c r="O402" s="95">
        <v>125</v>
      </c>
      <c r="P402" s="95">
        <v>15</v>
      </c>
      <c r="Q402" s="95">
        <v>140</v>
      </c>
      <c r="R402" s="285">
        <v>9.45945945945946E-2</v>
      </c>
      <c r="S402" s="95">
        <v>0</v>
      </c>
      <c r="T402" s="95">
        <v>0</v>
      </c>
      <c r="U402" s="95">
        <v>20</v>
      </c>
      <c r="V402" s="95" t="s">
        <v>9</v>
      </c>
    </row>
    <row r="403" spans="1:22" x14ac:dyDescent="0.2">
      <c r="A403" s="55" t="s">
        <v>460</v>
      </c>
      <c r="B403" s="95" t="s">
        <v>623</v>
      </c>
      <c r="C403" s="95" t="s">
        <v>500</v>
      </c>
      <c r="D403" s="95">
        <v>1.5866999816894531</v>
      </c>
      <c r="E403" s="95">
        <v>2679</v>
      </c>
      <c r="F403" s="95">
        <v>1352</v>
      </c>
      <c r="G403" s="95">
        <v>1304</v>
      </c>
      <c r="H403" s="95">
        <v>1688.4099268391687</v>
      </c>
      <c r="I403" s="95">
        <v>852.08294926709823</v>
      </c>
      <c r="J403" s="95">
        <v>1230</v>
      </c>
      <c r="K403" s="95">
        <v>950</v>
      </c>
      <c r="L403" s="95">
        <v>110</v>
      </c>
      <c r="M403" s="95">
        <v>90</v>
      </c>
      <c r="N403" s="285">
        <v>7.3170731707317069E-2</v>
      </c>
      <c r="O403" s="95">
        <v>50</v>
      </c>
      <c r="P403" s="95">
        <v>10</v>
      </c>
      <c r="Q403" s="95">
        <v>60</v>
      </c>
      <c r="R403" s="285">
        <v>4.878048780487805E-2</v>
      </c>
      <c r="S403" s="95">
        <v>15</v>
      </c>
      <c r="T403" s="95">
        <v>0</v>
      </c>
      <c r="U403" s="95">
        <v>0</v>
      </c>
      <c r="V403" s="95" t="s">
        <v>9</v>
      </c>
    </row>
    <row r="404" spans="1:22" x14ac:dyDescent="0.2">
      <c r="A404" s="55" t="s">
        <v>461</v>
      </c>
      <c r="B404" s="95" t="s">
        <v>623</v>
      </c>
      <c r="C404" s="95" t="s">
        <v>500</v>
      </c>
      <c r="D404" s="95">
        <v>21.603100585937501</v>
      </c>
      <c r="E404" s="95">
        <v>13367</v>
      </c>
      <c r="F404" s="95">
        <v>5179</v>
      </c>
      <c r="G404" s="95">
        <v>4817</v>
      </c>
      <c r="H404" s="95">
        <v>618.75377318296728</v>
      </c>
      <c r="I404" s="95">
        <v>239.73410573162172</v>
      </c>
      <c r="J404" s="95">
        <v>6705</v>
      </c>
      <c r="K404" s="95">
        <v>5655</v>
      </c>
      <c r="L404" s="95">
        <v>460</v>
      </c>
      <c r="M404" s="95">
        <v>235</v>
      </c>
      <c r="N404" s="285">
        <v>3.5048471290082026E-2</v>
      </c>
      <c r="O404" s="95">
        <v>265</v>
      </c>
      <c r="P404" s="95">
        <v>35</v>
      </c>
      <c r="Q404" s="95">
        <v>300</v>
      </c>
      <c r="R404" s="285">
        <v>4.4742729306487698E-2</v>
      </c>
      <c r="S404" s="95">
        <v>10</v>
      </c>
      <c r="T404" s="95">
        <v>10</v>
      </c>
      <c r="U404" s="95">
        <v>45</v>
      </c>
      <c r="V404" s="95" t="s">
        <v>9</v>
      </c>
    </row>
    <row r="405" spans="1:22" x14ac:dyDescent="0.2">
      <c r="A405" s="55" t="s">
        <v>462</v>
      </c>
      <c r="B405" s="95" t="s">
        <v>623</v>
      </c>
      <c r="C405" s="95" t="s">
        <v>500</v>
      </c>
      <c r="D405" s="95">
        <v>13.738499755859374</v>
      </c>
      <c r="E405" s="95">
        <v>6482</v>
      </c>
      <c r="F405" s="95">
        <v>2201</v>
      </c>
      <c r="G405" s="95">
        <v>2132</v>
      </c>
      <c r="H405" s="95">
        <v>471.81279726234101</v>
      </c>
      <c r="I405" s="95">
        <v>160.20672119321389</v>
      </c>
      <c r="J405" s="95">
        <v>3420</v>
      </c>
      <c r="K405" s="95">
        <v>2885</v>
      </c>
      <c r="L405" s="95">
        <v>230</v>
      </c>
      <c r="M405" s="95">
        <v>200</v>
      </c>
      <c r="N405" s="285">
        <v>5.8479532163742687E-2</v>
      </c>
      <c r="O405" s="95">
        <v>80</v>
      </c>
      <c r="P405" s="95">
        <v>10</v>
      </c>
      <c r="Q405" s="95">
        <v>90</v>
      </c>
      <c r="R405" s="285">
        <v>2.6315789473684209E-2</v>
      </c>
      <c r="S405" s="95">
        <v>0</v>
      </c>
      <c r="T405" s="95">
        <v>0</v>
      </c>
      <c r="U405" s="95">
        <v>15</v>
      </c>
      <c r="V405" s="95" t="s">
        <v>9</v>
      </c>
    </row>
    <row r="406" spans="1:22" x14ac:dyDescent="0.2">
      <c r="A406" s="55" t="s">
        <v>463</v>
      </c>
      <c r="B406" s="95" t="s">
        <v>623</v>
      </c>
      <c r="C406" s="95" t="s">
        <v>500</v>
      </c>
      <c r="D406" s="95">
        <v>2.1139999389648438</v>
      </c>
      <c r="E406" s="95">
        <v>7506</v>
      </c>
      <c r="F406" s="95">
        <v>2849</v>
      </c>
      <c r="G406" s="95">
        <v>2812</v>
      </c>
      <c r="H406" s="95">
        <v>3550.6150504788761</v>
      </c>
      <c r="I406" s="95">
        <v>1347.6821581154168</v>
      </c>
      <c r="J406" s="95">
        <v>3370</v>
      </c>
      <c r="K406" s="95">
        <v>2825</v>
      </c>
      <c r="L406" s="95">
        <v>295</v>
      </c>
      <c r="M406" s="95">
        <v>90</v>
      </c>
      <c r="N406" s="285">
        <v>2.6706231454005934E-2</v>
      </c>
      <c r="O406" s="95">
        <v>80</v>
      </c>
      <c r="P406" s="95">
        <v>30</v>
      </c>
      <c r="Q406" s="95">
        <v>110</v>
      </c>
      <c r="R406" s="285">
        <v>3.2640949554896145E-2</v>
      </c>
      <c r="S406" s="95">
        <v>20</v>
      </c>
      <c r="T406" s="95">
        <v>0</v>
      </c>
      <c r="U406" s="95">
        <v>15</v>
      </c>
      <c r="V406" s="95" t="s">
        <v>9</v>
      </c>
    </row>
    <row r="407" spans="1:22" x14ac:dyDescent="0.2">
      <c r="A407" s="55" t="s">
        <v>464</v>
      </c>
      <c r="B407" s="95" t="s">
        <v>623</v>
      </c>
      <c r="C407" s="95" t="s">
        <v>500</v>
      </c>
      <c r="D407" s="95">
        <v>3.8729000854492188</v>
      </c>
      <c r="E407" s="95">
        <v>6619</v>
      </c>
      <c r="F407" s="95">
        <v>2399</v>
      </c>
      <c r="G407" s="95">
        <v>2316</v>
      </c>
      <c r="H407" s="95">
        <v>1709.0551922235454</v>
      </c>
      <c r="I407" s="95">
        <v>619.43245296030898</v>
      </c>
      <c r="J407" s="95">
        <v>3110</v>
      </c>
      <c r="K407" s="95">
        <v>2700</v>
      </c>
      <c r="L407" s="95">
        <v>155</v>
      </c>
      <c r="M407" s="95">
        <v>125</v>
      </c>
      <c r="N407" s="285">
        <v>4.0192926045016078E-2</v>
      </c>
      <c r="O407" s="95">
        <v>85</v>
      </c>
      <c r="P407" s="95">
        <v>0</v>
      </c>
      <c r="Q407" s="95">
        <v>85</v>
      </c>
      <c r="R407" s="285">
        <v>2.7331189710610933E-2</v>
      </c>
      <c r="S407" s="95">
        <v>15</v>
      </c>
      <c r="T407" s="95">
        <v>0</v>
      </c>
      <c r="U407" s="95">
        <v>20</v>
      </c>
      <c r="V407" s="95" t="s">
        <v>9</v>
      </c>
    </row>
    <row r="408" spans="1:22" x14ac:dyDescent="0.2">
      <c r="A408" s="55" t="s">
        <v>465</v>
      </c>
      <c r="B408" s="95" t="s">
        <v>623</v>
      </c>
      <c r="C408" s="95" t="s">
        <v>500</v>
      </c>
      <c r="D408" s="95">
        <v>4.2876998901367189</v>
      </c>
      <c r="E408" s="95">
        <v>1603</v>
      </c>
      <c r="F408" s="95">
        <v>657</v>
      </c>
      <c r="G408" s="95">
        <v>643</v>
      </c>
      <c r="H408" s="95">
        <v>373.86012106105829</v>
      </c>
      <c r="I408" s="95">
        <v>153.22900782103261</v>
      </c>
      <c r="J408" s="95">
        <v>710</v>
      </c>
      <c r="K408" s="95">
        <v>595</v>
      </c>
      <c r="L408" s="95">
        <v>60</v>
      </c>
      <c r="M408" s="95">
        <v>40</v>
      </c>
      <c r="N408" s="285">
        <v>5.6338028169014086E-2</v>
      </c>
      <c r="O408" s="95">
        <v>0</v>
      </c>
      <c r="P408" s="95">
        <v>0</v>
      </c>
      <c r="Q408" s="95">
        <v>0</v>
      </c>
      <c r="R408" s="285">
        <v>0</v>
      </c>
      <c r="S408" s="95">
        <v>0</v>
      </c>
      <c r="T408" s="95">
        <v>0</v>
      </c>
      <c r="U408" s="95">
        <v>10</v>
      </c>
      <c r="V408" s="95" t="s">
        <v>9</v>
      </c>
    </row>
    <row r="409" spans="1:22" x14ac:dyDescent="0.2">
      <c r="A409" s="55" t="s">
        <v>466</v>
      </c>
      <c r="B409" s="55" t="s">
        <v>623</v>
      </c>
      <c r="C409" s="55" t="s">
        <v>500</v>
      </c>
      <c r="D409" s="55">
        <v>66.621098632812505</v>
      </c>
      <c r="E409" s="55">
        <v>7643</v>
      </c>
      <c r="F409" s="55">
        <v>2733</v>
      </c>
      <c r="G409" s="55">
        <v>2603</v>
      </c>
      <c r="H409" s="55">
        <v>114.72341580743067</v>
      </c>
      <c r="I409" s="55">
        <v>41.023040089193778</v>
      </c>
      <c r="J409" s="55">
        <v>3555</v>
      </c>
      <c r="K409" s="55">
        <v>2935</v>
      </c>
      <c r="L409" s="55">
        <v>300</v>
      </c>
      <c r="M409" s="55">
        <v>65</v>
      </c>
      <c r="N409" s="274">
        <v>1.8284106891701828E-2</v>
      </c>
      <c r="O409" s="55">
        <v>195</v>
      </c>
      <c r="P409" s="55">
        <v>25</v>
      </c>
      <c r="Q409" s="55">
        <v>220</v>
      </c>
      <c r="R409" s="274">
        <v>6.1884669479606191E-2</v>
      </c>
      <c r="S409" s="55">
        <v>10</v>
      </c>
      <c r="T409" s="55">
        <v>0</v>
      </c>
      <c r="U409" s="55">
        <v>30</v>
      </c>
      <c r="V409" s="55" t="s">
        <v>5</v>
      </c>
    </row>
    <row r="410" spans="1:22" x14ac:dyDescent="0.2">
      <c r="A410" s="55" t="s">
        <v>467</v>
      </c>
      <c r="B410" s="95" t="s">
        <v>623</v>
      </c>
      <c r="C410" s="95" t="s">
        <v>500</v>
      </c>
      <c r="D410" s="95">
        <v>3.0541000366210938</v>
      </c>
      <c r="E410" s="95">
        <v>3906</v>
      </c>
      <c r="F410" s="95">
        <v>1470</v>
      </c>
      <c r="G410" s="95">
        <v>1374</v>
      </c>
      <c r="H410" s="95">
        <v>1278.9364962391364</v>
      </c>
      <c r="I410" s="95">
        <v>481.32018675666427</v>
      </c>
      <c r="J410" s="95">
        <v>2065</v>
      </c>
      <c r="K410" s="95">
        <v>1775</v>
      </c>
      <c r="L410" s="95">
        <v>190</v>
      </c>
      <c r="M410" s="95">
        <v>40</v>
      </c>
      <c r="N410" s="285">
        <v>1.9370460048426151E-2</v>
      </c>
      <c r="O410" s="95">
        <v>45</v>
      </c>
      <c r="P410" s="95">
        <v>10</v>
      </c>
      <c r="Q410" s="95">
        <v>55</v>
      </c>
      <c r="R410" s="285">
        <v>2.6634382566585957E-2</v>
      </c>
      <c r="S410" s="95">
        <v>0</v>
      </c>
      <c r="T410" s="95">
        <v>0</v>
      </c>
      <c r="U410" s="95">
        <v>10</v>
      </c>
      <c r="V410" s="95" t="s">
        <v>9</v>
      </c>
    </row>
    <row r="411" spans="1:22" x14ac:dyDescent="0.2">
      <c r="A411" s="55" t="s">
        <v>468</v>
      </c>
      <c r="B411" s="95" t="s">
        <v>623</v>
      </c>
      <c r="C411" s="95" t="s">
        <v>500</v>
      </c>
      <c r="D411" s="95">
        <v>6.2572998046875004</v>
      </c>
      <c r="E411" s="95">
        <v>7289</v>
      </c>
      <c r="F411" s="95">
        <v>2734</v>
      </c>
      <c r="G411" s="95">
        <v>2569</v>
      </c>
      <c r="H411" s="95">
        <v>1164.8794571964775</v>
      </c>
      <c r="I411" s="95">
        <v>436.92967978806001</v>
      </c>
      <c r="J411" s="95">
        <v>3550</v>
      </c>
      <c r="K411" s="95">
        <v>2955</v>
      </c>
      <c r="L411" s="95">
        <v>305</v>
      </c>
      <c r="M411" s="95">
        <v>65</v>
      </c>
      <c r="N411" s="285">
        <v>1.8309859154929577E-2</v>
      </c>
      <c r="O411" s="95">
        <v>155</v>
      </c>
      <c r="P411" s="95">
        <v>25</v>
      </c>
      <c r="Q411" s="95">
        <v>180</v>
      </c>
      <c r="R411" s="285">
        <v>5.0704225352112678E-2</v>
      </c>
      <c r="S411" s="95">
        <v>0</v>
      </c>
      <c r="T411" s="95">
        <v>0</v>
      </c>
      <c r="U411" s="95">
        <v>50</v>
      </c>
      <c r="V411" s="95" t="s">
        <v>9</v>
      </c>
    </row>
  </sheetData>
  <sortState ref="A2:W414">
    <sortCondition ref="A2:A41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80"/>
  <sheetViews>
    <sheetView topLeftCell="A358" workbookViewId="0">
      <selection activeCell="F478" sqref="F478"/>
    </sheetView>
  </sheetViews>
  <sheetFormatPr defaultRowHeight="15" x14ac:dyDescent="0.25"/>
  <sheetData>
    <row r="1" spans="1:14" x14ac:dyDescent="0.25">
      <c r="A1" t="s">
        <v>485</v>
      </c>
      <c r="B1" t="s">
        <v>486</v>
      </c>
      <c r="C1" t="s">
        <v>487</v>
      </c>
      <c r="D1" t="s">
        <v>488</v>
      </c>
      <c r="E1" t="s">
        <v>489</v>
      </c>
      <c r="F1" t="s">
        <v>490</v>
      </c>
      <c r="G1" t="s">
        <v>491</v>
      </c>
      <c r="H1" t="s">
        <v>492</v>
      </c>
      <c r="I1" t="s">
        <v>493</v>
      </c>
      <c r="J1" t="s">
        <v>494</v>
      </c>
      <c r="K1" t="s">
        <v>495</v>
      </c>
      <c r="L1" t="s">
        <v>496</v>
      </c>
      <c r="M1" t="s">
        <v>497</v>
      </c>
      <c r="N1" t="s">
        <v>498</v>
      </c>
    </row>
    <row r="2" spans="1:14" x14ac:dyDescent="0.25">
      <c r="A2">
        <v>9330000</v>
      </c>
      <c r="B2">
        <v>2463431</v>
      </c>
      <c r="C2">
        <v>2313328</v>
      </c>
      <c r="D2">
        <v>1027613</v>
      </c>
      <c r="E2">
        <v>960894</v>
      </c>
      <c r="F2">
        <v>854.6</v>
      </c>
      <c r="G2">
        <v>2882.68</v>
      </c>
      <c r="H2">
        <v>1159215</v>
      </c>
      <c r="I2">
        <v>745820</v>
      </c>
      <c r="J2">
        <v>58040</v>
      </c>
      <c r="K2">
        <v>235985</v>
      </c>
      <c r="L2">
        <v>77825</v>
      </c>
      <c r="M2">
        <v>27235</v>
      </c>
      <c r="N2">
        <v>14305</v>
      </c>
    </row>
    <row r="3" spans="1:14" x14ac:dyDescent="0.25">
      <c r="A3">
        <v>9330001.0099999998</v>
      </c>
      <c r="B3">
        <v>6293</v>
      </c>
      <c r="C3">
        <v>6311</v>
      </c>
      <c r="D3">
        <v>2334</v>
      </c>
      <c r="E3">
        <v>2314</v>
      </c>
      <c r="F3">
        <v>6172</v>
      </c>
      <c r="G3">
        <v>1.02</v>
      </c>
      <c r="H3">
        <v>2955</v>
      </c>
      <c r="I3">
        <v>1835</v>
      </c>
      <c r="J3">
        <v>115</v>
      </c>
      <c r="K3">
        <v>850</v>
      </c>
      <c r="L3">
        <v>70</v>
      </c>
      <c r="M3">
        <v>65</v>
      </c>
      <c r="N3">
        <v>15</v>
      </c>
    </row>
    <row r="4" spans="1:14" x14ac:dyDescent="0.25">
      <c r="A4">
        <v>9330001.0199999996</v>
      </c>
      <c r="B4">
        <v>5456</v>
      </c>
      <c r="C4">
        <v>4837</v>
      </c>
      <c r="D4">
        <v>2132</v>
      </c>
      <c r="E4">
        <v>2089</v>
      </c>
      <c r="F4">
        <v>2930</v>
      </c>
      <c r="G4">
        <v>1.86</v>
      </c>
      <c r="H4">
        <v>2550</v>
      </c>
      <c r="I4">
        <v>1795</v>
      </c>
      <c r="J4">
        <v>160</v>
      </c>
      <c r="K4">
        <v>520</v>
      </c>
      <c r="L4">
        <v>40</v>
      </c>
      <c r="M4">
        <v>25</v>
      </c>
      <c r="N4">
        <v>15</v>
      </c>
    </row>
    <row r="5" spans="1:14" x14ac:dyDescent="0.25">
      <c r="A5">
        <v>9330002.0099999998</v>
      </c>
      <c r="B5">
        <v>6150</v>
      </c>
      <c r="C5">
        <v>5974</v>
      </c>
      <c r="D5">
        <v>2631</v>
      </c>
      <c r="E5">
        <v>2507</v>
      </c>
      <c r="F5">
        <v>3169.9</v>
      </c>
      <c r="G5">
        <v>1.94</v>
      </c>
      <c r="H5">
        <v>2975</v>
      </c>
      <c r="I5">
        <v>2085</v>
      </c>
      <c r="J5">
        <v>100</v>
      </c>
      <c r="K5">
        <v>665</v>
      </c>
      <c r="L5">
        <v>50</v>
      </c>
      <c r="M5">
        <v>60</v>
      </c>
      <c r="N5">
        <v>10</v>
      </c>
    </row>
    <row r="6" spans="1:14" x14ac:dyDescent="0.25">
      <c r="A6">
        <v>9330002.0299999993</v>
      </c>
      <c r="B6">
        <v>4077</v>
      </c>
      <c r="C6">
        <v>4005</v>
      </c>
      <c r="D6">
        <v>1497</v>
      </c>
      <c r="E6">
        <v>1292</v>
      </c>
      <c r="F6">
        <v>5192.3</v>
      </c>
      <c r="G6">
        <v>0.79</v>
      </c>
      <c r="H6">
        <v>1840</v>
      </c>
      <c r="I6">
        <v>1250</v>
      </c>
      <c r="J6">
        <v>100</v>
      </c>
      <c r="K6">
        <v>450</v>
      </c>
      <c r="L6">
        <v>25</v>
      </c>
      <c r="M6">
        <v>0</v>
      </c>
      <c r="N6">
        <v>15</v>
      </c>
    </row>
    <row r="7" spans="1:14" x14ac:dyDescent="0.25">
      <c r="A7">
        <v>9330002.0399999991</v>
      </c>
      <c r="B7">
        <v>4509</v>
      </c>
      <c r="C7">
        <v>4503</v>
      </c>
      <c r="D7">
        <v>1652</v>
      </c>
      <c r="E7">
        <v>1560</v>
      </c>
      <c r="F7">
        <v>5809.8</v>
      </c>
      <c r="G7">
        <v>0.78</v>
      </c>
      <c r="H7">
        <v>2085</v>
      </c>
      <c r="I7">
        <v>1415</v>
      </c>
      <c r="J7">
        <v>105</v>
      </c>
      <c r="K7">
        <v>470</v>
      </c>
      <c r="L7">
        <v>45</v>
      </c>
      <c r="M7">
        <v>20</v>
      </c>
      <c r="N7">
        <v>25</v>
      </c>
    </row>
    <row r="8" spans="1:14" x14ac:dyDescent="0.25">
      <c r="A8">
        <v>9330003.0099999998</v>
      </c>
      <c r="B8">
        <v>3714</v>
      </c>
      <c r="C8">
        <v>3772</v>
      </c>
      <c r="D8">
        <v>1210</v>
      </c>
      <c r="E8">
        <v>1080</v>
      </c>
      <c r="F8">
        <v>6838.5</v>
      </c>
      <c r="G8">
        <v>0.54</v>
      </c>
      <c r="H8">
        <v>1885</v>
      </c>
      <c r="I8">
        <v>1050</v>
      </c>
      <c r="J8">
        <v>120</v>
      </c>
      <c r="K8">
        <v>625</v>
      </c>
      <c r="L8">
        <v>50</v>
      </c>
      <c r="M8">
        <v>15</v>
      </c>
      <c r="N8">
        <v>15</v>
      </c>
    </row>
    <row r="9" spans="1:14" x14ac:dyDescent="0.25">
      <c r="A9">
        <v>9330003.0199999996</v>
      </c>
      <c r="B9">
        <v>4613</v>
      </c>
      <c r="C9">
        <v>4671</v>
      </c>
      <c r="D9">
        <v>1429</v>
      </c>
      <c r="E9">
        <v>1316</v>
      </c>
      <c r="F9">
        <v>4128</v>
      </c>
      <c r="G9">
        <v>1.1200000000000001</v>
      </c>
      <c r="H9">
        <v>2325</v>
      </c>
      <c r="I9">
        <v>1330</v>
      </c>
      <c r="J9">
        <v>130</v>
      </c>
      <c r="K9">
        <v>775</v>
      </c>
      <c r="L9">
        <v>50</v>
      </c>
      <c r="M9">
        <v>25</v>
      </c>
      <c r="N9">
        <v>20</v>
      </c>
    </row>
    <row r="10" spans="1:14" x14ac:dyDescent="0.25">
      <c r="A10">
        <v>9330004.0099999998</v>
      </c>
      <c r="B10">
        <v>4925</v>
      </c>
      <c r="C10">
        <v>4514</v>
      </c>
      <c r="D10">
        <v>2537</v>
      </c>
      <c r="E10">
        <v>1928</v>
      </c>
      <c r="F10">
        <v>3163.9</v>
      </c>
      <c r="G10">
        <v>1.56</v>
      </c>
      <c r="H10">
        <v>2015</v>
      </c>
      <c r="I10">
        <v>1060</v>
      </c>
      <c r="J10">
        <v>115</v>
      </c>
      <c r="K10">
        <v>715</v>
      </c>
      <c r="L10">
        <v>55</v>
      </c>
      <c r="M10">
        <v>60</v>
      </c>
      <c r="N10">
        <v>20</v>
      </c>
    </row>
    <row r="11" spans="1:14" x14ac:dyDescent="0.25">
      <c r="A11">
        <v>9330004.0199999996</v>
      </c>
      <c r="B11">
        <v>5652</v>
      </c>
      <c r="C11">
        <v>5756</v>
      </c>
      <c r="D11">
        <v>1847</v>
      </c>
      <c r="E11">
        <v>1689</v>
      </c>
      <c r="F11">
        <v>4777.3</v>
      </c>
      <c r="G11">
        <v>1.18</v>
      </c>
      <c r="H11">
        <v>2950</v>
      </c>
      <c r="I11">
        <v>1490</v>
      </c>
      <c r="J11">
        <v>160</v>
      </c>
      <c r="K11">
        <v>1145</v>
      </c>
      <c r="L11">
        <v>95</v>
      </c>
      <c r="M11">
        <v>25</v>
      </c>
      <c r="N11">
        <v>30</v>
      </c>
    </row>
    <row r="12" spans="1:14" x14ac:dyDescent="0.25">
      <c r="A12">
        <v>9330005</v>
      </c>
      <c r="B12">
        <v>7302</v>
      </c>
      <c r="C12">
        <v>7207</v>
      </c>
      <c r="D12">
        <v>4444</v>
      </c>
      <c r="E12">
        <v>4326</v>
      </c>
      <c r="F12">
        <v>5300.1</v>
      </c>
      <c r="G12">
        <v>1.38</v>
      </c>
      <c r="H12">
        <v>4355</v>
      </c>
      <c r="I12">
        <v>1895</v>
      </c>
      <c r="J12">
        <v>100</v>
      </c>
      <c r="K12">
        <v>1950</v>
      </c>
      <c r="L12">
        <v>240</v>
      </c>
      <c r="M12">
        <v>130</v>
      </c>
      <c r="N12">
        <v>45</v>
      </c>
    </row>
    <row r="13" spans="1:14" x14ac:dyDescent="0.25">
      <c r="A13">
        <v>9330006.0099999998</v>
      </c>
      <c r="B13">
        <v>4699</v>
      </c>
      <c r="C13">
        <v>4827</v>
      </c>
      <c r="D13">
        <v>1784</v>
      </c>
      <c r="E13">
        <v>1687</v>
      </c>
      <c r="F13">
        <v>5121.5</v>
      </c>
      <c r="G13">
        <v>0.92</v>
      </c>
      <c r="H13">
        <v>1945</v>
      </c>
      <c r="I13">
        <v>1165</v>
      </c>
      <c r="J13">
        <v>120</v>
      </c>
      <c r="K13">
        <v>520</v>
      </c>
      <c r="L13">
        <v>100</v>
      </c>
      <c r="M13">
        <v>35</v>
      </c>
      <c r="N13">
        <v>0</v>
      </c>
    </row>
    <row r="14" spans="1:14" x14ac:dyDescent="0.25">
      <c r="A14">
        <v>9330006.0199999996</v>
      </c>
      <c r="B14">
        <v>5233</v>
      </c>
      <c r="C14">
        <v>5441</v>
      </c>
      <c r="D14">
        <v>1925</v>
      </c>
      <c r="E14">
        <v>1827</v>
      </c>
      <c r="F14">
        <v>4785.1000000000004</v>
      </c>
      <c r="G14">
        <v>1.0900000000000001</v>
      </c>
      <c r="H14">
        <v>2075</v>
      </c>
      <c r="I14">
        <v>1175</v>
      </c>
      <c r="J14">
        <v>70</v>
      </c>
      <c r="K14">
        <v>690</v>
      </c>
      <c r="L14">
        <v>70</v>
      </c>
      <c r="M14">
        <v>40</v>
      </c>
      <c r="N14">
        <v>25</v>
      </c>
    </row>
    <row r="15" spans="1:14" x14ac:dyDescent="0.25">
      <c r="A15">
        <v>9330007.0099999998</v>
      </c>
      <c r="B15">
        <v>5543</v>
      </c>
      <c r="C15">
        <v>5157</v>
      </c>
      <c r="D15">
        <v>2373</v>
      </c>
      <c r="E15">
        <v>2157</v>
      </c>
      <c r="F15">
        <v>2070.1</v>
      </c>
      <c r="G15">
        <v>2.68</v>
      </c>
      <c r="H15">
        <v>2020</v>
      </c>
      <c r="I15">
        <v>1215</v>
      </c>
      <c r="J15">
        <v>100</v>
      </c>
      <c r="K15">
        <v>550</v>
      </c>
      <c r="L15">
        <v>90</v>
      </c>
      <c r="M15">
        <v>55</v>
      </c>
      <c r="N15">
        <v>10</v>
      </c>
    </row>
    <row r="16" spans="1:14" x14ac:dyDescent="0.25">
      <c r="A16">
        <v>9330007.0199999996</v>
      </c>
      <c r="B16">
        <v>3452</v>
      </c>
      <c r="C16">
        <v>3705</v>
      </c>
      <c r="D16">
        <v>1256</v>
      </c>
      <c r="E16">
        <v>1153</v>
      </c>
      <c r="F16">
        <v>2432.9</v>
      </c>
      <c r="G16">
        <v>1.42</v>
      </c>
      <c r="H16">
        <v>1165</v>
      </c>
      <c r="I16">
        <v>855</v>
      </c>
      <c r="J16">
        <v>65</v>
      </c>
      <c r="K16">
        <v>155</v>
      </c>
      <c r="L16">
        <v>25</v>
      </c>
      <c r="M16">
        <v>60</v>
      </c>
      <c r="N16">
        <v>15</v>
      </c>
    </row>
    <row r="17" spans="1:14" x14ac:dyDescent="0.25">
      <c r="A17">
        <v>9330008.0099999998</v>
      </c>
      <c r="B17">
        <v>1652</v>
      </c>
      <c r="C17">
        <v>1569</v>
      </c>
      <c r="D17">
        <v>615</v>
      </c>
      <c r="E17">
        <v>578</v>
      </c>
      <c r="F17">
        <v>898.3</v>
      </c>
      <c r="G17">
        <v>1.84</v>
      </c>
      <c r="H17">
        <v>620</v>
      </c>
      <c r="I17">
        <v>375</v>
      </c>
      <c r="J17">
        <v>35</v>
      </c>
      <c r="K17">
        <v>100</v>
      </c>
      <c r="L17">
        <v>70</v>
      </c>
      <c r="M17">
        <v>30</v>
      </c>
      <c r="N17">
        <v>10</v>
      </c>
    </row>
    <row r="18" spans="1:14" x14ac:dyDescent="0.25">
      <c r="A18">
        <v>9330008.0199999996</v>
      </c>
      <c r="B18">
        <v>4200</v>
      </c>
      <c r="C18">
        <v>4287</v>
      </c>
      <c r="D18">
        <v>1619</v>
      </c>
      <c r="E18">
        <v>1495</v>
      </c>
      <c r="F18">
        <v>1184.3</v>
      </c>
      <c r="G18">
        <v>3.55</v>
      </c>
      <c r="H18">
        <v>1515</v>
      </c>
      <c r="I18">
        <v>1090</v>
      </c>
      <c r="J18">
        <v>55</v>
      </c>
      <c r="K18">
        <v>205</v>
      </c>
      <c r="L18">
        <v>65</v>
      </c>
      <c r="M18">
        <v>60</v>
      </c>
      <c r="N18">
        <v>35</v>
      </c>
    </row>
    <row r="19" spans="1:14" x14ac:dyDescent="0.25">
      <c r="A19">
        <v>9330009</v>
      </c>
      <c r="B19">
        <v>7103</v>
      </c>
      <c r="C19">
        <v>7484</v>
      </c>
      <c r="D19">
        <v>3440</v>
      </c>
      <c r="E19">
        <v>3199</v>
      </c>
      <c r="F19">
        <v>4266.6000000000004</v>
      </c>
      <c r="G19">
        <v>1.66</v>
      </c>
      <c r="H19">
        <v>2560</v>
      </c>
      <c r="I19">
        <v>1415</v>
      </c>
      <c r="J19">
        <v>95</v>
      </c>
      <c r="K19">
        <v>740</v>
      </c>
      <c r="L19">
        <v>130</v>
      </c>
      <c r="M19">
        <v>110</v>
      </c>
      <c r="N19">
        <v>65</v>
      </c>
    </row>
    <row r="20" spans="1:14" x14ac:dyDescent="0.25">
      <c r="A20">
        <v>9330010.0099999998</v>
      </c>
      <c r="B20">
        <v>5352</v>
      </c>
      <c r="C20">
        <v>4943</v>
      </c>
      <c r="D20">
        <v>2389</v>
      </c>
      <c r="E20">
        <v>2212</v>
      </c>
      <c r="F20">
        <v>3781.5</v>
      </c>
      <c r="G20">
        <v>1.42</v>
      </c>
      <c r="H20">
        <v>1820</v>
      </c>
      <c r="I20">
        <v>1045</v>
      </c>
      <c r="J20">
        <v>110</v>
      </c>
      <c r="K20">
        <v>530</v>
      </c>
      <c r="L20">
        <v>110</v>
      </c>
      <c r="M20">
        <v>15</v>
      </c>
      <c r="N20">
        <v>15</v>
      </c>
    </row>
    <row r="21" spans="1:14" x14ac:dyDescent="0.25">
      <c r="A21">
        <v>9330010.0199999996</v>
      </c>
      <c r="B21">
        <v>4741</v>
      </c>
      <c r="C21">
        <v>4738</v>
      </c>
      <c r="D21">
        <v>1760</v>
      </c>
      <c r="E21">
        <v>1647</v>
      </c>
      <c r="F21">
        <v>3403.7</v>
      </c>
      <c r="G21">
        <v>1.39</v>
      </c>
      <c r="H21">
        <v>1530</v>
      </c>
      <c r="I21">
        <v>925</v>
      </c>
      <c r="J21">
        <v>85</v>
      </c>
      <c r="K21">
        <v>410</v>
      </c>
      <c r="L21">
        <v>50</v>
      </c>
      <c r="M21">
        <v>40</v>
      </c>
      <c r="N21">
        <v>25</v>
      </c>
    </row>
    <row r="22" spans="1:14" x14ac:dyDescent="0.25">
      <c r="A22">
        <v>9330011</v>
      </c>
      <c r="B22">
        <v>6615</v>
      </c>
      <c r="C22">
        <v>6645</v>
      </c>
      <c r="D22">
        <v>2642</v>
      </c>
      <c r="E22">
        <v>2310</v>
      </c>
      <c r="F22">
        <v>4207.5</v>
      </c>
      <c r="G22">
        <v>1.57</v>
      </c>
      <c r="H22">
        <v>3055</v>
      </c>
      <c r="I22">
        <v>1590</v>
      </c>
      <c r="J22">
        <v>160</v>
      </c>
      <c r="K22">
        <v>1075</v>
      </c>
      <c r="L22">
        <v>120</v>
      </c>
      <c r="M22">
        <v>75</v>
      </c>
      <c r="N22">
        <v>30</v>
      </c>
    </row>
    <row r="23" spans="1:14" x14ac:dyDescent="0.25">
      <c r="A23">
        <v>9330012</v>
      </c>
      <c r="B23">
        <v>8102</v>
      </c>
      <c r="C23">
        <v>7777</v>
      </c>
      <c r="D23">
        <v>3337</v>
      </c>
      <c r="E23">
        <v>2904</v>
      </c>
      <c r="F23">
        <v>5251.5</v>
      </c>
      <c r="G23">
        <v>1.54</v>
      </c>
      <c r="H23">
        <v>3825</v>
      </c>
      <c r="I23">
        <v>1970</v>
      </c>
      <c r="J23">
        <v>185</v>
      </c>
      <c r="K23">
        <v>1295</v>
      </c>
      <c r="L23">
        <v>115</v>
      </c>
      <c r="M23">
        <v>190</v>
      </c>
      <c r="N23">
        <v>75</v>
      </c>
    </row>
    <row r="24" spans="1:14" x14ac:dyDescent="0.25">
      <c r="A24">
        <v>9330013.0099999998</v>
      </c>
      <c r="B24">
        <v>6485</v>
      </c>
      <c r="C24">
        <v>6346</v>
      </c>
      <c r="D24">
        <v>2398</v>
      </c>
      <c r="E24">
        <v>2155</v>
      </c>
      <c r="F24">
        <v>5687.1</v>
      </c>
      <c r="G24">
        <v>1.1399999999999999</v>
      </c>
      <c r="H24">
        <v>3150</v>
      </c>
      <c r="I24">
        <v>1675</v>
      </c>
      <c r="J24">
        <v>185</v>
      </c>
      <c r="K24">
        <v>1130</v>
      </c>
      <c r="L24">
        <v>85</v>
      </c>
      <c r="M24">
        <v>70</v>
      </c>
      <c r="N24">
        <v>10</v>
      </c>
    </row>
    <row r="25" spans="1:14" x14ac:dyDescent="0.25">
      <c r="A25">
        <v>9330013.0299999993</v>
      </c>
      <c r="B25">
        <v>4981</v>
      </c>
      <c r="C25">
        <v>4944</v>
      </c>
      <c r="D25">
        <v>1727</v>
      </c>
      <c r="E25">
        <v>1562</v>
      </c>
      <c r="F25">
        <v>7983.7</v>
      </c>
      <c r="G25">
        <v>0.62</v>
      </c>
      <c r="H25">
        <v>2435</v>
      </c>
      <c r="I25">
        <v>1395</v>
      </c>
      <c r="J25">
        <v>145</v>
      </c>
      <c r="K25">
        <v>760</v>
      </c>
      <c r="L25">
        <v>60</v>
      </c>
      <c r="M25">
        <v>45</v>
      </c>
      <c r="N25">
        <v>30</v>
      </c>
    </row>
    <row r="26" spans="1:14" x14ac:dyDescent="0.25">
      <c r="A26">
        <v>9330013.0399999991</v>
      </c>
      <c r="B26">
        <v>3635</v>
      </c>
      <c r="C26">
        <v>3584</v>
      </c>
      <c r="D26">
        <v>1243</v>
      </c>
      <c r="E26">
        <v>1102</v>
      </c>
      <c r="F26">
        <v>7614.2</v>
      </c>
      <c r="G26">
        <v>0.48</v>
      </c>
      <c r="H26">
        <v>1750</v>
      </c>
      <c r="I26">
        <v>985</v>
      </c>
      <c r="J26">
        <v>125</v>
      </c>
      <c r="K26">
        <v>585</v>
      </c>
      <c r="L26">
        <v>20</v>
      </c>
      <c r="M26">
        <v>15</v>
      </c>
      <c r="N26">
        <v>15</v>
      </c>
    </row>
    <row r="27" spans="1:14" x14ac:dyDescent="0.25">
      <c r="A27">
        <v>9330014.0099999998</v>
      </c>
      <c r="B27">
        <v>3084</v>
      </c>
      <c r="C27">
        <v>2983</v>
      </c>
      <c r="D27">
        <v>1117</v>
      </c>
      <c r="E27">
        <v>1015</v>
      </c>
      <c r="F27">
        <v>6119</v>
      </c>
      <c r="G27">
        <v>0.5</v>
      </c>
      <c r="H27">
        <v>1515</v>
      </c>
      <c r="I27">
        <v>930</v>
      </c>
      <c r="J27">
        <v>95</v>
      </c>
      <c r="K27">
        <v>430</v>
      </c>
      <c r="L27">
        <v>45</v>
      </c>
      <c r="M27">
        <v>0</v>
      </c>
      <c r="N27">
        <v>20</v>
      </c>
    </row>
    <row r="28" spans="1:14" x14ac:dyDescent="0.25">
      <c r="A28">
        <v>9330014.0199999996</v>
      </c>
      <c r="B28">
        <v>5980</v>
      </c>
      <c r="C28">
        <v>6074</v>
      </c>
      <c r="D28">
        <v>2232</v>
      </c>
      <c r="E28">
        <v>2056</v>
      </c>
      <c r="F28">
        <v>7410.2</v>
      </c>
      <c r="G28">
        <v>0.81</v>
      </c>
      <c r="H28">
        <v>2530</v>
      </c>
      <c r="I28">
        <v>1410</v>
      </c>
      <c r="J28">
        <v>155</v>
      </c>
      <c r="K28">
        <v>855</v>
      </c>
      <c r="L28">
        <v>75</v>
      </c>
      <c r="M28">
        <v>20</v>
      </c>
      <c r="N28">
        <v>15</v>
      </c>
    </row>
    <row r="29" spans="1:14" x14ac:dyDescent="0.25">
      <c r="A29">
        <v>9330015.0099999998</v>
      </c>
      <c r="B29">
        <v>5485</v>
      </c>
      <c r="C29">
        <v>5364</v>
      </c>
      <c r="D29">
        <v>2017</v>
      </c>
      <c r="E29">
        <v>1734</v>
      </c>
      <c r="F29">
        <v>5888.4</v>
      </c>
      <c r="G29">
        <v>0.93</v>
      </c>
      <c r="H29">
        <v>2390</v>
      </c>
      <c r="I29">
        <v>1465</v>
      </c>
      <c r="J29">
        <v>125</v>
      </c>
      <c r="K29">
        <v>730</v>
      </c>
      <c r="L29">
        <v>35</v>
      </c>
      <c r="M29">
        <v>15</v>
      </c>
      <c r="N29">
        <v>15</v>
      </c>
    </row>
    <row r="30" spans="1:14" x14ac:dyDescent="0.25">
      <c r="A30">
        <v>9330015.0199999996</v>
      </c>
      <c r="B30">
        <v>6246</v>
      </c>
      <c r="C30">
        <v>6163</v>
      </c>
      <c r="D30">
        <v>2319</v>
      </c>
      <c r="E30">
        <v>2052</v>
      </c>
      <c r="F30">
        <v>4652.2</v>
      </c>
      <c r="G30">
        <v>1.34</v>
      </c>
      <c r="H30">
        <v>2895</v>
      </c>
      <c r="I30">
        <v>1680</v>
      </c>
      <c r="J30">
        <v>160</v>
      </c>
      <c r="K30">
        <v>900</v>
      </c>
      <c r="L30">
        <v>70</v>
      </c>
      <c r="M30">
        <v>35</v>
      </c>
      <c r="N30">
        <v>45</v>
      </c>
    </row>
    <row r="31" spans="1:14" x14ac:dyDescent="0.25">
      <c r="A31">
        <v>9330016.0099999998</v>
      </c>
      <c r="B31">
        <v>5257</v>
      </c>
      <c r="C31">
        <v>5239</v>
      </c>
      <c r="D31">
        <v>1918</v>
      </c>
      <c r="E31">
        <v>1767</v>
      </c>
      <c r="F31">
        <v>7772</v>
      </c>
      <c r="G31">
        <v>0.68</v>
      </c>
      <c r="H31">
        <v>2510</v>
      </c>
      <c r="I31">
        <v>1350</v>
      </c>
      <c r="J31">
        <v>160</v>
      </c>
      <c r="K31">
        <v>895</v>
      </c>
      <c r="L31">
        <v>75</v>
      </c>
      <c r="M31">
        <v>10</v>
      </c>
      <c r="N31">
        <v>25</v>
      </c>
    </row>
    <row r="32" spans="1:14" x14ac:dyDescent="0.25">
      <c r="A32">
        <v>9330016.0399999991</v>
      </c>
      <c r="B32">
        <v>7370</v>
      </c>
      <c r="C32">
        <v>7278</v>
      </c>
      <c r="D32">
        <v>2846</v>
      </c>
      <c r="E32">
        <v>2622</v>
      </c>
      <c r="F32">
        <v>7871.4</v>
      </c>
      <c r="G32">
        <v>0.94</v>
      </c>
      <c r="H32">
        <v>3740</v>
      </c>
      <c r="I32">
        <v>1840</v>
      </c>
      <c r="J32">
        <v>125</v>
      </c>
      <c r="K32">
        <v>1635</v>
      </c>
      <c r="L32">
        <v>65</v>
      </c>
      <c r="M32">
        <v>40</v>
      </c>
      <c r="N32">
        <v>35</v>
      </c>
    </row>
    <row r="33" spans="1:14" x14ac:dyDescent="0.25">
      <c r="A33">
        <v>9330016.0500000007</v>
      </c>
      <c r="B33">
        <v>4764</v>
      </c>
      <c r="C33">
        <v>4955</v>
      </c>
      <c r="D33">
        <v>2005</v>
      </c>
      <c r="E33">
        <v>1815</v>
      </c>
      <c r="F33">
        <v>8778.2999999999993</v>
      </c>
      <c r="G33">
        <v>0.54</v>
      </c>
      <c r="H33">
        <v>2520</v>
      </c>
      <c r="I33">
        <v>990</v>
      </c>
      <c r="J33">
        <v>95</v>
      </c>
      <c r="K33">
        <v>1310</v>
      </c>
      <c r="L33">
        <v>95</v>
      </c>
      <c r="M33">
        <v>10</v>
      </c>
      <c r="N33">
        <v>20</v>
      </c>
    </row>
    <row r="34" spans="1:14" x14ac:dyDescent="0.25">
      <c r="A34">
        <v>9330016.0600000005</v>
      </c>
      <c r="B34">
        <v>4889</v>
      </c>
      <c r="C34">
        <v>4946</v>
      </c>
      <c r="D34">
        <v>3239</v>
      </c>
      <c r="E34">
        <v>2448</v>
      </c>
      <c r="F34">
        <v>39491.1</v>
      </c>
      <c r="G34">
        <v>0.12</v>
      </c>
      <c r="H34">
        <v>2670</v>
      </c>
      <c r="I34">
        <v>1085</v>
      </c>
      <c r="J34">
        <v>85</v>
      </c>
      <c r="K34">
        <v>1390</v>
      </c>
      <c r="L34">
        <v>65</v>
      </c>
      <c r="M34">
        <v>35</v>
      </c>
      <c r="N34">
        <v>10</v>
      </c>
    </row>
    <row r="35" spans="1:14" x14ac:dyDescent="0.25">
      <c r="A35">
        <v>9330017.0099999998</v>
      </c>
      <c r="B35">
        <v>7535</v>
      </c>
      <c r="C35">
        <v>6830</v>
      </c>
      <c r="D35">
        <v>2909</v>
      </c>
      <c r="E35">
        <v>2647</v>
      </c>
      <c r="F35">
        <v>6495.7</v>
      </c>
      <c r="G35">
        <v>1.1599999999999999</v>
      </c>
      <c r="H35">
        <v>3645</v>
      </c>
      <c r="I35">
        <v>2060</v>
      </c>
      <c r="J35">
        <v>165</v>
      </c>
      <c r="K35">
        <v>1260</v>
      </c>
      <c r="L35">
        <v>70</v>
      </c>
      <c r="M35">
        <v>40</v>
      </c>
      <c r="N35">
        <v>45</v>
      </c>
    </row>
    <row r="36" spans="1:14" x14ac:dyDescent="0.25">
      <c r="A36">
        <v>9330017.0199999996</v>
      </c>
      <c r="B36">
        <v>6632</v>
      </c>
      <c r="C36">
        <v>6529</v>
      </c>
      <c r="D36">
        <v>2482</v>
      </c>
      <c r="E36">
        <v>2291</v>
      </c>
      <c r="F36">
        <v>7761.3</v>
      </c>
      <c r="G36">
        <v>0.85</v>
      </c>
      <c r="H36">
        <v>3500</v>
      </c>
      <c r="I36">
        <v>1795</v>
      </c>
      <c r="J36">
        <v>195</v>
      </c>
      <c r="K36">
        <v>1325</v>
      </c>
      <c r="L36">
        <v>110</v>
      </c>
      <c r="M36">
        <v>40</v>
      </c>
      <c r="N36">
        <v>40</v>
      </c>
    </row>
    <row r="37" spans="1:14" x14ac:dyDescent="0.25">
      <c r="A37">
        <v>9330018.0099999998</v>
      </c>
      <c r="B37">
        <v>6933</v>
      </c>
      <c r="C37">
        <v>7039</v>
      </c>
      <c r="D37">
        <v>2535</v>
      </c>
      <c r="E37">
        <v>2300</v>
      </c>
      <c r="F37">
        <v>7680.3</v>
      </c>
      <c r="G37">
        <v>0.9</v>
      </c>
      <c r="H37">
        <v>3500</v>
      </c>
      <c r="I37">
        <v>1915</v>
      </c>
      <c r="J37">
        <v>160</v>
      </c>
      <c r="K37">
        <v>1200</v>
      </c>
      <c r="L37">
        <v>115</v>
      </c>
      <c r="M37">
        <v>90</v>
      </c>
      <c r="N37">
        <v>25</v>
      </c>
    </row>
    <row r="38" spans="1:14" x14ac:dyDescent="0.25">
      <c r="A38">
        <v>9330018.0199999996</v>
      </c>
      <c r="B38">
        <v>6958</v>
      </c>
      <c r="C38">
        <v>6950</v>
      </c>
      <c r="D38">
        <v>2668</v>
      </c>
      <c r="E38">
        <v>2402</v>
      </c>
      <c r="F38">
        <v>7038.9</v>
      </c>
      <c r="G38">
        <v>0.99</v>
      </c>
      <c r="H38">
        <v>3620</v>
      </c>
      <c r="I38">
        <v>1900</v>
      </c>
      <c r="J38">
        <v>220</v>
      </c>
      <c r="K38">
        <v>1215</v>
      </c>
      <c r="L38">
        <v>80</v>
      </c>
      <c r="M38">
        <v>180</v>
      </c>
      <c r="N38">
        <v>35</v>
      </c>
    </row>
    <row r="39" spans="1:14" x14ac:dyDescent="0.25">
      <c r="A39">
        <v>9330019</v>
      </c>
      <c r="B39">
        <v>4882</v>
      </c>
      <c r="C39">
        <v>4848</v>
      </c>
      <c r="D39">
        <v>2160</v>
      </c>
      <c r="E39">
        <v>1924</v>
      </c>
      <c r="F39">
        <v>2643.9</v>
      </c>
      <c r="G39">
        <v>1.85</v>
      </c>
      <c r="H39">
        <v>2035</v>
      </c>
      <c r="I39">
        <v>1150</v>
      </c>
      <c r="J39">
        <v>65</v>
      </c>
      <c r="K39">
        <v>625</v>
      </c>
      <c r="L39">
        <v>50</v>
      </c>
      <c r="M39">
        <v>115</v>
      </c>
      <c r="N39">
        <v>30</v>
      </c>
    </row>
    <row r="40" spans="1:14" x14ac:dyDescent="0.25">
      <c r="A40">
        <v>9330020</v>
      </c>
      <c r="B40">
        <v>2700</v>
      </c>
      <c r="C40">
        <v>2726</v>
      </c>
      <c r="D40">
        <v>912</v>
      </c>
      <c r="E40">
        <v>842</v>
      </c>
      <c r="F40">
        <v>1937.8</v>
      </c>
      <c r="G40">
        <v>1.39</v>
      </c>
      <c r="H40">
        <v>810</v>
      </c>
      <c r="I40">
        <v>500</v>
      </c>
      <c r="J40">
        <v>20</v>
      </c>
      <c r="K40">
        <v>200</v>
      </c>
      <c r="L40">
        <v>70</v>
      </c>
      <c r="M40">
        <v>10</v>
      </c>
      <c r="N40">
        <v>10</v>
      </c>
    </row>
    <row r="41" spans="1:14" x14ac:dyDescent="0.25">
      <c r="A41">
        <v>9330021</v>
      </c>
      <c r="B41">
        <v>3684</v>
      </c>
      <c r="C41">
        <v>3955</v>
      </c>
      <c r="D41">
        <v>1370</v>
      </c>
      <c r="E41">
        <v>1230</v>
      </c>
      <c r="F41">
        <v>1666.6</v>
      </c>
      <c r="G41">
        <v>2.21</v>
      </c>
      <c r="H41">
        <v>1095</v>
      </c>
      <c r="I41">
        <v>750</v>
      </c>
      <c r="J41">
        <v>35</v>
      </c>
      <c r="K41">
        <v>140</v>
      </c>
      <c r="L41">
        <v>80</v>
      </c>
      <c r="M41">
        <v>85</v>
      </c>
      <c r="N41">
        <v>15</v>
      </c>
    </row>
    <row r="42" spans="1:14" x14ac:dyDescent="0.25">
      <c r="A42">
        <v>9330022</v>
      </c>
      <c r="B42">
        <v>3062</v>
      </c>
      <c r="C42">
        <v>3177</v>
      </c>
      <c r="D42">
        <v>1792</v>
      </c>
      <c r="E42">
        <v>1681</v>
      </c>
      <c r="F42">
        <v>9592.7000000000007</v>
      </c>
      <c r="G42">
        <v>0.32</v>
      </c>
      <c r="H42">
        <v>1075</v>
      </c>
      <c r="I42">
        <v>570</v>
      </c>
      <c r="J42">
        <v>35</v>
      </c>
      <c r="K42">
        <v>325</v>
      </c>
      <c r="L42">
        <v>80</v>
      </c>
      <c r="M42">
        <v>35</v>
      </c>
      <c r="N42">
        <v>25</v>
      </c>
    </row>
    <row r="43" spans="1:14" x14ac:dyDescent="0.25">
      <c r="A43">
        <v>9330023</v>
      </c>
      <c r="B43">
        <v>4227</v>
      </c>
      <c r="C43">
        <v>4354</v>
      </c>
      <c r="D43">
        <v>1558</v>
      </c>
      <c r="E43">
        <v>1367</v>
      </c>
      <c r="F43">
        <v>3521.3</v>
      </c>
      <c r="G43">
        <v>1.2</v>
      </c>
      <c r="H43">
        <v>1535</v>
      </c>
      <c r="I43">
        <v>1045</v>
      </c>
      <c r="J43">
        <v>35</v>
      </c>
      <c r="K43">
        <v>280</v>
      </c>
      <c r="L43">
        <v>60</v>
      </c>
      <c r="M43">
        <v>75</v>
      </c>
      <c r="N43">
        <v>45</v>
      </c>
    </row>
    <row r="44" spans="1:14" x14ac:dyDescent="0.25">
      <c r="A44">
        <v>9330024</v>
      </c>
      <c r="B44">
        <v>5787</v>
      </c>
      <c r="C44">
        <v>5951</v>
      </c>
      <c r="D44">
        <v>2241</v>
      </c>
      <c r="E44">
        <v>1986</v>
      </c>
      <c r="F44">
        <v>3399.5</v>
      </c>
      <c r="G44">
        <v>1.7</v>
      </c>
      <c r="H44">
        <v>2000</v>
      </c>
      <c r="I44">
        <v>1270</v>
      </c>
      <c r="J44">
        <v>115</v>
      </c>
      <c r="K44">
        <v>365</v>
      </c>
      <c r="L44">
        <v>80</v>
      </c>
      <c r="M44">
        <v>120</v>
      </c>
      <c r="N44">
        <v>50</v>
      </c>
    </row>
    <row r="45" spans="1:14" x14ac:dyDescent="0.25">
      <c r="A45">
        <v>9330025</v>
      </c>
      <c r="B45">
        <v>7420</v>
      </c>
      <c r="C45">
        <v>7413</v>
      </c>
      <c r="D45">
        <v>2993</v>
      </c>
      <c r="E45">
        <v>2692</v>
      </c>
      <c r="F45">
        <v>3730.1</v>
      </c>
      <c r="G45">
        <v>1.99</v>
      </c>
      <c r="H45">
        <v>2620</v>
      </c>
      <c r="I45">
        <v>1515</v>
      </c>
      <c r="J45">
        <v>130</v>
      </c>
      <c r="K45">
        <v>590</v>
      </c>
      <c r="L45">
        <v>150</v>
      </c>
      <c r="M45">
        <v>175</v>
      </c>
      <c r="N45">
        <v>55</v>
      </c>
    </row>
    <row r="46" spans="1:14" x14ac:dyDescent="0.25">
      <c r="A46">
        <v>9330026</v>
      </c>
      <c r="B46">
        <v>4675</v>
      </c>
      <c r="C46">
        <v>4913</v>
      </c>
      <c r="D46">
        <v>1926</v>
      </c>
      <c r="E46">
        <v>1760</v>
      </c>
      <c r="F46">
        <v>3712.1</v>
      </c>
      <c r="G46">
        <v>1.26</v>
      </c>
      <c r="H46">
        <v>1675</v>
      </c>
      <c r="I46">
        <v>1020</v>
      </c>
      <c r="J46">
        <v>70</v>
      </c>
      <c r="K46">
        <v>380</v>
      </c>
      <c r="L46">
        <v>75</v>
      </c>
      <c r="M46">
        <v>90</v>
      </c>
      <c r="N46">
        <v>50</v>
      </c>
    </row>
    <row r="47" spans="1:14" x14ac:dyDescent="0.25">
      <c r="A47">
        <v>9330027.0099999998</v>
      </c>
      <c r="B47">
        <v>4074</v>
      </c>
      <c r="C47">
        <v>4145</v>
      </c>
      <c r="D47">
        <v>1561</v>
      </c>
      <c r="E47">
        <v>1434</v>
      </c>
      <c r="F47">
        <v>3203.1</v>
      </c>
      <c r="G47">
        <v>1.27</v>
      </c>
      <c r="H47">
        <v>1335</v>
      </c>
      <c r="I47">
        <v>835</v>
      </c>
      <c r="J47">
        <v>90</v>
      </c>
      <c r="K47">
        <v>275</v>
      </c>
      <c r="L47">
        <v>30</v>
      </c>
      <c r="M47">
        <v>85</v>
      </c>
      <c r="N47">
        <v>25</v>
      </c>
    </row>
    <row r="48" spans="1:14" x14ac:dyDescent="0.25">
      <c r="A48">
        <v>9330027.0199999996</v>
      </c>
      <c r="B48">
        <v>3787</v>
      </c>
      <c r="C48">
        <v>4027</v>
      </c>
      <c r="D48">
        <v>1541</v>
      </c>
      <c r="E48">
        <v>1387</v>
      </c>
      <c r="F48">
        <v>3675.6</v>
      </c>
      <c r="G48">
        <v>1.03</v>
      </c>
      <c r="H48">
        <v>1050</v>
      </c>
      <c r="I48">
        <v>720</v>
      </c>
      <c r="J48">
        <v>45</v>
      </c>
      <c r="K48">
        <v>215</v>
      </c>
      <c r="L48">
        <v>30</v>
      </c>
      <c r="M48">
        <v>25</v>
      </c>
      <c r="N48">
        <v>20</v>
      </c>
    </row>
    <row r="49" spans="1:14" x14ac:dyDescent="0.25">
      <c r="A49">
        <v>9330028</v>
      </c>
      <c r="B49">
        <v>3063</v>
      </c>
      <c r="C49">
        <v>3116</v>
      </c>
      <c r="D49">
        <v>1284</v>
      </c>
      <c r="E49">
        <v>1163</v>
      </c>
      <c r="F49">
        <v>2077.3000000000002</v>
      </c>
      <c r="G49">
        <v>1.47</v>
      </c>
      <c r="H49">
        <v>1265</v>
      </c>
      <c r="I49">
        <v>775</v>
      </c>
      <c r="J49">
        <v>70</v>
      </c>
      <c r="K49">
        <v>230</v>
      </c>
      <c r="L49">
        <v>95</v>
      </c>
      <c r="M49">
        <v>75</v>
      </c>
      <c r="N49">
        <v>25</v>
      </c>
    </row>
    <row r="50" spans="1:14" x14ac:dyDescent="0.25">
      <c r="A50">
        <v>9330029</v>
      </c>
      <c r="B50">
        <v>6798</v>
      </c>
      <c r="C50">
        <v>6512</v>
      </c>
      <c r="D50">
        <v>3011</v>
      </c>
      <c r="E50">
        <v>2779</v>
      </c>
      <c r="F50">
        <v>4526.8999999999996</v>
      </c>
      <c r="G50">
        <v>1.5</v>
      </c>
      <c r="H50">
        <v>3235</v>
      </c>
      <c r="I50">
        <v>1410</v>
      </c>
      <c r="J50">
        <v>65</v>
      </c>
      <c r="K50">
        <v>955</v>
      </c>
      <c r="L50">
        <v>475</v>
      </c>
      <c r="M50">
        <v>295</v>
      </c>
      <c r="N50">
        <v>40</v>
      </c>
    </row>
    <row r="51" spans="1:14" x14ac:dyDescent="0.25">
      <c r="A51">
        <v>9330030</v>
      </c>
      <c r="B51">
        <v>6896</v>
      </c>
      <c r="C51">
        <v>6629</v>
      </c>
      <c r="D51">
        <v>2772</v>
      </c>
      <c r="E51">
        <v>2586</v>
      </c>
      <c r="F51">
        <v>4734.6000000000004</v>
      </c>
      <c r="G51">
        <v>1.46</v>
      </c>
      <c r="H51">
        <v>3520</v>
      </c>
      <c r="I51">
        <v>1695</v>
      </c>
      <c r="J51">
        <v>105</v>
      </c>
      <c r="K51">
        <v>975</v>
      </c>
      <c r="L51">
        <v>295</v>
      </c>
      <c r="M51">
        <v>405</v>
      </c>
      <c r="N51">
        <v>50</v>
      </c>
    </row>
    <row r="52" spans="1:14" x14ac:dyDescent="0.25">
      <c r="A52">
        <v>9330031.0099999998</v>
      </c>
      <c r="B52">
        <v>6156</v>
      </c>
      <c r="C52">
        <v>5660</v>
      </c>
      <c r="D52">
        <v>2805</v>
      </c>
      <c r="E52">
        <v>2546</v>
      </c>
      <c r="F52">
        <v>6854.5</v>
      </c>
      <c r="G52">
        <v>0.9</v>
      </c>
      <c r="H52">
        <v>3355</v>
      </c>
      <c r="I52">
        <v>1460</v>
      </c>
      <c r="J52">
        <v>105</v>
      </c>
      <c r="K52">
        <v>960</v>
      </c>
      <c r="L52">
        <v>345</v>
      </c>
      <c r="M52">
        <v>410</v>
      </c>
      <c r="N52">
        <v>65</v>
      </c>
    </row>
    <row r="53" spans="1:14" x14ac:dyDescent="0.25">
      <c r="A53">
        <v>9330031.0199999996</v>
      </c>
      <c r="B53">
        <v>4621</v>
      </c>
      <c r="C53">
        <v>4657</v>
      </c>
      <c r="D53">
        <v>1962</v>
      </c>
      <c r="E53">
        <v>1779</v>
      </c>
      <c r="F53">
        <v>6664.3</v>
      </c>
      <c r="G53">
        <v>0.69</v>
      </c>
      <c r="H53">
        <v>2395</v>
      </c>
      <c r="I53">
        <v>1150</v>
      </c>
      <c r="J53">
        <v>110</v>
      </c>
      <c r="K53">
        <v>635</v>
      </c>
      <c r="L53">
        <v>240</v>
      </c>
      <c r="M53">
        <v>225</v>
      </c>
      <c r="N53">
        <v>30</v>
      </c>
    </row>
    <row r="54" spans="1:14" x14ac:dyDescent="0.25">
      <c r="A54">
        <v>9330032</v>
      </c>
      <c r="B54">
        <v>9098</v>
      </c>
      <c r="C54">
        <v>8249</v>
      </c>
      <c r="D54">
        <v>3901</v>
      </c>
      <c r="E54">
        <v>3619</v>
      </c>
      <c r="F54">
        <v>7324.1</v>
      </c>
      <c r="G54">
        <v>1.24</v>
      </c>
      <c r="H54">
        <v>5015</v>
      </c>
      <c r="I54">
        <v>2365</v>
      </c>
      <c r="J54">
        <v>280</v>
      </c>
      <c r="K54">
        <v>1615</v>
      </c>
      <c r="L54">
        <v>225</v>
      </c>
      <c r="M54">
        <v>440</v>
      </c>
      <c r="N54">
        <v>90</v>
      </c>
    </row>
    <row r="55" spans="1:14" x14ac:dyDescent="0.25">
      <c r="A55">
        <v>9330033.0099999998</v>
      </c>
      <c r="B55">
        <v>5187</v>
      </c>
      <c r="C55">
        <v>4643</v>
      </c>
      <c r="D55">
        <v>2072</v>
      </c>
      <c r="E55">
        <v>1914</v>
      </c>
      <c r="F55">
        <v>7603.3</v>
      </c>
      <c r="G55">
        <v>0.68</v>
      </c>
      <c r="H55">
        <v>2995</v>
      </c>
      <c r="I55">
        <v>1715</v>
      </c>
      <c r="J55">
        <v>125</v>
      </c>
      <c r="K55">
        <v>905</v>
      </c>
      <c r="L55">
        <v>70</v>
      </c>
      <c r="M55">
        <v>160</v>
      </c>
      <c r="N55">
        <v>25</v>
      </c>
    </row>
    <row r="56" spans="1:14" x14ac:dyDescent="0.25">
      <c r="A56">
        <v>9330033.0199999996</v>
      </c>
      <c r="B56">
        <v>3136</v>
      </c>
      <c r="C56">
        <v>2971</v>
      </c>
      <c r="D56">
        <v>1143</v>
      </c>
      <c r="E56">
        <v>1020</v>
      </c>
      <c r="F56">
        <v>7012.5</v>
      </c>
      <c r="G56">
        <v>0.45</v>
      </c>
      <c r="H56">
        <v>1450</v>
      </c>
      <c r="I56">
        <v>695</v>
      </c>
      <c r="J56">
        <v>70</v>
      </c>
      <c r="K56">
        <v>565</v>
      </c>
      <c r="L56">
        <v>55</v>
      </c>
      <c r="M56">
        <v>55</v>
      </c>
      <c r="N56">
        <v>10</v>
      </c>
    </row>
    <row r="57" spans="1:14" x14ac:dyDescent="0.25">
      <c r="A57">
        <v>9330034.0099999998</v>
      </c>
      <c r="B57">
        <v>5221</v>
      </c>
      <c r="C57">
        <v>4963</v>
      </c>
      <c r="D57">
        <v>1932</v>
      </c>
      <c r="E57">
        <v>1784</v>
      </c>
      <c r="F57">
        <v>7755.5</v>
      </c>
      <c r="G57">
        <v>0.67</v>
      </c>
      <c r="H57">
        <v>2450</v>
      </c>
      <c r="I57">
        <v>1285</v>
      </c>
      <c r="J57">
        <v>130</v>
      </c>
      <c r="K57">
        <v>860</v>
      </c>
      <c r="L57">
        <v>90</v>
      </c>
      <c r="M57">
        <v>65</v>
      </c>
      <c r="N57">
        <v>25</v>
      </c>
    </row>
    <row r="58" spans="1:14" x14ac:dyDescent="0.25">
      <c r="A58">
        <v>9330034.0199999996</v>
      </c>
      <c r="B58">
        <v>7294</v>
      </c>
      <c r="C58">
        <v>7293</v>
      </c>
      <c r="D58">
        <v>2650</v>
      </c>
      <c r="E58">
        <v>2487</v>
      </c>
      <c r="F58">
        <v>5452.2</v>
      </c>
      <c r="G58">
        <v>1.34</v>
      </c>
      <c r="H58">
        <v>3510</v>
      </c>
      <c r="I58">
        <v>1735</v>
      </c>
      <c r="J58">
        <v>135</v>
      </c>
      <c r="K58">
        <v>1190</v>
      </c>
      <c r="L58">
        <v>140</v>
      </c>
      <c r="M58">
        <v>275</v>
      </c>
      <c r="N58">
        <v>35</v>
      </c>
    </row>
    <row r="59" spans="1:14" x14ac:dyDescent="0.25">
      <c r="A59">
        <v>9330035.0099999998</v>
      </c>
      <c r="B59">
        <v>4298</v>
      </c>
      <c r="C59">
        <v>4214</v>
      </c>
      <c r="D59">
        <v>1701</v>
      </c>
      <c r="E59">
        <v>1535</v>
      </c>
      <c r="F59">
        <v>5960.3</v>
      </c>
      <c r="G59">
        <v>0.72</v>
      </c>
      <c r="H59">
        <v>2070</v>
      </c>
      <c r="I59">
        <v>1060</v>
      </c>
      <c r="J59">
        <v>100</v>
      </c>
      <c r="K59">
        <v>830</v>
      </c>
      <c r="L59">
        <v>30</v>
      </c>
      <c r="M59">
        <v>40</v>
      </c>
      <c r="N59">
        <v>0</v>
      </c>
    </row>
    <row r="60" spans="1:14" x14ac:dyDescent="0.25">
      <c r="A60">
        <v>9330035.0199999996</v>
      </c>
      <c r="B60">
        <v>7002</v>
      </c>
      <c r="C60">
        <v>6869</v>
      </c>
      <c r="D60">
        <v>2845</v>
      </c>
      <c r="E60">
        <v>2634</v>
      </c>
      <c r="F60">
        <v>4564.5</v>
      </c>
      <c r="G60">
        <v>1.53</v>
      </c>
      <c r="H60">
        <v>3410</v>
      </c>
      <c r="I60">
        <v>1720</v>
      </c>
      <c r="J60">
        <v>185</v>
      </c>
      <c r="K60">
        <v>1170</v>
      </c>
      <c r="L60">
        <v>150</v>
      </c>
      <c r="M60">
        <v>145</v>
      </c>
      <c r="N60">
        <v>40</v>
      </c>
    </row>
    <row r="61" spans="1:14" x14ac:dyDescent="0.25">
      <c r="A61">
        <v>9330036.0099999998</v>
      </c>
      <c r="B61">
        <v>6222</v>
      </c>
      <c r="C61">
        <v>6051</v>
      </c>
      <c r="D61">
        <v>2215</v>
      </c>
      <c r="E61">
        <v>2087</v>
      </c>
      <c r="F61">
        <v>4543.6000000000004</v>
      </c>
      <c r="G61">
        <v>1.37</v>
      </c>
      <c r="H61">
        <v>2970</v>
      </c>
      <c r="I61">
        <v>1510</v>
      </c>
      <c r="J61">
        <v>175</v>
      </c>
      <c r="K61">
        <v>1095</v>
      </c>
      <c r="L61">
        <v>100</v>
      </c>
      <c r="M61">
        <v>45</v>
      </c>
      <c r="N61">
        <v>40</v>
      </c>
    </row>
    <row r="62" spans="1:14" x14ac:dyDescent="0.25">
      <c r="A62">
        <v>9330036.0199999996</v>
      </c>
      <c r="B62">
        <v>6140</v>
      </c>
      <c r="C62">
        <v>5967</v>
      </c>
      <c r="D62">
        <v>2225</v>
      </c>
      <c r="E62">
        <v>2046</v>
      </c>
      <c r="F62">
        <v>4178.8999999999996</v>
      </c>
      <c r="G62">
        <v>1.47</v>
      </c>
      <c r="H62">
        <v>3060</v>
      </c>
      <c r="I62">
        <v>1770</v>
      </c>
      <c r="J62">
        <v>150</v>
      </c>
      <c r="K62">
        <v>970</v>
      </c>
      <c r="L62">
        <v>90</v>
      </c>
      <c r="M62">
        <v>55</v>
      </c>
      <c r="N62">
        <v>20</v>
      </c>
    </row>
    <row r="63" spans="1:14" x14ac:dyDescent="0.25">
      <c r="A63">
        <v>9330037.0099999998</v>
      </c>
      <c r="B63">
        <v>4960</v>
      </c>
      <c r="C63">
        <v>5012</v>
      </c>
      <c r="D63">
        <v>2215</v>
      </c>
      <c r="E63">
        <v>2017</v>
      </c>
      <c r="F63">
        <v>8246.1</v>
      </c>
      <c r="G63">
        <v>0.6</v>
      </c>
      <c r="H63">
        <v>2770</v>
      </c>
      <c r="I63">
        <v>1160</v>
      </c>
      <c r="J63">
        <v>125</v>
      </c>
      <c r="K63">
        <v>815</v>
      </c>
      <c r="L63">
        <v>165</v>
      </c>
      <c r="M63">
        <v>430</v>
      </c>
      <c r="N63">
        <v>70</v>
      </c>
    </row>
    <row r="64" spans="1:14" x14ac:dyDescent="0.25">
      <c r="A64">
        <v>9330037.0199999996</v>
      </c>
      <c r="B64">
        <v>3680</v>
      </c>
      <c r="C64">
        <v>3559</v>
      </c>
      <c r="D64">
        <v>1694</v>
      </c>
      <c r="E64">
        <v>1599</v>
      </c>
      <c r="F64">
        <v>7090.6</v>
      </c>
      <c r="G64">
        <v>0.52</v>
      </c>
      <c r="H64">
        <v>2200</v>
      </c>
      <c r="I64">
        <v>660</v>
      </c>
      <c r="J64">
        <v>75</v>
      </c>
      <c r="K64">
        <v>1045</v>
      </c>
      <c r="L64">
        <v>120</v>
      </c>
      <c r="M64">
        <v>255</v>
      </c>
      <c r="N64">
        <v>40</v>
      </c>
    </row>
    <row r="65" spans="1:14" x14ac:dyDescent="0.25">
      <c r="A65">
        <v>9330038</v>
      </c>
      <c r="B65">
        <v>5817</v>
      </c>
      <c r="C65">
        <v>5394</v>
      </c>
      <c r="D65">
        <v>3024</v>
      </c>
      <c r="E65">
        <v>2899</v>
      </c>
      <c r="F65">
        <v>9877.7000000000007</v>
      </c>
      <c r="G65">
        <v>0.59</v>
      </c>
      <c r="H65">
        <v>3675</v>
      </c>
      <c r="I65">
        <v>1275</v>
      </c>
      <c r="J65">
        <v>120</v>
      </c>
      <c r="K65">
        <v>1170</v>
      </c>
      <c r="L65">
        <v>500</v>
      </c>
      <c r="M65">
        <v>550</v>
      </c>
      <c r="N65">
        <v>65</v>
      </c>
    </row>
    <row r="66" spans="1:14" x14ac:dyDescent="0.25">
      <c r="A66">
        <v>9330039.0099999998</v>
      </c>
      <c r="B66">
        <v>5896</v>
      </c>
      <c r="C66">
        <v>5630</v>
      </c>
      <c r="D66">
        <v>3578</v>
      </c>
      <c r="E66">
        <v>3369</v>
      </c>
      <c r="F66">
        <v>8254.2000000000007</v>
      </c>
      <c r="G66">
        <v>0.71</v>
      </c>
      <c r="H66">
        <v>3895</v>
      </c>
      <c r="I66">
        <v>1435</v>
      </c>
      <c r="J66">
        <v>100</v>
      </c>
      <c r="K66">
        <v>1105</v>
      </c>
      <c r="L66">
        <v>690</v>
      </c>
      <c r="M66">
        <v>510</v>
      </c>
      <c r="N66">
        <v>55</v>
      </c>
    </row>
    <row r="67" spans="1:14" x14ac:dyDescent="0.25">
      <c r="A67">
        <v>9330039.0199999996</v>
      </c>
      <c r="B67">
        <v>5794</v>
      </c>
      <c r="C67">
        <v>5630</v>
      </c>
      <c r="D67">
        <v>3098</v>
      </c>
      <c r="E67">
        <v>2986</v>
      </c>
      <c r="F67">
        <v>9603.7999999999993</v>
      </c>
      <c r="G67">
        <v>0.6</v>
      </c>
      <c r="H67">
        <v>3160</v>
      </c>
      <c r="I67">
        <v>1190</v>
      </c>
      <c r="J67">
        <v>80</v>
      </c>
      <c r="K67">
        <v>965</v>
      </c>
      <c r="L67">
        <v>615</v>
      </c>
      <c r="M67">
        <v>270</v>
      </c>
      <c r="N67">
        <v>40</v>
      </c>
    </row>
    <row r="68" spans="1:14" x14ac:dyDescent="0.25">
      <c r="A68">
        <v>9330040.0099999998</v>
      </c>
      <c r="B68">
        <v>4106</v>
      </c>
      <c r="C68">
        <v>3761</v>
      </c>
      <c r="D68">
        <v>2990</v>
      </c>
      <c r="E68">
        <v>2844</v>
      </c>
      <c r="F68">
        <v>15196.2</v>
      </c>
      <c r="G68">
        <v>0.27</v>
      </c>
      <c r="H68">
        <v>2815</v>
      </c>
      <c r="I68">
        <v>970</v>
      </c>
      <c r="J68">
        <v>50</v>
      </c>
      <c r="K68">
        <v>930</v>
      </c>
      <c r="L68">
        <v>630</v>
      </c>
      <c r="M68">
        <v>205</v>
      </c>
      <c r="N68">
        <v>35</v>
      </c>
    </row>
    <row r="69" spans="1:14" x14ac:dyDescent="0.25">
      <c r="A69">
        <v>9330040.0199999996</v>
      </c>
      <c r="B69">
        <v>4601</v>
      </c>
      <c r="C69">
        <v>4360</v>
      </c>
      <c r="D69">
        <v>3003</v>
      </c>
      <c r="E69">
        <v>2953</v>
      </c>
      <c r="F69">
        <v>14532.5</v>
      </c>
      <c r="G69">
        <v>0.32</v>
      </c>
      <c r="H69">
        <v>2970</v>
      </c>
      <c r="I69">
        <v>1085</v>
      </c>
      <c r="J69">
        <v>45</v>
      </c>
      <c r="K69">
        <v>905</v>
      </c>
      <c r="L69">
        <v>580</v>
      </c>
      <c r="M69">
        <v>275</v>
      </c>
      <c r="N69">
        <v>70</v>
      </c>
    </row>
    <row r="70" spans="1:14" x14ac:dyDescent="0.25">
      <c r="A70">
        <v>9330041.0099999998</v>
      </c>
      <c r="B70">
        <v>4450</v>
      </c>
      <c r="C70">
        <v>4346</v>
      </c>
      <c r="D70">
        <v>2868</v>
      </c>
      <c r="E70">
        <v>2774</v>
      </c>
      <c r="F70">
        <v>11676.7</v>
      </c>
      <c r="G70">
        <v>0.38</v>
      </c>
      <c r="H70">
        <v>2715</v>
      </c>
      <c r="I70">
        <v>905</v>
      </c>
      <c r="J70">
        <v>50</v>
      </c>
      <c r="K70">
        <v>930</v>
      </c>
      <c r="L70">
        <v>510</v>
      </c>
      <c r="M70">
        <v>270</v>
      </c>
      <c r="N70">
        <v>45</v>
      </c>
    </row>
    <row r="71" spans="1:14" x14ac:dyDescent="0.25">
      <c r="A71">
        <v>9330041.0199999996</v>
      </c>
      <c r="B71">
        <v>7411</v>
      </c>
      <c r="C71">
        <v>7009</v>
      </c>
      <c r="D71">
        <v>3965</v>
      </c>
      <c r="E71">
        <v>3697</v>
      </c>
      <c r="F71">
        <v>7403.6</v>
      </c>
      <c r="G71">
        <v>1</v>
      </c>
      <c r="H71">
        <v>3935</v>
      </c>
      <c r="I71">
        <v>1905</v>
      </c>
      <c r="J71">
        <v>140</v>
      </c>
      <c r="K71">
        <v>1005</v>
      </c>
      <c r="L71">
        <v>510</v>
      </c>
      <c r="M71">
        <v>305</v>
      </c>
      <c r="N71">
        <v>70</v>
      </c>
    </row>
    <row r="72" spans="1:14" x14ac:dyDescent="0.25">
      <c r="A72">
        <v>9330042</v>
      </c>
      <c r="B72">
        <v>6482</v>
      </c>
      <c r="C72">
        <v>6118</v>
      </c>
      <c r="D72">
        <v>2964</v>
      </c>
      <c r="E72">
        <v>2640</v>
      </c>
      <c r="F72">
        <v>5962.7</v>
      </c>
      <c r="G72">
        <v>1.0900000000000001</v>
      </c>
      <c r="H72">
        <v>2840</v>
      </c>
      <c r="I72">
        <v>1390</v>
      </c>
      <c r="J72">
        <v>60</v>
      </c>
      <c r="K72">
        <v>825</v>
      </c>
      <c r="L72">
        <v>210</v>
      </c>
      <c r="M72">
        <v>285</v>
      </c>
      <c r="N72">
        <v>70</v>
      </c>
    </row>
    <row r="73" spans="1:14" x14ac:dyDescent="0.25">
      <c r="A73">
        <v>9330043.0099999998</v>
      </c>
      <c r="B73">
        <v>4040</v>
      </c>
      <c r="C73">
        <v>3940</v>
      </c>
      <c r="D73">
        <v>1908</v>
      </c>
      <c r="E73">
        <v>1673</v>
      </c>
      <c r="F73">
        <v>5679.7</v>
      </c>
      <c r="G73">
        <v>0.71</v>
      </c>
      <c r="H73">
        <v>1590</v>
      </c>
      <c r="I73">
        <v>790</v>
      </c>
      <c r="J73">
        <v>30</v>
      </c>
      <c r="K73">
        <v>475</v>
      </c>
      <c r="L73">
        <v>135</v>
      </c>
      <c r="M73">
        <v>145</v>
      </c>
      <c r="N73">
        <v>10</v>
      </c>
    </row>
    <row r="74" spans="1:14" x14ac:dyDescent="0.25">
      <c r="A74">
        <v>9330043.0199999996</v>
      </c>
      <c r="B74">
        <v>4333</v>
      </c>
      <c r="C74">
        <v>4336</v>
      </c>
      <c r="D74">
        <v>1760</v>
      </c>
      <c r="E74">
        <v>1596</v>
      </c>
      <c r="F74">
        <v>4348.7</v>
      </c>
      <c r="G74">
        <v>1</v>
      </c>
      <c r="H74">
        <v>1600</v>
      </c>
      <c r="I74">
        <v>855</v>
      </c>
      <c r="J74">
        <v>55</v>
      </c>
      <c r="K74">
        <v>410</v>
      </c>
      <c r="L74">
        <v>85</v>
      </c>
      <c r="M74">
        <v>190</v>
      </c>
      <c r="N74">
        <v>10</v>
      </c>
    </row>
    <row r="75" spans="1:14" x14ac:dyDescent="0.25">
      <c r="A75">
        <v>9330044</v>
      </c>
      <c r="B75">
        <v>4700</v>
      </c>
      <c r="C75">
        <v>4527</v>
      </c>
      <c r="D75">
        <v>2273</v>
      </c>
      <c r="E75">
        <v>2112</v>
      </c>
      <c r="F75">
        <v>1650</v>
      </c>
      <c r="G75">
        <v>2.85</v>
      </c>
      <c r="H75">
        <v>1675</v>
      </c>
      <c r="I75">
        <v>900</v>
      </c>
      <c r="J75">
        <v>60</v>
      </c>
      <c r="K75">
        <v>390</v>
      </c>
      <c r="L75">
        <v>120</v>
      </c>
      <c r="M75">
        <v>170</v>
      </c>
      <c r="N75">
        <v>35</v>
      </c>
    </row>
    <row r="76" spans="1:14" x14ac:dyDescent="0.25">
      <c r="A76">
        <v>9330045.0099999998</v>
      </c>
      <c r="B76">
        <v>4803</v>
      </c>
      <c r="C76">
        <v>4727</v>
      </c>
      <c r="D76">
        <v>2598</v>
      </c>
      <c r="E76">
        <v>2364</v>
      </c>
      <c r="F76">
        <v>7138.8</v>
      </c>
      <c r="G76">
        <v>0.67</v>
      </c>
      <c r="H76">
        <v>2635</v>
      </c>
      <c r="I76">
        <v>1210</v>
      </c>
      <c r="J76">
        <v>55</v>
      </c>
      <c r="K76">
        <v>800</v>
      </c>
      <c r="L76">
        <v>185</v>
      </c>
      <c r="M76">
        <v>345</v>
      </c>
      <c r="N76">
        <v>35</v>
      </c>
    </row>
    <row r="77" spans="1:14" x14ac:dyDescent="0.25">
      <c r="A77">
        <v>9330045.0199999996</v>
      </c>
      <c r="B77">
        <v>5870</v>
      </c>
      <c r="C77">
        <v>5517</v>
      </c>
      <c r="D77">
        <v>2990</v>
      </c>
      <c r="E77">
        <v>2780</v>
      </c>
      <c r="F77">
        <v>8007.1</v>
      </c>
      <c r="G77">
        <v>0.73</v>
      </c>
      <c r="H77">
        <v>3200</v>
      </c>
      <c r="I77">
        <v>1240</v>
      </c>
      <c r="J77">
        <v>70</v>
      </c>
      <c r="K77">
        <v>1125</v>
      </c>
      <c r="L77">
        <v>310</v>
      </c>
      <c r="M77">
        <v>395</v>
      </c>
      <c r="N77">
        <v>60</v>
      </c>
    </row>
    <row r="78" spans="1:14" x14ac:dyDescent="0.25">
      <c r="A78">
        <v>9330046</v>
      </c>
      <c r="B78">
        <v>5158</v>
      </c>
      <c r="C78">
        <v>4967</v>
      </c>
      <c r="D78">
        <v>3195</v>
      </c>
      <c r="E78">
        <v>3057</v>
      </c>
      <c r="F78">
        <v>10481.6</v>
      </c>
      <c r="G78">
        <v>0.49</v>
      </c>
      <c r="H78">
        <v>2970</v>
      </c>
      <c r="I78">
        <v>980</v>
      </c>
      <c r="J78">
        <v>65</v>
      </c>
      <c r="K78">
        <v>1180</v>
      </c>
      <c r="L78">
        <v>405</v>
      </c>
      <c r="M78">
        <v>295</v>
      </c>
      <c r="N78">
        <v>40</v>
      </c>
    </row>
    <row r="79" spans="1:14" x14ac:dyDescent="0.25">
      <c r="A79">
        <v>9330047.0099999998</v>
      </c>
      <c r="B79">
        <v>3662</v>
      </c>
      <c r="C79">
        <v>3502</v>
      </c>
      <c r="D79">
        <v>2444</v>
      </c>
      <c r="E79">
        <v>2264</v>
      </c>
      <c r="F79">
        <v>11016.8</v>
      </c>
      <c r="G79">
        <v>0.33</v>
      </c>
      <c r="H79">
        <v>2125</v>
      </c>
      <c r="I79">
        <v>990</v>
      </c>
      <c r="J79">
        <v>60</v>
      </c>
      <c r="K79">
        <v>565</v>
      </c>
      <c r="L79">
        <v>235</v>
      </c>
      <c r="M79">
        <v>245</v>
      </c>
      <c r="N79">
        <v>30</v>
      </c>
    </row>
    <row r="80" spans="1:14" x14ac:dyDescent="0.25">
      <c r="A80">
        <v>9330047.0199999996</v>
      </c>
      <c r="B80">
        <v>4102</v>
      </c>
      <c r="C80">
        <v>3982</v>
      </c>
      <c r="D80">
        <v>2796</v>
      </c>
      <c r="E80">
        <v>2682</v>
      </c>
      <c r="F80">
        <v>10469.6</v>
      </c>
      <c r="G80">
        <v>0.39</v>
      </c>
      <c r="H80">
        <v>2775</v>
      </c>
      <c r="I80">
        <v>1065</v>
      </c>
      <c r="J80">
        <v>75</v>
      </c>
      <c r="K80">
        <v>880</v>
      </c>
      <c r="L80">
        <v>390</v>
      </c>
      <c r="M80">
        <v>300</v>
      </c>
      <c r="N80">
        <v>65</v>
      </c>
    </row>
    <row r="81" spans="1:14" x14ac:dyDescent="0.25">
      <c r="A81">
        <v>9330048</v>
      </c>
      <c r="B81">
        <v>7932</v>
      </c>
      <c r="C81">
        <v>7366</v>
      </c>
      <c r="D81">
        <v>5085</v>
      </c>
      <c r="E81">
        <v>4775</v>
      </c>
      <c r="F81">
        <v>6503.8</v>
      </c>
      <c r="G81">
        <v>1.22</v>
      </c>
      <c r="H81">
        <v>4630</v>
      </c>
      <c r="I81">
        <v>1990</v>
      </c>
      <c r="J81">
        <v>80</v>
      </c>
      <c r="K81">
        <v>1215</v>
      </c>
      <c r="L81">
        <v>745</v>
      </c>
      <c r="M81">
        <v>495</v>
      </c>
      <c r="N81">
        <v>100</v>
      </c>
    </row>
    <row r="82" spans="1:14" x14ac:dyDescent="0.25">
      <c r="A82">
        <v>9330049.0099999998</v>
      </c>
      <c r="B82">
        <v>13855</v>
      </c>
      <c r="C82">
        <v>8179</v>
      </c>
      <c r="D82">
        <v>8528</v>
      </c>
      <c r="E82">
        <v>7726</v>
      </c>
      <c r="F82">
        <v>8935.2999999999993</v>
      </c>
      <c r="G82">
        <v>1.55</v>
      </c>
      <c r="H82">
        <v>8535</v>
      </c>
      <c r="I82">
        <v>3540</v>
      </c>
      <c r="J82">
        <v>230</v>
      </c>
      <c r="K82">
        <v>2350</v>
      </c>
      <c r="L82">
        <v>1745</v>
      </c>
      <c r="M82">
        <v>575</v>
      </c>
      <c r="N82">
        <v>95</v>
      </c>
    </row>
    <row r="83" spans="1:14" x14ac:dyDescent="0.25">
      <c r="A83">
        <v>9330049.0199999996</v>
      </c>
      <c r="B83">
        <v>5968</v>
      </c>
      <c r="C83">
        <v>5788</v>
      </c>
      <c r="D83">
        <v>3249</v>
      </c>
      <c r="E83">
        <v>3143</v>
      </c>
      <c r="F83">
        <v>7014.6</v>
      </c>
      <c r="G83">
        <v>0.85</v>
      </c>
      <c r="H83">
        <v>2610</v>
      </c>
      <c r="I83">
        <v>1135</v>
      </c>
      <c r="J83">
        <v>55</v>
      </c>
      <c r="K83">
        <v>710</v>
      </c>
      <c r="L83">
        <v>495</v>
      </c>
      <c r="M83">
        <v>180</v>
      </c>
      <c r="N83">
        <v>35</v>
      </c>
    </row>
    <row r="84" spans="1:14" x14ac:dyDescent="0.25">
      <c r="A84">
        <v>9330050.0199999996</v>
      </c>
      <c r="B84">
        <v>6238</v>
      </c>
      <c r="C84">
        <v>5752</v>
      </c>
      <c r="D84">
        <v>3642</v>
      </c>
      <c r="E84">
        <v>3475</v>
      </c>
      <c r="F84">
        <v>9156</v>
      </c>
      <c r="G84">
        <v>0.68</v>
      </c>
      <c r="H84">
        <v>3625</v>
      </c>
      <c r="I84">
        <v>1260</v>
      </c>
      <c r="J84">
        <v>110</v>
      </c>
      <c r="K84">
        <v>1480</v>
      </c>
      <c r="L84">
        <v>260</v>
      </c>
      <c r="M84">
        <v>455</v>
      </c>
      <c r="N84">
        <v>75</v>
      </c>
    </row>
    <row r="85" spans="1:14" x14ac:dyDescent="0.25">
      <c r="A85">
        <v>9330050.0299999993</v>
      </c>
      <c r="B85">
        <v>6079</v>
      </c>
      <c r="C85">
        <v>4971</v>
      </c>
      <c r="D85">
        <v>3841</v>
      </c>
      <c r="E85">
        <v>3679</v>
      </c>
      <c r="F85">
        <v>4702.8999999999996</v>
      </c>
      <c r="G85">
        <v>1.29</v>
      </c>
      <c r="H85">
        <v>3805</v>
      </c>
      <c r="I85">
        <v>1510</v>
      </c>
      <c r="J85">
        <v>75</v>
      </c>
      <c r="K85">
        <v>1050</v>
      </c>
      <c r="L85">
        <v>525</v>
      </c>
      <c r="M85">
        <v>585</v>
      </c>
      <c r="N85">
        <v>60</v>
      </c>
    </row>
    <row r="86" spans="1:14" x14ac:dyDescent="0.25">
      <c r="A86">
        <v>9330050.0399999991</v>
      </c>
      <c r="B86">
        <v>3148</v>
      </c>
      <c r="C86">
        <v>3212</v>
      </c>
      <c r="D86">
        <v>2015</v>
      </c>
      <c r="E86">
        <v>1874</v>
      </c>
      <c r="F86">
        <v>10264.1</v>
      </c>
      <c r="G86">
        <v>0.31</v>
      </c>
      <c r="H86">
        <v>1895</v>
      </c>
      <c r="I86">
        <v>730</v>
      </c>
      <c r="J86">
        <v>35</v>
      </c>
      <c r="K86">
        <v>740</v>
      </c>
      <c r="L86">
        <v>190</v>
      </c>
      <c r="M86">
        <v>180</v>
      </c>
      <c r="N86">
        <v>25</v>
      </c>
    </row>
    <row r="87" spans="1:14" x14ac:dyDescent="0.25">
      <c r="A87">
        <v>9330051.0099999998</v>
      </c>
      <c r="B87">
        <v>3389</v>
      </c>
      <c r="C87">
        <v>3320</v>
      </c>
      <c r="D87">
        <v>1413</v>
      </c>
      <c r="E87">
        <v>1312</v>
      </c>
      <c r="F87">
        <v>6226.3</v>
      </c>
      <c r="G87">
        <v>0.54</v>
      </c>
      <c r="H87">
        <v>1735</v>
      </c>
      <c r="I87">
        <v>845</v>
      </c>
      <c r="J87">
        <v>50</v>
      </c>
      <c r="K87">
        <v>525</v>
      </c>
      <c r="L87">
        <v>75</v>
      </c>
      <c r="M87">
        <v>215</v>
      </c>
      <c r="N87">
        <v>25</v>
      </c>
    </row>
    <row r="88" spans="1:14" x14ac:dyDescent="0.25">
      <c r="A88">
        <v>9330051.0199999996</v>
      </c>
      <c r="B88">
        <v>4671</v>
      </c>
      <c r="C88">
        <v>4671</v>
      </c>
      <c r="D88">
        <v>1843</v>
      </c>
      <c r="E88">
        <v>1739</v>
      </c>
      <c r="F88">
        <v>6186.8</v>
      </c>
      <c r="G88">
        <v>0.76</v>
      </c>
      <c r="H88">
        <v>2320</v>
      </c>
      <c r="I88">
        <v>1270</v>
      </c>
      <c r="J88">
        <v>100</v>
      </c>
      <c r="K88">
        <v>755</v>
      </c>
      <c r="L88">
        <v>100</v>
      </c>
      <c r="M88">
        <v>70</v>
      </c>
      <c r="N88">
        <v>30</v>
      </c>
    </row>
    <row r="89" spans="1:14" x14ac:dyDescent="0.25">
      <c r="A89">
        <v>9330052.0099999998</v>
      </c>
      <c r="B89">
        <v>6112</v>
      </c>
      <c r="C89">
        <v>5960</v>
      </c>
      <c r="D89">
        <v>2449</v>
      </c>
      <c r="E89">
        <v>2223</v>
      </c>
      <c r="F89">
        <v>4848.1000000000004</v>
      </c>
      <c r="G89">
        <v>1.26</v>
      </c>
      <c r="H89">
        <v>2645</v>
      </c>
      <c r="I89">
        <v>1475</v>
      </c>
      <c r="J89">
        <v>110</v>
      </c>
      <c r="K89">
        <v>895</v>
      </c>
      <c r="L89">
        <v>100</v>
      </c>
      <c r="M89">
        <v>55</v>
      </c>
      <c r="N89">
        <v>15</v>
      </c>
    </row>
    <row r="90" spans="1:14" x14ac:dyDescent="0.25">
      <c r="A90">
        <v>9330052.0199999996</v>
      </c>
      <c r="B90">
        <v>6272</v>
      </c>
      <c r="C90">
        <v>6258</v>
      </c>
      <c r="D90">
        <v>2370</v>
      </c>
      <c r="E90">
        <v>2216</v>
      </c>
      <c r="F90">
        <v>4731.8</v>
      </c>
      <c r="G90">
        <v>1.33</v>
      </c>
      <c r="H90">
        <v>3025</v>
      </c>
      <c r="I90">
        <v>1910</v>
      </c>
      <c r="J90">
        <v>175</v>
      </c>
      <c r="K90">
        <v>705</v>
      </c>
      <c r="L90">
        <v>110</v>
      </c>
      <c r="M90">
        <v>100</v>
      </c>
      <c r="N90">
        <v>20</v>
      </c>
    </row>
    <row r="91" spans="1:14" x14ac:dyDescent="0.25">
      <c r="A91">
        <v>9330053.0099999998</v>
      </c>
      <c r="B91">
        <v>6548</v>
      </c>
      <c r="C91">
        <v>6508</v>
      </c>
      <c r="D91">
        <v>2641</v>
      </c>
      <c r="E91">
        <v>2461</v>
      </c>
      <c r="F91">
        <v>2494.6999999999998</v>
      </c>
      <c r="G91">
        <v>2.62</v>
      </c>
      <c r="H91">
        <v>3265</v>
      </c>
      <c r="I91">
        <v>1835</v>
      </c>
      <c r="J91">
        <v>195</v>
      </c>
      <c r="K91">
        <v>890</v>
      </c>
      <c r="L91">
        <v>130</v>
      </c>
      <c r="M91">
        <v>170</v>
      </c>
      <c r="N91">
        <v>50</v>
      </c>
    </row>
    <row r="92" spans="1:14" x14ac:dyDescent="0.25">
      <c r="A92">
        <v>9330053.0199999996</v>
      </c>
      <c r="B92">
        <v>3508</v>
      </c>
      <c r="C92">
        <v>3217</v>
      </c>
      <c r="D92">
        <v>1515</v>
      </c>
      <c r="E92">
        <v>1393</v>
      </c>
      <c r="F92">
        <v>4393.8</v>
      </c>
      <c r="G92">
        <v>0.8</v>
      </c>
      <c r="H92">
        <v>1900</v>
      </c>
      <c r="I92">
        <v>1150</v>
      </c>
      <c r="J92">
        <v>50</v>
      </c>
      <c r="K92">
        <v>540</v>
      </c>
      <c r="L92">
        <v>70</v>
      </c>
      <c r="M92">
        <v>65</v>
      </c>
      <c r="N92">
        <v>20</v>
      </c>
    </row>
    <row r="93" spans="1:14" x14ac:dyDescent="0.25">
      <c r="A93">
        <v>9330054.0099999998</v>
      </c>
      <c r="B93">
        <v>4066</v>
      </c>
      <c r="C93">
        <v>3900</v>
      </c>
      <c r="D93">
        <v>1739</v>
      </c>
      <c r="E93">
        <v>1618</v>
      </c>
      <c r="F93">
        <v>6939.8</v>
      </c>
      <c r="G93">
        <v>0.59</v>
      </c>
      <c r="H93">
        <v>2190</v>
      </c>
      <c r="I93">
        <v>1070</v>
      </c>
      <c r="J93">
        <v>85</v>
      </c>
      <c r="K93">
        <v>605</v>
      </c>
      <c r="L93">
        <v>125</v>
      </c>
      <c r="M93">
        <v>285</v>
      </c>
      <c r="N93">
        <v>20</v>
      </c>
    </row>
    <row r="94" spans="1:14" x14ac:dyDescent="0.25">
      <c r="A94">
        <v>9330054.0199999996</v>
      </c>
      <c r="B94">
        <v>4476</v>
      </c>
      <c r="C94">
        <v>4326</v>
      </c>
      <c r="D94">
        <v>1686</v>
      </c>
      <c r="E94">
        <v>1575</v>
      </c>
      <c r="F94">
        <v>5644.4</v>
      </c>
      <c r="G94">
        <v>0.79</v>
      </c>
      <c r="H94">
        <v>1970</v>
      </c>
      <c r="I94">
        <v>1125</v>
      </c>
      <c r="J94">
        <v>115</v>
      </c>
      <c r="K94">
        <v>495</v>
      </c>
      <c r="L94">
        <v>80</v>
      </c>
      <c r="M94">
        <v>125</v>
      </c>
      <c r="N94">
        <v>40</v>
      </c>
    </row>
    <row r="95" spans="1:14" x14ac:dyDescent="0.25">
      <c r="A95">
        <v>9330055.0099999998</v>
      </c>
      <c r="B95">
        <v>5407</v>
      </c>
      <c r="C95">
        <v>5131</v>
      </c>
      <c r="D95">
        <v>2750</v>
      </c>
      <c r="E95">
        <v>2612</v>
      </c>
      <c r="F95">
        <v>6720.1</v>
      </c>
      <c r="G95">
        <v>0.8</v>
      </c>
      <c r="H95">
        <v>3095</v>
      </c>
      <c r="I95">
        <v>1300</v>
      </c>
      <c r="J95">
        <v>155</v>
      </c>
      <c r="K95">
        <v>1015</v>
      </c>
      <c r="L95">
        <v>210</v>
      </c>
      <c r="M95">
        <v>390</v>
      </c>
      <c r="N95">
        <v>20</v>
      </c>
    </row>
    <row r="96" spans="1:14" x14ac:dyDescent="0.25">
      <c r="A96">
        <v>9330055.0199999996</v>
      </c>
      <c r="B96">
        <v>4381</v>
      </c>
      <c r="C96">
        <v>4302</v>
      </c>
      <c r="D96">
        <v>2550</v>
      </c>
      <c r="E96">
        <v>2439</v>
      </c>
      <c r="F96">
        <v>6715.2</v>
      </c>
      <c r="G96">
        <v>0.65</v>
      </c>
      <c r="H96">
        <v>2520</v>
      </c>
      <c r="I96">
        <v>1220</v>
      </c>
      <c r="J96">
        <v>45</v>
      </c>
      <c r="K96">
        <v>770</v>
      </c>
      <c r="L96">
        <v>205</v>
      </c>
      <c r="M96">
        <v>235</v>
      </c>
      <c r="N96">
        <v>40</v>
      </c>
    </row>
    <row r="97" spans="1:14" x14ac:dyDescent="0.25">
      <c r="A97">
        <v>9330056.0099999998</v>
      </c>
      <c r="B97">
        <v>4142</v>
      </c>
      <c r="C97">
        <v>3793</v>
      </c>
      <c r="D97">
        <v>2511</v>
      </c>
      <c r="E97">
        <v>2401</v>
      </c>
      <c r="F97">
        <v>3671.3</v>
      </c>
      <c r="G97">
        <v>1.1299999999999999</v>
      </c>
      <c r="H97">
        <v>2180</v>
      </c>
      <c r="I97">
        <v>795</v>
      </c>
      <c r="J97">
        <v>70</v>
      </c>
      <c r="K97">
        <v>690</v>
      </c>
      <c r="L97">
        <v>220</v>
      </c>
      <c r="M97">
        <v>375</v>
      </c>
      <c r="N97">
        <v>40</v>
      </c>
    </row>
    <row r="98" spans="1:14" x14ac:dyDescent="0.25">
      <c r="A98">
        <v>9330056.0199999996</v>
      </c>
      <c r="B98">
        <v>4545</v>
      </c>
      <c r="C98">
        <v>4151</v>
      </c>
      <c r="D98">
        <v>2441</v>
      </c>
      <c r="E98">
        <v>2297</v>
      </c>
      <c r="F98">
        <v>6814.1</v>
      </c>
      <c r="G98">
        <v>0.67</v>
      </c>
      <c r="H98">
        <v>2625</v>
      </c>
      <c r="I98">
        <v>1010</v>
      </c>
      <c r="J98">
        <v>85</v>
      </c>
      <c r="K98">
        <v>780</v>
      </c>
      <c r="L98">
        <v>265</v>
      </c>
      <c r="M98">
        <v>440</v>
      </c>
      <c r="N98">
        <v>45</v>
      </c>
    </row>
    <row r="99" spans="1:14" x14ac:dyDescent="0.25">
      <c r="A99">
        <v>9330057.0099999998</v>
      </c>
      <c r="B99">
        <v>3082</v>
      </c>
      <c r="C99">
        <v>3188</v>
      </c>
      <c r="D99">
        <v>1665</v>
      </c>
      <c r="E99">
        <v>1475</v>
      </c>
      <c r="F99">
        <v>13342</v>
      </c>
      <c r="G99">
        <v>0.23</v>
      </c>
      <c r="H99">
        <v>970</v>
      </c>
      <c r="I99">
        <v>225</v>
      </c>
      <c r="J99">
        <v>15</v>
      </c>
      <c r="K99">
        <v>290</v>
      </c>
      <c r="L99">
        <v>310</v>
      </c>
      <c r="M99">
        <v>120</v>
      </c>
      <c r="N99">
        <v>10</v>
      </c>
    </row>
    <row r="100" spans="1:14" x14ac:dyDescent="0.25">
      <c r="A100">
        <v>9330057.0199999996</v>
      </c>
      <c r="B100">
        <v>4980</v>
      </c>
      <c r="C100">
        <v>5086</v>
      </c>
      <c r="D100">
        <v>2467</v>
      </c>
      <c r="E100">
        <v>2227</v>
      </c>
      <c r="F100">
        <v>3062.9</v>
      </c>
      <c r="G100">
        <v>1.63</v>
      </c>
      <c r="H100">
        <v>1910</v>
      </c>
      <c r="I100">
        <v>665</v>
      </c>
      <c r="J100">
        <v>60</v>
      </c>
      <c r="K100">
        <v>440</v>
      </c>
      <c r="L100">
        <v>340</v>
      </c>
      <c r="M100">
        <v>350</v>
      </c>
      <c r="N100">
        <v>45</v>
      </c>
    </row>
    <row r="101" spans="1:14" x14ac:dyDescent="0.25">
      <c r="A101">
        <v>9330058</v>
      </c>
      <c r="B101">
        <v>4203</v>
      </c>
      <c r="C101">
        <v>3792</v>
      </c>
      <c r="D101">
        <v>2292</v>
      </c>
      <c r="E101">
        <v>2089</v>
      </c>
      <c r="F101">
        <v>3709.3</v>
      </c>
      <c r="G101">
        <v>1.1299999999999999</v>
      </c>
      <c r="H101">
        <v>815</v>
      </c>
      <c r="I101">
        <v>180</v>
      </c>
      <c r="J101">
        <v>25</v>
      </c>
      <c r="K101">
        <v>240</v>
      </c>
      <c r="L101">
        <v>255</v>
      </c>
      <c r="M101">
        <v>95</v>
      </c>
      <c r="N101">
        <v>25</v>
      </c>
    </row>
    <row r="102" spans="1:14" x14ac:dyDescent="0.25">
      <c r="A102">
        <v>9330059.0600000005</v>
      </c>
      <c r="B102">
        <v>7695</v>
      </c>
      <c r="C102">
        <v>6496</v>
      </c>
      <c r="D102">
        <v>4982</v>
      </c>
      <c r="E102">
        <v>4377</v>
      </c>
      <c r="F102">
        <v>12567.4</v>
      </c>
      <c r="G102">
        <v>0.61</v>
      </c>
      <c r="H102">
        <v>2950</v>
      </c>
      <c r="I102">
        <v>655</v>
      </c>
      <c r="J102">
        <v>40</v>
      </c>
      <c r="K102">
        <v>695</v>
      </c>
      <c r="L102">
        <v>1265</v>
      </c>
      <c r="M102">
        <v>235</v>
      </c>
      <c r="N102">
        <v>50</v>
      </c>
    </row>
    <row r="103" spans="1:14" x14ac:dyDescent="0.25">
      <c r="A103">
        <v>9330059.0700000003</v>
      </c>
      <c r="B103">
        <v>4896</v>
      </c>
      <c r="C103">
        <v>4745</v>
      </c>
      <c r="D103">
        <v>3059</v>
      </c>
      <c r="E103">
        <v>2668</v>
      </c>
      <c r="F103">
        <v>18823.5</v>
      </c>
      <c r="G103">
        <v>0.26</v>
      </c>
      <c r="H103">
        <v>2395</v>
      </c>
      <c r="I103">
        <v>1065</v>
      </c>
      <c r="J103">
        <v>90</v>
      </c>
      <c r="K103">
        <v>370</v>
      </c>
      <c r="L103">
        <v>740</v>
      </c>
      <c r="M103">
        <v>90</v>
      </c>
      <c r="N103">
        <v>40</v>
      </c>
    </row>
    <row r="104" spans="1:14" x14ac:dyDescent="0.25">
      <c r="A104">
        <v>9330059.0800000001</v>
      </c>
      <c r="B104">
        <v>6976</v>
      </c>
      <c r="C104">
        <v>6843</v>
      </c>
      <c r="D104">
        <v>3840</v>
      </c>
      <c r="E104">
        <v>3449</v>
      </c>
      <c r="F104">
        <v>20214.400000000001</v>
      </c>
      <c r="G104">
        <v>0.35</v>
      </c>
      <c r="H104">
        <v>3305</v>
      </c>
      <c r="I104">
        <v>1370</v>
      </c>
      <c r="J104">
        <v>120</v>
      </c>
      <c r="K104">
        <v>755</v>
      </c>
      <c r="L104">
        <v>930</v>
      </c>
      <c r="M104">
        <v>85</v>
      </c>
      <c r="N104">
        <v>40</v>
      </c>
    </row>
    <row r="105" spans="1:14" x14ac:dyDescent="0.25">
      <c r="A105">
        <v>9330059.0899999999</v>
      </c>
      <c r="B105">
        <v>6911</v>
      </c>
      <c r="C105">
        <v>4929</v>
      </c>
      <c r="D105">
        <v>4861</v>
      </c>
      <c r="E105">
        <v>4509</v>
      </c>
      <c r="F105">
        <v>34624.199999999997</v>
      </c>
      <c r="G105">
        <v>0.2</v>
      </c>
      <c r="H105">
        <v>4160</v>
      </c>
      <c r="I105">
        <v>1080</v>
      </c>
      <c r="J105">
        <v>50</v>
      </c>
      <c r="K105">
        <v>1080</v>
      </c>
      <c r="L105">
        <v>1735</v>
      </c>
      <c r="M105">
        <v>135</v>
      </c>
      <c r="N105">
        <v>80</v>
      </c>
    </row>
    <row r="106" spans="1:14" x14ac:dyDescent="0.25">
      <c r="A106">
        <v>9330059.0999999996</v>
      </c>
      <c r="B106">
        <v>6298</v>
      </c>
      <c r="C106">
        <v>5182</v>
      </c>
      <c r="D106">
        <v>4309</v>
      </c>
      <c r="E106">
        <v>3924</v>
      </c>
      <c r="F106">
        <v>31632.3</v>
      </c>
      <c r="G106">
        <v>0.2</v>
      </c>
      <c r="H106">
        <v>3720</v>
      </c>
      <c r="I106">
        <v>950</v>
      </c>
      <c r="J106">
        <v>90</v>
      </c>
      <c r="K106">
        <v>820</v>
      </c>
      <c r="L106">
        <v>1705</v>
      </c>
      <c r="M106">
        <v>75</v>
      </c>
      <c r="N106">
        <v>70</v>
      </c>
    </row>
    <row r="107" spans="1:14" x14ac:dyDescent="0.25">
      <c r="A107">
        <v>9330059.1099999994</v>
      </c>
      <c r="B107">
        <v>7163</v>
      </c>
      <c r="C107">
        <v>6291</v>
      </c>
      <c r="D107">
        <v>5202</v>
      </c>
      <c r="E107">
        <v>4256</v>
      </c>
      <c r="F107">
        <v>9296.6</v>
      </c>
      <c r="G107">
        <v>0.77</v>
      </c>
      <c r="H107">
        <v>4220</v>
      </c>
      <c r="I107">
        <v>975</v>
      </c>
      <c r="J107">
        <v>60</v>
      </c>
      <c r="K107">
        <v>790</v>
      </c>
      <c r="L107">
        <v>2255</v>
      </c>
      <c r="M107">
        <v>70</v>
      </c>
      <c r="N107">
        <v>70</v>
      </c>
    </row>
    <row r="108" spans="1:14" x14ac:dyDescent="0.25">
      <c r="A108">
        <v>9330059.1300000008</v>
      </c>
      <c r="B108">
        <v>4753</v>
      </c>
      <c r="C108">
        <v>4234</v>
      </c>
      <c r="D108">
        <v>2960</v>
      </c>
      <c r="E108">
        <v>2596</v>
      </c>
      <c r="F108">
        <v>14899.7</v>
      </c>
      <c r="G108">
        <v>0.32</v>
      </c>
      <c r="H108">
        <v>2885</v>
      </c>
      <c r="I108">
        <v>685</v>
      </c>
      <c r="J108">
        <v>20</v>
      </c>
      <c r="K108">
        <v>785</v>
      </c>
      <c r="L108">
        <v>1230</v>
      </c>
      <c r="M108">
        <v>110</v>
      </c>
      <c r="N108">
        <v>50</v>
      </c>
    </row>
    <row r="109" spans="1:14" x14ac:dyDescent="0.25">
      <c r="A109">
        <v>9330059.1400000006</v>
      </c>
      <c r="B109">
        <v>8833</v>
      </c>
      <c r="C109">
        <v>8279</v>
      </c>
      <c r="D109">
        <v>5328</v>
      </c>
      <c r="E109">
        <v>4861</v>
      </c>
      <c r="F109">
        <v>14953.4</v>
      </c>
      <c r="G109">
        <v>0.59</v>
      </c>
      <c r="H109">
        <v>5310</v>
      </c>
      <c r="I109">
        <v>1850</v>
      </c>
      <c r="J109">
        <v>140</v>
      </c>
      <c r="K109">
        <v>1020</v>
      </c>
      <c r="L109">
        <v>2050</v>
      </c>
      <c r="M109">
        <v>150</v>
      </c>
      <c r="N109">
        <v>95</v>
      </c>
    </row>
    <row r="110" spans="1:14" x14ac:dyDescent="0.25">
      <c r="A110">
        <v>9330060.0099999998</v>
      </c>
      <c r="B110">
        <v>3124</v>
      </c>
      <c r="C110">
        <v>3039</v>
      </c>
      <c r="D110">
        <v>2174</v>
      </c>
      <c r="E110">
        <v>2058</v>
      </c>
      <c r="F110">
        <v>21065.4</v>
      </c>
      <c r="G110">
        <v>0.15</v>
      </c>
      <c r="H110">
        <v>2005</v>
      </c>
      <c r="I110">
        <v>515</v>
      </c>
      <c r="J110">
        <v>35</v>
      </c>
      <c r="K110">
        <v>500</v>
      </c>
      <c r="L110">
        <v>750</v>
      </c>
      <c r="M110">
        <v>180</v>
      </c>
      <c r="N110">
        <v>25</v>
      </c>
    </row>
    <row r="111" spans="1:14" x14ac:dyDescent="0.25">
      <c r="A111">
        <v>9330060.0199999996</v>
      </c>
      <c r="B111">
        <v>5986</v>
      </c>
      <c r="C111">
        <v>5612</v>
      </c>
      <c r="D111">
        <v>4109</v>
      </c>
      <c r="E111">
        <v>3987</v>
      </c>
      <c r="F111">
        <v>25846.3</v>
      </c>
      <c r="G111">
        <v>0.23</v>
      </c>
      <c r="H111">
        <v>3760</v>
      </c>
      <c r="I111">
        <v>975</v>
      </c>
      <c r="J111">
        <v>70</v>
      </c>
      <c r="K111">
        <v>945</v>
      </c>
      <c r="L111">
        <v>1415</v>
      </c>
      <c r="M111">
        <v>290</v>
      </c>
      <c r="N111">
        <v>65</v>
      </c>
    </row>
    <row r="112" spans="1:14" x14ac:dyDescent="0.25">
      <c r="A112">
        <v>9330061</v>
      </c>
      <c r="B112">
        <v>5111</v>
      </c>
      <c r="C112">
        <v>4821</v>
      </c>
      <c r="D112">
        <v>3659</v>
      </c>
      <c r="E112">
        <v>3509</v>
      </c>
      <c r="F112">
        <v>24119.9</v>
      </c>
      <c r="G112">
        <v>0.21</v>
      </c>
      <c r="H112">
        <v>3245</v>
      </c>
      <c r="I112">
        <v>910</v>
      </c>
      <c r="J112">
        <v>70</v>
      </c>
      <c r="K112">
        <v>990</v>
      </c>
      <c r="L112">
        <v>865</v>
      </c>
      <c r="M112">
        <v>340</v>
      </c>
      <c r="N112">
        <v>70</v>
      </c>
    </row>
    <row r="113" spans="1:14" x14ac:dyDescent="0.25">
      <c r="A113">
        <v>9330062</v>
      </c>
      <c r="B113">
        <v>3426</v>
      </c>
      <c r="C113">
        <v>3209</v>
      </c>
      <c r="D113">
        <v>2512</v>
      </c>
      <c r="E113">
        <v>2355</v>
      </c>
      <c r="F113">
        <v>20296.2</v>
      </c>
      <c r="G113">
        <v>0.17</v>
      </c>
      <c r="H113">
        <v>1785</v>
      </c>
      <c r="I113">
        <v>630</v>
      </c>
      <c r="J113">
        <v>55</v>
      </c>
      <c r="K113">
        <v>475</v>
      </c>
      <c r="L113">
        <v>350</v>
      </c>
      <c r="M113">
        <v>220</v>
      </c>
      <c r="N113">
        <v>50</v>
      </c>
    </row>
    <row r="114" spans="1:14" x14ac:dyDescent="0.25">
      <c r="A114">
        <v>9330063</v>
      </c>
      <c r="B114">
        <v>3978</v>
      </c>
      <c r="C114">
        <v>3352</v>
      </c>
      <c r="D114">
        <v>2689</v>
      </c>
      <c r="E114">
        <v>2549</v>
      </c>
      <c r="F114">
        <v>21479.5</v>
      </c>
      <c r="G114">
        <v>0.19</v>
      </c>
      <c r="H114">
        <v>2470</v>
      </c>
      <c r="I114">
        <v>650</v>
      </c>
      <c r="J114">
        <v>60</v>
      </c>
      <c r="K114">
        <v>645</v>
      </c>
      <c r="L114">
        <v>860</v>
      </c>
      <c r="M114">
        <v>205</v>
      </c>
      <c r="N114">
        <v>60</v>
      </c>
    </row>
    <row r="115" spans="1:14" x14ac:dyDescent="0.25">
      <c r="A115">
        <v>9330064</v>
      </c>
      <c r="B115">
        <v>4658</v>
      </c>
      <c r="C115">
        <v>4616</v>
      </c>
      <c r="D115">
        <v>3192</v>
      </c>
      <c r="E115">
        <v>3085</v>
      </c>
      <c r="F115">
        <v>19489.5</v>
      </c>
      <c r="G115">
        <v>0.24</v>
      </c>
      <c r="H115">
        <v>3170</v>
      </c>
      <c r="I115">
        <v>590</v>
      </c>
      <c r="J115">
        <v>60</v>
      </c>
      <c r="K115">
        <v>815</v>
      </c>
      <c r="L115">
        <v>1485</v>
      </c>
      <c r="M115">
        <v>185</v>
      </c>
      <c r="N115">
        <v>35</v>
      </c>
    </row>
    <row r="116" spans="1:14" x14ac:dyDescent="0.25">
      <c r="A116">
        <v>9330065</v>
      </c>
      <c r="B116">
        <v>7147</v>
      </c>
      <c r="C116">
        <v>6767</v>
      </c>
      <c r="D116">
        <v>4801</v>
      </c>
      <c r="E116">
        <v>4515</v>
      </c>
      <c r="F116">
        <v>29655.599999999999</v>
      </c>
      <c r="G116">
        <v>0.24</v>
      </c>
      <c r="H116">
        <v>4575</v>
      </c>
      <c r="I116">
        <v>905</v>
      </c>
      <c r="J116">
        <v>30</v>
      </c>
      <c r="K116">
        <v>1135</v>
      </c>
      <c r="L116">
        <v>2210</v>
      </c>
      <c r="M116">
        <v>205</v>
      </c>
      <c r="N116">
        <v>85</v>
      </c>
    </row>
    <row r="117" spans="1:14" x14ac:dyDescent="0.25">
      <c r="A117">
        <v>9330066</v>
      </c>
      <c r="B117">
        <v>8639</v>
      </c>
      <c r="C117">
        <v>7817</v>
      </c>
      <c r="D117">
        <v>5910</v>
      </c>
      <c r="E117">
        <v>4599</v>
      </c>
      <c r="F117">
        <v>16333.9</v>
      </c>
      <c r="G117">
        <v>0.53</v>
      </c>
      <c r="H117">
        <v>4395</v>
      </c>
      <c r="I117">
        <v>1320</v>
      </c>
      <c r="J117">
        <v>95</v>
      </c>
      <c r="K117">
        <v>710</v>
      </c>
      <c r="L117">
        <v>2130</v>
      </c>
      <c r="M117">
        <v>90</v>
      </c>
      <c r="N117">
        <v>55</v>
      </c>
    </row>
    <row r="118" spans="1:14" x14ac:dyDescent="0.25">
      <c r="A118">
        <v>9330067.0099999998</v>
      </c>
      <c r="B118">
        <v>3772</v>
      </c>
      <c r="C118">
        <v>3666</v>
      </c>
      <c r="D118">
        <v>2633</v>
      </c>
      <c r="E118">
        <v>2544</v>
      </c>
      <c r="F118">
        <v>20246.900000000001</v>
      </c>
      <c r="G118">
        <v>0.19</v>
      </c>
      <c r="H118">
        <v>2205</v>
      </c>
      <c r="I118">
        <v>485</v>
      </c>
      <c r="J118">
        <v>50</v>
      </c>
      <c r="K118">
        <v>590</v>
      </c>
      <c r="L118">
        <v>900</v>
      </c>
      <c r="M118">
        <v>125</v>
      </c>
      <c r="N118">
        <v>45</v>
      </c>
    </row>
    <row r="119" spans="1:14" x14ac:dyDescent="0.25">
      <c r="A119">
        <v>9330067.0199999996</v>
      </c>
      <c r="B119">
        <v>4773</v>
      </c>
      <c r="C119">
        <v>4501</v>
      </c>
      <c r="D119">
        <v>3016</v>
      </c>
      <c r="E119">
        <v>2585</v>
      </c>
      <c r="F119">
        <v>20276.099999999999</v>
      </c>
      <c r="G119">
        <v>0.24</v>
      </c>
      <c r="H119">
        <v>2265</v>
      </c>
      <c r="I119">
        <v>665</v>
      </c>
      <c r="J119">
        <v>50</v>
      </c>
      <c r="K119">
        <v>605</v>
      </c>
      <c r="L119">
        <v>820</v>
      </c>
      <c r="M119">
        <v>55</v>
      </c>
      <c r="N119">
        <v>60</v>
      </c>
    </row>
    <row r="120" spans="1:14" x14ac:dyDescent="0.25">
      <c r="A120">
        <v>9330068</v>
      </c>
      <c r="B120">
        <v>5085</v>
      </c>
      <c r="C120">
        <v>4834</v>
      </c>
      <c r="D120">
        <v>3662</v>
      </c>
      <c r="E120">
        <v>3493</v>
      </c>
      <c r="F120">
        <v>1250.2</v>
      </c>
      <c r="G120">
        <v>4.07</v>
      </c>
      <c r="H120">
        <v>2955</v>
      </c>
      <c r="I120">
        <v>865</v>
      </c>
      <c r="J120">
        <v>75</v>
      </c>
      <c r="K120">
        <v>940</v>
      </c>
      <c r="L120">
        <v>745</v>
      </c>
      <c r="M120">
        <v>250</v>
      </c>
      <c r="N120">
        <v>75</v>
      </c>
    </row>
    <row r="121" spans="1:14" x14ac:dyDescent="0.25">
      <c r="A121">
        <v>9330069.0099999998</v>
      </c>
      <c r="B121">
        <v>10810</v>
      </c>
      <c r="C121">
        <v>10210</v>
      </c>
      <c r="D121">
        <v>5577</v>
      </c>
      <c r="E121">
        <v>3881</v>
      </c>
      <c r="F121">
        <v>1986.7</v>
      </c>
      <c r="G121">
        <v>5.44</v>
      </c>
      <c r="H121">
        <v>2910</v>
      </c>
      <c r="I121">
        <v>955</v>
      </c>
      <c r="J121">
        <v>80</v>
      </c>
      <c r="K121">
        <v>695</v>
      </c>
      <c r="L121">
        <v>910</v>
      </c>
      <c r="M121">
        <v>225</v>
      </c>
      <c r="N121">
        <v>45</v>
      </c>
    </row>
    <row r="122" spans="1:14" x14ac:dyDescent="0.25">
      <c r="A122">
        <v>9330069.0199999996</v>
      </c>
      <c r="B122">
        <v>5080</v>
      </c>
      <c r="C122">
        <v>2567</v>
      </c>
      <c r="D122">
        <v>2612</v>
      </c>
      <c r="E122">
        <v>2128</v>
      </c>
      <c r="F122">
        <v>560.70000000000005</v>
      </c>
      <c r="G122">
        <v>9.06</v>
      </c>
      <c r="H122">
        <v>1225</v>
      </c>
      <c r="I122">
        <v>490</v>
      </c>
      <c r="J122">
        <v>20</v>
      </c>
      <c r="K122">
        <v>295</v>
      </c>
      <c r="L122">
        <v>275</v>
      </c>
      <c r="M122">
        <v>135</v>
      </c>
      <c r="N122">
        <v>10</v>
      </c>
    </row>
    <row r="123" spans="1:14" x14ac:dyDescent="0.25">
      <c r="A123">
        <v>9330100.0099999998</v>
      </c>
      <c r="B123">
        <v>4226</v>
      </c>
      <c r="C123">
        <v>4025</v>
      </c>
      <c r="D123">
        <v>1693</v>
      </c>
      <c r="E123">
        <v>1605</v>
      </c>
      <c r="F123">
        <v>4354.5</v>
      </c>
      <c r="G123">
        <v>0.97</v>
      </c>
      <c r="H123">
        <v>1885</v>
      </c>
      <c r="I123">
        <v>1175</v>
      </c>
      <c r="J123">
        <v>85</v>
      </c>
      <c r="K123">
        <v>360</v>
      </c>
      <c r="L123">
        <v>205</v>
      </c>
      <c r="M123">
        <v>45</v>
      </c>
      <c r="N123">
        <v>15</v>
      </c>
    </row>
    <row r="124" spans="1:14" x14ac:dyDescent="0.25">
      <c r="A124">
        <v>9330100.0199999996</v>
      </c>
      <c r="B124">
        <v>7306</v>
      </c>
      <c r="C124">
        <v>6915</v>
      </c>
      <c r="D124">
        <v>3450</v>
      </c>
      <c r="E124">
        <v>3218</v>
      </c>
      <c r="F124">
        <v>2520.6</v>
      </c>
      <c r="G124">
        <v>2.9</v>
      </c>
      <c r="H124">
        <v>3995</v>
      </c>
      <c r="I124">
        <v>2400</v>
      </c>
      <c r="J124">
        <v>180</v>
      </c>
      <c r="K124">
        <v>840</v>
      </c>
      <c r="L124">
        <v>335</v>
      </c>
      <c r="M124">
        <v>140</v>
      </c>
      <c r="N124">
        <v>90</v>
      </c>
    </row>
    <row r="125" spans="1:14" x14ac:dyDescent="0.25">
      <c r="A125">
        <v>9330101.0299999993</v>
      </c>
      <c r="B125">
        <v>5370</v>
      </c>
      <c r="C125">
        <v>5200</v>
      </c>
      <c r="D125">
        <v>3394</v>
      </c>
      <c r="E125">
        <v>3255</v>
      </c>
      <c r="F125">
        <v>15864.1</v>
      </c>
      <c r="G125">
        <v>0.34</v>
      </c>
      <c r="H125">
        <v>3205</v>
      </c>
      <c r="I125">
        <v>1480</v>
      </c>
      <c r="J125">
        <v>90</v>
      </c>
      <c r="K125">
        <v>1000</v>
      </c>
      <c r="L125">
        <v>485</v>
      </c>
      <c r="M125">
        <v>70</v>
      </c>
      <c r="N125">
        <v>90</v>
      </c>
    </row>
    <row r="126" spans="1:14" x14ac:dyDescent="0.25">
      <c r="A126">
        <v>9330101.0399999991</v>
      </c>
      <c r="B126">
        <v>4505</v>
      </c>
      <c r="C126">
        <v>3756</v>
      </c>
      <c r="D126">
        <v>2685</v>
      </c>
      <c r="E126">
        <v>2475</v>
      </c>
      <c r="F126">
        <v>14912.3</v>
      </c>
      <c r="G126">
        <v>0.3</v>
      </c>
      <c r="H126">
        <v>2320</v>
      </c>
      <c r="I126">
        <v>1165</v>
      </c>
      <c r="J126">
        <v>100</v>
      </c>
      <c r="K126">
        <v>600</v>
      </c>
      <c r="L126">
        <v>365</v>
      </c>
      <c r="M126">
        <v>55</v>
      </c>
      <c r="N126">
        <v>30</v>
      </c>
    </row>
    <row r="127" spans="1:14" x14ac:dyDescent="0.25">
      <c r="A127">
        <v>9330101.0500000007</v>
      </c>
      <c r="B127">
        <v>4900</v>
      </c>
      <c r="C127">
        <v>4526</v>
      </c>
      <c r="D127">
        <v>2440</v>
      </c>
      <c r="E127">
        <v>2337</v>
      </c>
      <c r="F127">
        <v>8331.9</v>
      </c>
      <c r="G127">
        <v>0.59</v>
      </c>
      <c r="H127">
        <v>2625</v>
      </c>
      <c r="I127">
        <v>1420</v>
      </c>
      <c r="J127">
        <v>115</v>
      </c>
      <c r="K127">
        <v>700</v>
      </c>
      <c r="L127">
        <v>310</v>
      </c>
      <c r="M127">
        <v>60</v>
      </c>
      <c r="N127">
        <v>35</v>
      </c>
    </row>
    <row r="128" spans="1:14" x14ac:dyDescent="0.25">
      <c r="A128">
        <v>9330101.0600000005</v>
      </c>
      <c r="B128">
        <v>4753</v>
      </c>
      <c r="C128">
        <v>4319</v>
      </c>
      <c r="D128">
        <v>3348</v>
      </c>
      <c r="E128">
        <v>2871</v>
      </c>
      <c r="F128">
        <v>11249.7</v>
      </c>
      <c r="G128">
        <v>0.42</v>
      </c>
      <c r="H128">
        <v>2555</v>
      </c>
      <c r="I128">
        <v>1335</v>
      </c>
      <c r="J128">
        <v>75</v>
      </c>
      <c r="K128">
        <v>745</v>
      </c>
      <c r="L128">
        <v>320</v>
      </c>
      <c r="M128">
        <v>50</v>
      </c>
      <c r="N128">
        <v>35</v>
      </c>
    </row>
    <row r="129" spans="1:14" x14ac:dyDescent="0.25">
      <c r="A129">
        <v>9330102.0099999998</v>
      </c>
      <c r="B129">
        <v>576</v>
      </c>
      <c r="C129">
        <v>574</v>
      </c>
      <c r="D129">
        <v>178</v>
      </c>
      <c r="E129">
        <v>160</v>
      </c>
      <c r="F129">
        <v>2074.9</v>
      </c>
      <c r="G129">
        <v>0.28000000000000003</v>
      </c>
      <c r="H129">
        <v>220</v>
      </c>
      <c r="I129">
        <v>95</v>
      </c>
      <c r="J129">
        <v>30</v>
      </c>
      <c r="K129">
        <v>60</v>
      </c>
      <c r="L129">
        <v>25</v>
      </c>
      <c r="M129">
        <v>0</v>
      </c>
      <c r="N129">
        <v>0</v>
      </c>
    </row>
    <row r="130" spans="1:14" x14ac:dyDescent="0.25">
      <c r="A130">
        <v>9330102.0199999996</v>
      </c>
      <c r="B130">
        <v>6440</v>
      </c>
      <c r="C130">
        <v>5158</v>
      </c>
      <c r="D130">
        <v>2634</v>
      </c>
      <c r="E130">
        <v>2418</v>
      </c>
      <c r="F130">
        <v>2503.3000000000002</v>
      </c>
      <c r="G130">
        <v>2.57</v>
      </c>
      <c r="H130">
        <v>3145</v>
      </c>
      <c r="I130">
        <v>1945</v>
      </c>
      <c r="J130">
        <v>125</v>
      </c>
      <c r="K130">
        <v>635</v>
      </c>
      <c r="L130">
        <v>325</v>
      </c>
      <c r="M130">
        <v>80</v>
      </c>
      <c r="N130">
        <v>35</v>
      </c>
    </row>
    <row r="131" spans="1:14" x14ac:dyDescent="0.25">
      <c r="A131">
        <v>9330103</v>
      </c>
      <c r="B131">
        <v>7700</v>
      </c>
      <c r="C131">
        <v>6920</v>
      </c>
      <c r="D131">
        <v>3815</v>
      </c>
      <c r="E131">
        <v>3662</v>
      </c>
      <c r="F131">
        <v>5742.8</v>
      </c>
      <c r="G131">
        <v>1.34</v>
      </c>
      <c r="H131">
        <v>3810</v>
      </c>
      <c r="I131">
        <v>2310</v>
      </c>
      <c r="J131">
        <v>135</v>
      </c>
      <c r="K131">
        <v>750</v>
      </c>
      <c r="L131">
        <v>490</v>
      </c>
      <c r="M131">
        <v>70</v>
      </c>
      <c r="N131">
        <v>55</v>
      </c>
    </row>
    <row r="132" spans="1:14" x14ac:dyDescent="0.25">
      <c r="A132">
        <v>9330104</v>
      </c>
      <c r="B132">
        <v>7698</v>
      </c>
      <c r="C132">
        <v>7377</v>
      </c>
      <c r="D132">
        <v>2967</v>
      </c>
      <c r="E132">
        <v>2804</v>
      </c>
      <c r="F132">
        <v>3189.6</v>
      </c>
      <c r="G132">
        <v>2.41</v>
      </c>
      <c r="H132">
        <v>3870</v>
      </c>
      <c r="I132">
        <v>2555</v>
      </c>
      <c r="J132">
        <v>165</v>
      </c>
      <c r="K132">
        <v>715</v>
      </c>
      <c r="L132">
        <v>260</v>
      </c>
      <c r="M132">
        <v>100</v>
      </c>
      <c r="N132">
        <v>75</v>
      </c>
    </row>
    <row r="133" spans="1:14" x14ac:dyDescent="0.25">
      <c r="A133">
        <v>9330110.0199999996</v>
      </c>
      <c r="B133">
        <v>3065</v>
      </c>
      <c r="C133">
        <v>3168</v>
      </c>
      <c r="D133">
        <v>1136</v>
      </c>
      <c r="E133">
        <v>1083</v>
      </c>
      <c r="F133">
        <v>1383.9</v>
      </c>
      <c r="G133">
        <v>2.21</v>
      </c>
      <c r="H133">
        <v>1390</v>
      </c>
      <c r="I133">
        <v>1070</v>
      </c>
      <c r="J133">
        <v>75</v>
      </c>
      <c r="K133">
        <v>145</v>
      </c>
      <c r="L133">
        <v>45</v>
      </c>
      <c r="M133">
        <v>25</v>
      </c>
      <c r="N133">
        <v>20</v>
      </c>
    </row>
    <row r="134" spans="1:14" x14ac:dyDescent="0.25">
      <c r="A134">
        <v>9330110.0299999993</v>
      </c>
      <c r="B134">
        <v>3130</v>
      </c>
      <c r="C134">
        <v>2983</v>
      </c>
      <c r="D134">
        <v>1327</v>
      </c>
      <c r="E134">
        <v>1215</v>
      </c>
      <c r="F134">
        <v>80.7</v>
      </c>
      <c r="G134">
        <v>38.78</v>
      </c>
      <c r="H134">
        <v>1380</v>
      </c>
      <c r="I134">
        <v>1100</v>
      </c>
      <c r="J134">
        <v>55</v>
      </c>
      <c r="K134">
        <v>90</v>
      </c>
      <c r="L134">
        <v>55</v>
      </c>
      <c r="M134">
        <v>40</v>
      </c>
      <c r="N134">
        <v>40</v>
      </c>
    </row>
    <row r="135" spans="1:14" x14ac:dyDescent="0.25">
      <c r="A135">
        <v>9330110.0399999991</v>
      </c>
      <c r="B135">
        <v>4236</v>
      </c>
      <c r="C135">
        <v>4561</v>
      </c>
      <c r="D135">
        <v>1479</v>
      </c>
      <c r="E135">
        <v>1444</v>
      </c>
      <c r="F135">
        <v>2811.6</v>
      </c>
      <c r="G135">
        <v>1.51</v>
      </c>
      <c r="H135">
        <v>2025</v>
      </c>
      <c r="I135">
        <v>1525</v>
      </c>
      <c r="J135">
        <v>90</v>
      </c>
      <c r="K135">
        <v>225</v>
      </c>
      <c r="L135">
        <v>135</v>
      </c>
      <c r="M135">
        <v>30</v>
      </c>
      <c r="N135">
        <v>20</v>
      </c>
    </row>
    <row r="136" spans="1:14" x14ac:dyDescent="0.25">
      <c r="A136">
        <v>9330111.0199999996</v>
      </c>
      <c r="B136">
        <v>7567</v>
      </c>
      <c r="C136">
        <v>7450</v>
      </c>
      <c r="D136">
        <v>2796</v>
      </c>
      <c r="E136">
        <v>2750</v>
      </c>
      <c r="F136">
        <v>236</v>
      </c>
      <c r="G136">
        <v>32.06</v>
      </c>
      <c r="H136">
        <v>3510</v>
      </c>
      <c r="I136">
        <v>2720</v>
      </c>
      <c r="J136">
        <v>195</v>
      </c>
      <c r="K136">
        <v>420</v>
      </c>
      <c r="L136">
        <v>60</v>
      </c>
      <c r="M136">
        <v>85</v>
      </c>
      <c r="N136">
        <v>30</v>
      </c>
    </row>
    <row r="137" spans="1:14" x14ac:dyDescent="0.25">
      <c r="A137">
        <v>9330111.0399999991</v>
      </c>
      <c r="B137">
        <v>1855</v>
      </c>
      <c r="C137">
        <v>1472</v>
      </c>
      <c r="D137">
        <v>932</v>
      </c>
      <c r="E137">
        <v>920</v>
      </c>
      <c r="F137">
        <v>1756</v>
      </c>
      <c r="G137">
        <v>1.06</v>
      </c>
      <c r="H137">
        <v>995</v>
      </c>
      <c r="I137">
        <v>760</v>
      </c>
      <c r="J137">
        <v>40</v>
      </c>
      <c r="K137">
        <v>100</v>
      </c>
      <c r="L137">
        <v>55</v>
      </c>
      <c r="M137">
        <v>25</v>
      </c>
      <c r="N137">
        <v>0</v>
      </c>
    </row>
    <row r="138" spans="1:14" x14ac:dyDescent="0.25">
      <c r="A138">
        <v>9330111.0500000007</v>
      </c>
      <c r="B138">
        <v>5005</v>
      </c>
      <c r="C138">
        <v>4460</v>
      </c>
      <c r="D138">
        <v>1755</v>
      </c>
      <c r="E138">
        <v>1721</v>
      </c>
      <c r="F138">
        <v>1496.4</v>
      </c>
      <c r="G138">
        <v>3.34</v>
      </c>
      <c r="H138">
        <v>2300</v>
      </c>
      <c r="I138">
        <v>1645</v>
      </c>
      <c r="J138">
        <v>110</v>
      </c>
      <c r="K138">
        <v>320</v>
      </c>
      <c r="L138">
        <v>125</v>
      </c>
      <c r="M138">
        <v>100</v>
      </c>
      <c r="N138">
        <v>0</v>
      </c>
    </row>
    <row r="139" spans="1:14" x14ac:dyDescent="0.25">
      <c r="A139">
        <v>9330111.0600000005</v>
      </c>
      <c r="B139">
        <v>123</v>
      </c>
      <c r="C139">
        <v>107</v>
      </c>
      <c r="D139">
        <v>40</v>
      </c>
      <c r="E139">
        <v>37</v>
      </c>
      <c r="F139">
        <v>250.8</v>
      </c>
      <c r="G139">
        <v>0.49</v>
      </c>
      <c r="H139">
        <v>55</v>
      </c>
      <c r="I139">
        <v>30</v>
      </c>
      <c r="J139">
        <v>0</v>
      </c>
      <c r="K139">
        <v>10</v>
      </c>
      <c r="L139">
        <v>0</v>
      </c>
      <c r="M139">
        <v>0</v>
      </c>
      <c r="N139">
        <v>0</v>
      </c>
    </row>
    <row r="140" spans="1:14" x14ac:dyDescent="0.25">
      <c r="A140">
        <v>9330111.0700000003</v>
      </c>
      <c r="B140">
        <v>4285</v>
      </c>
      <c r="C140">
        <v>4001</v>
      </c>
      <c r="D140">
        <v>1849</v>
      </c>
      <c r="E140">
        <v>1678</v>
      </c>
      <c r="F140">
        <v>179.6</v>
      </c>
      <c r="G140">
        <v>23.85</v>
      </c>
      <c r="H140">
        <v>2410</v>
      </c>
      <c r="I140">
        <v>1670</v>
      </c>
      <c r="J140">
        <v>105</v>
      </c>
      <c r="K140">
        <v>425</v>
      </c>
      <c r="L140">
        <v>110</v>
      </c>
      <c r="M140">
        <v>75</v>
      </c>
      <c r="N140">
        <v>25</v>
      </c>
    </row>
    <row r="141" spans="1:14" x14ac:dyDescent="0.25">
      <c r="A141">
        <v>9330112</v>
      </c>
      <c r="B141">
        <v>2765</v>
      </c>
      <c r="C141">
        <v>2733</v>
      </c>
      <c r="D141">
        <v>1160</v>
      </c>
      <c r="E141">
        <v>1098</v>
      </c>
      <c r="F141">
        <v>2614.4</v>
      </c>
      <c r="G141">
        <v>1.06</v>
      </c>
      <c r="H141">
        <v>1240</v>
      </c>
      <c r="I141">
        <v>875</v>
      </c>
      <c r="J141">
        <v>85</v>
      </c>
      <c r="K141">
        <v>195</v>
      </c>
      <c r="L141">
        <v>35</v>
      </c>
      <c r="M141">
        <v>30</v>
      </c>
      <c r="N141">
        <v>20</v>
      </c>
    </row>
    <row r="142" spans="1:14" x14ac:dyDescent="0.25">
      <c r="A142">
        <v>9330113</v>
      </c>
      <c r="B142">
        <v>7734</v>
      </c>
      <c r="C142">
        <v>7570</v>
      </c>
      <c r="D142">
        <v>3050</v>
      </c>
      <c r="E142">
        <v>2975</v>
      </c>
      <c r="F142">
        <v>2648.7</v>
      </c>
      <c r="G142">
        <v>2.92</v>
      </c>
      <c r="H142">
        <v>3645</v>
      </c>
      <c r="I142">
        <v>2665</v>
      </c>
      <c r="J142">
        <v>190</v>
      </c>
      <c r="K142">
        <v>515</v>
      </c>
      <c r="L142">
        <v>165</v>
      </c>
      <c r="M142">
        <v>75</v>
      </c>
      <c r="N142">
        <v>40</v>
      </c>
    </row>
    <row r="143" spans="1:14" x14ac:dyDescent="0.25">
      <c r="A143">
        <v>9330114.0099999998</v>
      </c>
      <c r="B143">
        <v>2920</v>
      </c>
      <c r="C143">
        <v>2955</v>
      </c>
      <c r="D143">
        <v>981</v>
      </c>
      <c r="E143">
        <v>959</v>
      </c>
      <c r="F143">
        <v>1754.7</v>
      </c>
      <c r="G143">
        <v>1.66</v>
      </c>
      <c r="H143">
        <v>1480</v>
      </c>
      <c r="I143">
        <v>1140</v>
      </c>
      <c r="J143">
        <v>65</v>
      </c>
      <c r="K143">
        <v>180</v>
      </c>
      <c r="L143">
        <v>35</v>
      </c>
      <c r="M143">
        <v>35</v>
      </c>
      <c r="N143">
        <v>20</v>
      </c>
    </row>
    <row r="144" spans="1:14" x14ac:dyDescent="0.25">
      <c r="A144">
        <v>9330114.0199999996</v>
      </c>
      <c r="B144">
        <v>5315</v>
      </c>
      <c r="C144">
        <v>5155</v>
      </c>
      <c r="D144">
        <v>1879</v>
      </c>
      <c r="E144">
        <v>1789</v>
      </c>
      <c r="F144">
        <v>2650.2</v>
      </c>
      <c r="G144">
        <v>2.0099999999999998</v>
      </c>
      <c r="H144">
        <v>2470</v>
      </c>
      <c r="I144">
        <v>1815</v>
      </c>
      <c r="J144">
        <v>150</v>
      </c>
      <c r="K144">
        <v>320</v>
      </c>
      <c r="L144">
        <v>75</v>
      </c>
      <c r="M144">
        <v>80</v>
      </c>
      <c r="N144">
        <v>25</v>
      </c>
    </row>
    <row r="145" spans="1:14" x14ac:dyDescent="0.25">
      <c r="A145">
        <v>9330115</v>
      </c>
      <c r="B145">
        <v>5836</v>
      </c>
      <c r="C145">
        <v>5714</v>
      </c>
      <c r="D145">
        <v>2044</v>
      </c>
      <c r="E145">
        <v>1992</v>
      </c>
      <c r="F145">
        <v>1246.3</v>
      </c>
      <c r="G145">
        <v>4.68</v>
      </c>
      <c r="H145">
        <v>2685</v>
      </c>
      <c r="I145">
        <v>1900</v>
      </c>
      <c r="J145">
        <v>165</v>
      </c>
      <c r="K145">
        <v>365</v>
      </c>
      <c r="L145">
        <v>155</v>
      </c>
      <c r="M145">
        <v>60</v>
      </c>
      <c r="N145">
        <v>40</v>
      </c>
    </row>
    <row r="146" spans="1:14" x14ac:dyDescent="0.25">
      <c r="A146">
        <v>9330116</v>
      </c>
      <c r="B146">
        <v>5238</v>
      </c>
      <c r="C146">
        <v>5277</v>
      </c>
      <c r="D146">
        <v>1933</v>
      </c>
      <c r="E146">
        <v>1797</v>
      </c>
      <c r="F146">
        <v>325.2</v>
      </c>
      <c r="G146">
        <v>16.11</v>
      </c>
      <c r="H146">
        <v>2285</v>
      </c>
      <c r="I146">
        <v>1775</v>
      </c>
      <c r="J146">
        <v>145</v>
      </c>
      <c r="K146">
        <v>235</v>
      </c>
      <c r="L146">
        <v>45</v>
      </c>
      <c r="M146">
        <v>50</v>
      </c>
      <c r="N146">
        <v>40</v>
      </c>
    </row>
    <row r="147" spans="1:14" x14ac:dyDescent="0.25">
      <c r="A147">
        <v>9330117</v>
      </c>
      <c r="B147">
        <v>6001</v>
      </c>
      <c r="C147">
        <v>5996</v>
      </c>
      <c r="D147">
        <v>2310</v>
      </c>
      <c r="E147">
        <v>2142</v>
      </c>
      <c r="F147">
        <v>2518.6</v>
      </c>
      <c r="G147">
        <v>2.38</v>
      </c>
      <c r="H147">
        <v>2505</v>
      </c>
      <c r="I147">
        <v>1825</v>
      </c>
      <c r="J147">
        <v>140</v>
      </c>
      <c r="K147">
        <v>375</v>
      </c>
      <c r="L147">
        <v>85</v>
      </c>
      <c r="M147">
        <v>45</v>
      </c>
      <c r="N147">
        <v>40</v>
      </c>
    </row>
    <row r="148" spans="1:14" x14ac:dyDescent="0.25">
      <c r="A148">
        <v>9330118</v>
      </c>
      <c r="B148">
        <v>8073</v>
      </c>
      <c r="C148">
        <v>7436</v>
      </c>
      <c r="D148">
        <v>3650</v>
      </c>
      <c r="E148">
        <v>3493</v>
      </c>
      <c r="F148">
        <v>2292.4</v>
      </c>
      <c r="G148">
        <v>3.52</v>
      </c>
      <c r="H148">
        <v>3680</v>
      </c>
      <c r="I148">
        <v>2370</v>
      </c>
      <c r="J148">
        <v>115</v>
      </c>
      <c r="K148">
        <v>785</v>
      </c>
      <c r="L148">
        <v>265</v>
      </c>
      <c r="M148">
        <v>125</v>
      </c>
      <c r="N148">
        <v>25</v>
      </c>
    </row>
    <row r="149" spans="1:14" x14ac:dyDescent="0.25">
      <c r="A149">
        <v>9330119</v>
      </c>
      <c r="B149">
        <v>2280</v>
      </c>
      <c r="C149">
        <v>2261</v>
      </c>
      <c r="D149">
        <v>881</v>
      </c>
      <c r="E149">
        <v>824</v>
      </c>
      <c r="F149">
        <v>1738.5</v>
      </c>
      <c r="G149">
        <v>1.31</v>
      </c>
      <c r="H149">
        <v>910</v>
      </c>
      <c r="I149">
        <v>615</v>
      </c>
      <c r="J149">
        <v>55</v>
      </c>
      <c r="K149">
        <v>130</v>
      </c>
      <c r="L149">
        <v>50</v>
      </c>
      <c r="M149">
        <v>45</v>
      </c>
      <c r="N149">
        <v>15</v>
      </c>
    </row>
    <row r="150" spans="1:14" x14ac:dyDescent="0.25">
      <c r="A150">
        <v>9330120</v>
      </c>
      <c r="B150">
        <v>3813</v>
      </c>
      <c r="C150">
        <v>3926</v>
      </c>
      <c r="D150">
        <v>1403</v>
      </c>
      <c r="E150">
        <v>1358</v>
      </c>
      <c r="F150">
        <v>1671.5</v>
      </c>
      <c r="G150">
        <v>2.2799999999999998</v>
      </c>
      <c r="H150">
        <v>1445</v>
      </c>
      <c r="I150">
        <v>1060</v>
      </c>
      <c r="J150">
        <v>80</v>
      </c>
      <c r="K150">
        <v>180</v>
      </c>
      <c r="L150">
        <v>55</v>
      </c>
      <c r="M150">
        <v>40</v>
      </c>
      <c r="N150">
        <v>25</v>
      </c>
    </row>
    <row r="151" spans="1:14" x14ac:dyDescent="0.25">
      <c r="A151">
        <v>9330121</v>
      </c>
      <c r="B151">
        <v>4489</v>
      </c>
      <c r="C151">
        <v>4543</v>
      </c>
      <c r="D151">
        <v>1551</v>
      </c>
      <c r="E151">
        <v>1440</v>
      </c>
      <c r="F151">
        <v>2422.4</v>
      </c>
      <c r="G151">
        <v>1.85</v>
      </c>
      <c r="H151">
        <v>1595</v>
      </c>
      <c r="I151">
        <v>1225</v>
      </c>
      <c r="J151">
        <v>85</v>
      </c>
      <c r="K151">
        <v>145</v>
      </c>
      <c r="L151">
        <v>80</v>
      </c>
      <c r="M151">
        <v>40</v>
      </c>
      <c r="N151">
        <v>25</v>
      </c>
    </row>
    <row r="152" spans="1:14" x14ac:dyDescent="0.25">
      <c r="A152">
        <v>9330122</v>
      </c>
      <c r="B152">
        <v>4183</v>
      </c>
      <c r="C152">
        <v>4223</v>
      </c>
      <c r="D152">
        <v>1440</v>
      </c>
      <c r="E152">
        <v>1358</v>
      </c>
      <c r="F152">
        <v>217.7</v>
      </c>
      <c r="G152">
        <v>19.21</v>
      </c>
      <c r="H152">
        <v>1715</v>
      </c>
      <c r="I152">
        <v>1320</v>
      </c>
      <c r="J152">
        <v>100</v>
      </c>
      <c r="K152">
        <v>210</v>
      </c>
      <c r="L152">
        <v>35</v>
      </c>
      <c r="M152">
        <v>30</v>
      </c>
      <c r="N152">
        <v>20</v>
      </c>
    </row>
    <row r="153" spans="1:14" x14ac:dyDescent="0.25">
      <c r="A153">
        <v>9330130.0099999998</v>
      </c>
      <c r="B153">
        <v>4634</v>
      </c>
      <c r="C153">
        <v>4388</v>
      </c>
      <c r="D153">
        <v>2865</v>
      </c>
      <c r="E153">
        <v>2639</v>
      </c>
      <c r="F153">
        <v>5262.9</v>
      </c>
      <c r="G153">
        <v>0.88</v>
      </c>
      <c r="H153">
        <v>1255</v>
      </c>
      <c r="I153">
        <v>790</v>
      </c>
      <c r="J153">
        <v>55</v>
      </c>
      <c r="K153">
        <v>220</v>
      </c>
      <c r="L153">
        <v>155</v>
      </c>
      <c r="M153">
        <v>20</v>
      </c>
      <c r="N153">
        <v>20</v>
      </c>
    </row>
    <row r="154" spans="1:14" x14ac:dyDescent="0.25">
      <c r="A154">
        <v>9330130.0299999993</v>
      </c>
      <c r="B154">
        <v>4797</v>
      </c>
      <c r="C154">
        <v>4552</v>
      </c>
      <c r="D154">
        <v>2666</v>
      </c>
      <c r="E154">
        <v>2449</v>
      </c>
      <c r="F154">
        <v>3253.5</v>
      </c>
      <c r="G154">
        <v>1.47</v>
      </c>
      <c r="H154">
        <v>1455</v>
      </c>
      <c r="I154">
        <v>870</v>
      </c>
      <c r="J154">
        <v>30</v>
      </c>
      <c r="K154">
        <v>360</v>
      </c>
      <c r="L154">
        <v>165</v>
      </c>
      <c r="M154">
        <v>30</v>
      </c>
      <c r="N154">
        <v>0</v>
      </c>
    </row>
    <row r="155" spans="1:14" x14ac:dyDescent="0.25">
      <c r="A155">
        <v>9330130.0399999991</v>
      </c>
      <c r="B155">
        <v>2931</v>
      </c>
      <c r="C155">
        <v>2700</v>
      </c>
      <c r="D155">
        <v>1433</v>
      </c>
      <c r="E155">
        <v>1309</v>
      </c>
      <c r="F155">
        <v>1706.7</v>
      </c>
      <c r="G155">
        <v>1.72</v>
      </c>
      <c r="H155">
        <v>1150</v>
      </c>
      <c r="I155">
        <v>565</v>
      </c>
      <c r="J155">
        <v>40</v>
      </c>
      <c r="K155">
        <v>340</v>
      </c>
      <c r="L155">
        <v>165</v>
      </c>
      <c r="M155">
        <v>25</v>
      </c>
      <c r="N155">
        <v>10</v>
      </c>
    </row>
    <row r="156" spans="1:14" x14ac:dyDescent="0.25">
      <c r="A156">
        <v>9330131</v>
      </c>
      <c r="B156">
        <v>7050</v>
      </c>
      <c r="C156">
        <v>7174</v>
      </c>
      <c r="D156">
        <v>2778</v>
      </c>
      <c r="E156">
        <v>2579</v>
      </c>
      <c r="F156">
        <v>2097.6</v>
      </c>
      <c r="G156">
        <v>3.36</v>
      </c>
      <c r="H156">
        <v>2135</v>
      </c>
      <c r="I156">
        <v>1610</v>
      </c>
      <c r="J156">
        <v>90</v>
      </c>
      <c r="K156">
        <v>205</v>
      </c>
      <c r="L156">
        <v>110</v>
      </c>
      <c r="M156">
        <v>75</v>
      </c>
      <c r="N156">
        <v>45</v>
      </c>
    </row>
    <row r="157" spans="1:14" x14ac:dyDescent="0.25">
      <c r="A157">
        <v>9330132</v>
      </c>
      <c r="B157">
        <v>3655</v>
      </c>
      <c r="C157">
        <v>3732</v>
      </c>
      <c r="D157">
        <v>1378</v>
      </c>
      <c r="E157">
        <v>1259</v>
      </c>
      <c r="F157">
        <v>1107.4000000000001</v>
      </c>
      <c r="G157">
        <v>3.3</v>
      </c>
      <c r="H157">
        <v>1075</v>
      </c>
      <c r="I157">
        <v>865</v>
      </c>
      <c r="J157">
        <v>40</v>
      </c>
      <c r="K157">
        <v>80</v>
      </c>
      <c r="L157">
        <v>25</v>
      </c>
      <c r="M157">
        <v>20</v>
      </c>
      <c r="N157">
        <v>45</v>
      </c>
    </row>
    <row r="158" spans="1:14" x14ac:dyDescent="0.25">
      <c r="A158">
        <v>9330133.0099999998</v>
      </c>
      <c r="B158">
        <v>3675</v>
      </c>
      <c r="C158">
        <v>3642</v>
      </c>
      <c r="D158">
        <v>1518</v>
      </c>
      <c r="E158">
        <v>1430</v>
      </c>
      <c r="F158">
        <v>935.5</v>
      </c>
      <c r="G158">
        <v>3.93</v>
      </c>
      <c r="H158">
        <v>1540</v>
      </c>
      <c r="I158">
        <v>1140</v>
      </c>
      <c r="J158">
        <v>95</v>
      </c>
      <c r="K158">
        <v>165</v>
      </c>
      <c r="L158">
        <v>95</v>
      </c>
      <c r="M158">
        <v>15</v>
      </c>
      <c r="N158">
        <v>35</v>
      </c>
    </row>
    <row r="159" spans="1:14" x14ac:dyDescent="0.25">
      <c r="A159">
        <v>9330133.0199999996</v>
      </c>
      <c r="B159">
        <v>6216</v>
      </c>
      <c r="C159">
        <v>6333</v>
      </c>
      <c r="D159">
        <v>2368</v>
      </c>
      <c r="E159">
        <v>2245</v>
      </c>
      <c r="F159">
        <v>169</v>
      </c>
      <c r="G159">
        <v>36.770000000000003</v>
      </c>
      <c r="H159">
        <v>2135</v>
      </c>
      <c r="I159">
        <v>1760</v>
      </c>
      <c r="J159">
        <v>110</v>
      </c>
      <c r="K159">
        <v>185</v>
      </c>
      <c r="L159">
        <v>35</v>
      </c>
      <c r="M159">
        <v>15</v>
      </c>
      <c r="N159">
        <v>25</v>
      </c>
    </row>
    <row r="160" spans="1:14" x14ac:dyDescent="0.25">
      <c r="A160">
        <v>9330134</v>
      </c>
      <c r="B160">
        <v>7534</v>
      </c>
      <c r="C160">
        <v>7634</v>
      </c>
      <c r="D160">
        <v>3178</v>
      </c>
      <c r="E160">
        <v>2692</v>
      </c>
      <c r="F160">
        <v>496</v>
      </c>
      <c r="G160">
        <v>15.19</v>
      </c>
      <c r="H160">
        <v>2055</v>
      </c>
      <c r="I160">
        <v>1605</v>
      </c>
      <c r="J160">
        <v>125</v>
      </c>
      <c r="K160">
        <v>185</v>
      </c>
      <c r="L160">
        <v>60</v>
      </c>
      <c r="M160">
        <v>35</v>
      </c>
      <c r="N160">
        <v>45</v>
      </c>
    </row>
    <row r="161" spans="1:14" x14ac:dyDescent="0.25">
      <c r="A161">
        <v>9330135</v>
      </c>
      <c r="B161">
        <v>4912</v>
      </c>
      <c r="C161">
        <v>5239</v>
      </c>
      <c r="D161">
        <v>1898</v>
      </c>
      <c r="E161">
        <v>1640</v>
      </c>
      <c r="F161">
        <v>219.8</v>
      </c>
      <c r="G161">
        <v>22.35</v>
      </c>
      <c r="H161">
        <v>1585</v>
      </c>
      <c r="I161">
        <v>1270</v>
      </c>
      <c r="J161">
        <v>85</v>
      </c>
      <c r="K161">
        <v>135</v>
      </c>
      <c r="L161">
        <v>35</v>
      </c>
      <c r="M161">
        <v>15</v>
      </c>
      <c r="N161">
        <v>45</v>
      </c>
    </row>
    <row r="162" spans="1:14" x14ac:dyDescent="0.25">
      <c r="A162">
        <v>9330140.0199999996</v>
      </c>
      <c r="B162">
        <v>7380</v>
      </c>
      <c r="C162">
        <v>7305</v>
      </c>
      <c r="D162">
        <v>3079</v>
      </c>
      <c r="E162">
        <v>3011</v>
      </c>
      <c r="F162">
        <v>470.7</v>
      </c>
      <c r="G162">
        <v>15.68</v>
      </c>
      <c r="H162">
        <v>3415</v>
      </c>
      <c r="I162">
        <v>2685</v>
      </c>
      <c r="J162">
        <v>140</v>
      </c>
      <c r="K162">
        <v>375</v>
      </c>
      <c r="L162">
        <v>95</v>
      </c>
      <c r="M162">
        <v>90</v>
      </c>
      <c r="N162">
        <v>25</v>
      </c>
    </row>
    <row r="163" spans="1:14" x14ac:dyDescent="0.25">
      <c r="A163">
        <v>9330140.0299999993</v>
      </c>
      <c r="B163">
        <v>4423</v>
      </c>
      <c r="C163">
        <v>4366</v>
      </c>
      <c r="D163">
        <v>1635</v>
      </c>
      <c r="E163">
        <v>1522</v>
      </c>
      <c r="F163">
        <v>104.5</v>
      </c>
      <c r="G163">
        <v>42.34</v>
      </c>
      <c r="H163">
        <v>2135</v>
      </c>
      <c r="I163">
        <v>1435</v>
      </c>
      <c r="J163">
        <v>155</v>
      </c>
      <c r="K163">
        <v>370</v>
      </c>
      <c r="L163">
        <v>120</v>
      </c>
      <c r="M163">
        <v>10</v>
      </c>
      <c r="N163">
        <v>50</v>
      </c>
    </row>
    <row r="164" spans="1:14" x14ac:dyDescent="0.25">
      <c r="A164">
        <v>9330140.0399999991</v>
      </c>
      <c r="B164">
        <v>5189</v>
      </c>
      <c r="C164">
        <v>5094</v>
      </c>
      <c r="D164">
        <v>1633</v>
      </c>
      <c r="E164">
        <v>1610</v>
      </c>
      <c r="F164">
        <v>2069.1999999999998</v>
      </c>
      <c r="G164">
        <v>2.5099999999999998</v>
      </c>
      <c r="H164">
        <v>2750</v>
      </c>
      <c r="I164">
        <v>2075</v>
      </c>
      <c r="J164">
        <v>150</v>
      </c>
      <c r="K164">
        <v>470</v>
      </c>
      <c r="L164">
        <v>10</v>
      </c>
      <c r="M164">
        <v>0</v>
      </c>
      <c r="N164">
        <v>35</v>
      </c>
    </row>
    <row r="165" spans="1:14" x14ac:dyDescent="0.25">
      <c r="A165">
        <v>9330141.0099999998</v>
      </c>
      <c r="B165">
        <v>8528</v>
      </c>
      <c r="C165">
        <v>8321</v>
      </c>
      <c r="D165">
        <v>3361</v>
      </c>
      <c r="E165">
        <v>3294</v>
      </c>
      <c r="F165">
        <v>3883.8</v>
      </c>
      <c r="G165">
        <v>2.2000000000000002</v>
      </c>
      <c r="H165">
        <v>3710</v>
      </c>
      <c r="I165">
        <v>2715</v>
      </c>
      <c r="J165">
        <v>225</v>
      </c>
      <c r="K165">
        <v>455</v>
      </c>
      <c r="L165">
        <v>185</v>
      </c>
      <c r="M165">
        <v>105</v>
      </c>
      <c r="N165">
        <v>25</v>
      </c>
    </row>
    <row r="166" spans="1:14" x14ac:dyDescent="0.25">
      <c r="A166">
        <v>9330141.0199999996</v>
      </c>
      <c r="B166">
        <v>785</v>
      </c>
      <c r="C166">
        <v>788</v>
      </c>
      <c r="D166">
        <v>412</v>
      </c>
      <c r="E166">
        <v>397</v>
      </c>
      <c r="F166">
        <v>9503.6</v>
      </c>
      <c r="G166">
        <v>0.08</v>
      </c>
      <c r="H166">
        <v>275</v>
      </c>
      <c r="I166">
        <v>220</v>
      </c>
      <c r="J166">
        <v>25</v>
      </c>
      <c r="K166">
        <v>10</v>
      </c>
      <c r="L166">
        <v>20</v>
      </c>
      <c r="M166">
        <v>0</v>
      </c>
      <c r="N166">
        <v>10</v>
      </c>
    </row>
    <row r="167" spans="1:14" x14ac:dyDescent="0.25">
      <c r="A167">
        <v>9330142.0099999998</v>
      </c>
      <c r="B167">
        <v>6038</v>
      </c>
      <c r="C167">
        <v>6284</v>
      </c>
      <c r="D167">
        <v>2104</v>
      </c>
      <c r="E167">
        <v>2050</v>
      </c>
      <c r="F167">
        <v>4108.6000000000004</v>
      </c>
      <c r="G167">
        <v>1.47</v>
      </c>
      <c r="H167">
        <v>2765</v>
      </c>
      <c r="I167">
        <v>2100</v>
      </c>
      <c r="J167">
        <v>140</v>
      </c>
      <c r="K167">
        <v>410</v>
      </c>
      <c r="L167">
        <v>50</v>
      </c>
      <c r="M167">
        <v>40</v>
      </c>
      <c r="N167">
        <v>35</v>
      </c>
    </row>
    <row r="168" spans="1:14" x14ac:dyDescent="0.25">
      <c r="A168">
        <v>9330142.0199999996</v>
      </c>
      <c r="B168">
        <v>5120</v>
      </c>
      <c r="C168">
        <v>5194</v>
      </c>
      <c r="D168">
        <v>1860</v>
      </c>
      <c r="E168">
        <v>1799</v>
      </c>
      <c r="F168">
        <v>3496.3</v>
      </c>
      <c r="G168">
        <v>1.46</v>
      </c>
      <c r="H168">
        <v>2175</v>
      </c>
      <c r="I168">
        <v>1655</v>
      </c>
      <c r="J168">
        <v>125</v>
      </c>
      <c r="K168">
        <v>290</v>
      </c>
      <c r="L168">
        <v>35</v>
      </c>
      <c r="M168">
        <v>40</v>
      </c>
      <c r="N168">
        <v>30</v>
      </c>
    </row>
    <row r="169" spans="1:14" x14ac:dyDescent="0.25">
      <c r="A169">
        <v>9330142.0299999993</v>
      </c>
      <c r="B169">
        <v>6101</v>
      </c>
      <c r="C169">
        <v>6317</v>
      </c>
      <c r="D169">
        <v>2419</v>
      </c>
      <c r="E169">
        <v>2296</v>
      </c>
      <c r="F169">
        <v>3985</v>
      </c>
      <c r="G169">
        <v>1.53</v>
      </c>
      <c r="H169">
        <v>2515</v>
      </c>
      <c r="I169">
        <v>1735</v>
      </c>
      <c r="J169">
        <v>135</v>
      </c>
      <c r="K169">
        <v>505</v>
      </c>
      <c r="L169">
        <v>45</v>
      </c>
      <c r="M169">
        <v>60</v>
      </c>
      <c r="N169">
        <v>35</v>
      </c>
    </row>
    <row r="170" spans="1:14" x14ac:dyDescent="0.25">
      <c r="A170">
        <v>9330143.0099999998</v>
      </c>
      <c r="B170">
        <v>5098</v>
      </c>
      <c r="C170">
        <v>5536</v>
      </c>
      <c r="D170">
        <v>1683</v>
      </c>
      <c r="E170">
        <v>1650</v>
      </c>
      <c r="F170">
        <v>3829.9</v>
      </c>
      <c r="G170">
        <v>1.33</v>
      </c>
      <c r="H170">
        <v>2215</v>
      </c>
      <c r="I170">
        <v>1650</v>
      </c>
      <c r="J170">
        <v>150</v>
      </c>
      <c r="K170">
        <v>350</v>
      </c>
      <c r="L170">
        <v>30</v>
      </c>
      <c r="M170">
        <v>25</v>
      </c>
      <c r="N170">
        <v>15</v>
      </c>
    </row>
    <row r="171" spans="1:14" x14ac:dyDescent="0.25">
      <c r="A171">
        <v>9330143.0199999996</v>
      </c>
      <c r="B171">
        <v>4685</v>
      </c>
      <c r="C171">
        <v>4707</v>
      </c>
      <c r="D171">
        <v>1683</v>
      </c>
      <c r="E171">
        <v>1613</v>
      </c>
      <c r="F171">
        <v>3595.3</v>
      </c>
      <c r="G171">
        <v>1.3</v>
      </c>
      <c r="H171">
        <v>1490</v>
      </c>
      <c r="I171">
        <v>1030</v>
      </c>
      <c r="J171">
        <v>90</v>
      </c>
      <c r="K171">
        <v>275</v>
      </c>
      <c r="L171">
        <v>65</v>
      </c>
      <c r="M171">
        <v>0</v>
      </c>
      <c r="N171">
        <v>25</v>
      </c>
    </row>
    <row r="172" spans="1:14" x14ac:dyDescent="0.25">
      <c r="A172">
        <v>9330143.0299999993</v>
      </c>
      <c r="B172">
        <v>4787</v>
      </c>
      <c r="C172">
        <v>4774</v>
      </c>
      <c r="D172">
        <v>1722</v>
      </c>
      <c r="E172">
        <v>1644</v>
      </c>
      <c r="F172">
        <v>3572.9</v>
      </c>
      <c r="G172">
        <v>1.34</v>
      </c>
      <c r="H172">
        <v>1765</v>
      </c>
      <c r="I172">
        <v>1215</v>
      </c>
      <c r="J172">
        <v>130</v>
      </c>
      <c r="K172">
        <v>350</v>
      </c>
      <c r="L172">
        <v>10</v>
      </c>
      <c r="M172">
        <v>20</v>
      </c>
      <c r="N172">
        <v>40</v>
      </c>
    </row>
    <row r="173" spans="1:14" x14ac:dyDescent="0.25">
      <c r="A173">
        <v>9330143.0399999991</v>
      </c>
      <c r="B173">
        <v>5664</v>
      </c>
      <c r="C173">
        <v>5673</v>
      </c>
      <c r="D173">
        <v>1842</v>
      </c>
      <c r="E173">
        <v>1801</v>
      </c>
      <c r="F173">
        <v>4288</v>
      </c>
      <c r="G173">
        <v>1.32</v>
      </c>
      <c r="H173">
        <v>2105</v>
      </c>
      <c r="I173">
        <v>1550</v>
      </c>
      <c r="J173">
        <v>150</v>
      </c>
      <c r="K173">
        <v>305</v>
      </c>
      <c r="L173">
        <v>50</v>
      </c>
      <c r="M173">
        <v>25</v>
      </c>
      <c r="N173">
        <v>20</v>
      </c>
    </row>
    <row r="174" spans="1:14" x14ac:dyDescent="0.25">
      <c r="A174">
        <v>9330144.0299999993</v>
      </c>
      <c r="B174">
        <v>2512</v>
      </c>
      <c r="C174">
        <v>2519</v>
      </c>
      <c r="D174">
        <v>826</v>
      </c>
      <c r="E174">
        <v>792</v>
      </c>
      <c r="F174">
        <v>3672</v>
      </c>
      <c r="G174">
        <v>0.68</v>
      </c>
      <c r="H174">
        <v>1230</v>
      </c>
      <c r="I174">
        <v>880</v>
      </c>
      <c r="J174">
        <v>85</v>
      </c>
      <c r="K174">
        <v>215</v>
      </c>
      <c r="L174">
        <v>25</v>
      </c>
      <c r="M174">
        <v>25</v>
      </c>
      <c r="N174">
        <v>0</v>
      </c>
    </row>
    <row r="175" spans="1:14" x14ac:dyDescent="0.25">
      <c r="A175">
        <v>9330144.0399999991</v>
      </c>
      <c r="B175">
        <v>5683</v>
      </c>
      <c r="C175">
        <v>5712</v>
      </c>
      <c r="D175">
        <v>2114</v>
      </c>
      <c r="E175">
        <v>2038</v>
      </c>
      <c r="F175">
        <v>4252.5</v>
      </c>
      <c r="G175">
        <v>1.34</v>
      </c>
      <c r="H175">
        <v>2515</v>
      </c>
      <c r="I175">
        <v>1650</v>
      </c>
      <c r="J175">
        <v>125</v>
      </c>
      <c r="K175">
        <v>580</v>
      </c>
      <c r="L175">
        <v>95</v>
      </c>
      <c r="M175">
        <v>60</v>
      </c>
      <c r="N175">
        <v>10</v>
      </c>
    </row>
    <row r="176" spans="1:14" x14ac:dyDescent="0.25">
      <c r="A176">
        <v>9330144.0500000007</v>
      </c>
      <c r="B176">
        <v>2813</v>
      </c>
      <c r="C176">
        <v>2599</v>
      </c>
      <c r="D176">
        <v>970</v>
      </c>
      <c r="E176">
        <v>929</v>
      </c>
      <c r="F176">
        <v>4077.4</v>
      </c>
      <c r="G176">
        <v>0.69</v>
      </c>
      <c r="H176">
        <v>1110</v>
      </c>
      <c r="I176">
        <v>835</v>
      </c>
      <c r="J176">
        <v>65</v>
      </c>
      <c r="K176">
        <v>180</v>
      </c>
      <c r="L176">
        <v>10</v>
      </c>
      <c r="M176">
        <v>10</v>
      </c>
      <c r="N176">
        <v>0</v>
      </c>
    </row>
    <row r="177" spans="1:14" x14ac:dyDescent="0.25">
      <c r="A177">
        <v>9330144.0600000005</v>
      </c>
      <c r="B177">
        <v>5443</v>
      </c>
      <c r="C177">
        <v>5374</v>
      </c>
      <c r="D177">
        <v>1834</v>
      </c>
      <c r="E177">
        <v>1750</v>
      </c>
      <c r="F177">
        <v>4088.8</v>
      </c>
      <c r="G177">
        <v>1.33</v>
      </c>
      <c r="H177">
        <v>2520</v>
      </c>
      <c r="I177">
        <v>1815</v>
      </c>
      <c r="J177">
        <v>165</v>
      </c>
      <c r="K177">
        <v>420</v>
      </c>
      <c r="L177">
        <v>50</v>
      </c>
      <c r="M177">
        <v>50</v>
      </c>
      <c r="N177">
        <v>15</v>
      </c>
    </row>
    <row r="178" spans="1:14" x14ac:dyDescent="0.25">
      <c r="A178">
        <v>9330145.0099999998</v>
      </c>
      <c r="B178">
        <v>4410</v>
      </c>
      <c r="C178">
        <v>4438</v>
      </c>
      <c r="D178">
        <v>1510</v>
      </c>
      <c r="E178">
        <v>1434</v>
      </c>
      <c r="F178">
        <v>3300.9</v>
      </c>
      <c r="G178">
        <v>1.34</v>
      </c>
      <c r="H178">
        <v>1500</v>
      </c>
      <c r="I178">
        <v>1105</v>
      </c>
      <c r="J178">
        <v>65</v>
      </c>
      <c r="K178">
        <v>230</v>
      </c>
      <c r="L178">
        <v>60</v>
      </c>
      <c r="M178">
        <v>15</v>
      </c>
      <c r="N178">
        <v>25</v>
      </c>
    </row>
    <row r="179" spans="1:14" x14ac:dyDescent="0.25">
      <c r="A179">
        <v>9330145.0199999996</v>
      </c>
      <c r="B179">
        <v>3228</v>
      </c>
      <c r="C179">
        <v>3283</v>
      </c>
      <c r="D179">
        <v>1036</v>
      </c>
      <c r="E179">
        <v>1020</v>
      </c>
      <c r="F179">
        <v>2348.8000000000002</v>
      </c>
      <c r="G179">
        <v>1.37</v>
      </c>
      <c r="H179">
        <v>1450</v>
      </c>
      <c r="I179">
        <v>1035</v>
      </c>
      <c r="J179">
        <v>150</v>
      </c>
      <c r="K179">
        <v>230</v>
      </c>
      <c r="L179">
        <v>20</v>
      </c>
      <c r="M179">
        <v>10</v>
      </c>
      <c r="N179">
        <v>0</v>
      </c>
    </row>
    <row r="180" spans="1:14" x14ac:dyDescent="0.25">
      <c r="A180">
        <v>9330146</v>
      </c>
      <c r="B180">
        <v>7086</v>
      </c>
      <c r="C180">
        <v>6748</v>
      </c>
      <c r="D180">
        <v>2523</v>
      </c>
      <c r="E180">
        <v>2363</v>
      </c>
      <c r="F180">
        <v>1476.7</v>
      </c>
      <c r="G180">
        <v>4.8</v>
      </c>
      <c r="H180">
        <v>3430</v>
      </c>
      <c r="I180">
        <v>2440</v>
      </c>
      <c r="J180">
        <v>265</v>
      </c>
      <c r="K180">
        <v>540</v>
      </c>
      <c r="L180">
        <v>85</v>
      </c>
      <c r="M180">
        <v>25</v>
      </c>
      <c r="N180">
        <v>65</v>
      </c>
    </row>
    <row r="181" spans="1:14" x14ac:dyDescent="0.25">
      <c r="A181">
        <v>9330147.0099999998</v>
      </c>
      <c r="B181">
        <v>10895</v>
      </c>
      <c r="C181">
        <v>9674</v>
      </c>
      <c r="D181">
        <v>4331</v>
      </c>
      <c r="E181">
        <v>4096</v>
      </c>
      <c r="F181">
        <v>4087.1</v>
      </c>
      <c r="G181">
        <v>2.67</v>
      </c>
      <c r="H181">
        <v>4800</v>
      </c>
      <c r="I181">
        <v>3245</v>
      </c>
      <c r="J181">
        <v>380</v>
      </c>
      <c r="K181">
        <v>960</v>
      </c>
      <c r="L181">
        <v>150</v>
      </c>
      <c r="M181">
        <v>10</v>
      </c>
      <c r="N181">
        <v>50</v>
      </c>
    </row>
    <row r="182" spans="1:14" x14ac:dyDescent="0.25">
      <c r="A182">
        <v>9330147.0399999991</v>
      </c>
      <c r="B182">
        <v>5368</v>
      </c>
      <c r="C182">
        <v>5408</v>
      </c>
      <c r="D182">
        <v>2459</v>
      </c>
      <c r="E182">
        <v>2419</v>
      </c>
      <c r="F182">
        <v>16227.3</v>
      </c>
      <c r="G182">
        <v>0.33</v>
      </c>
      <c r="H182">
        <v>2540</v>
      </c>
      <c r="I182">
        <v>1660</v>
      </c>
      <c r="J182">
        <v>195</v>
      </c>
      <c r="K182">
        <v>535</v>
      </c>
      <c r="L182">
        <v>75</v>
      </c>
      <c r="M182">
        <v>50</v>
      </c>
      <c r="N182">
        <v>30</v>
      </c>
    </row>
    <row r="183" spans="1:14" x14ac:dyDescent="0.25">
      <c r="A183">
        <v>9330147.0500000007</v>
      </c>
      <c r="B183">
        <v>4553</v>
      </c>
      <c r="C183">
        <v>4466</v>
      </c>
      <c r="D183">
        <v>1910</v>
      </c>
      <c r="E183">
        <v>1826</v>
      </c>
      <c r="F183">
        <v>13817.9</v>
      </c>
      <c r="G183">
        <v>0.33</v>
      </c>
      <c r="H183">
        <v>2090</v>
      </c>
      <c r="I183">
        <v>1300</v>
      </c>
      <c r="J183">
        <v>95</v>
      </c>
      <c r="K183">
        <v>520</v>
      </c>
      <c r="L183">
        <v>155</v>
      </c>
      <c r="M183">
        <v>15</v>
      </c>
      <c r="N183">
        <v>0</v>
      </c>
    </row>
    <row r="184" spans="1:14" x14ac:dyDescent="0.25">
      <c r="A184">
        <v>9330147.0700000003</v>
      </c>
      <c r="B184">
        <v>5712</v>
      </c>
      <c r="C184">
        <v>5771</v>
      </c>
      <c r="D184">
        <v>3015</v>
      </c>
      <c r="E184">
        <v>2766</v>
      </c>
      <c r="F184">
        <v>12603.7</v>
      </c>
      <c r="G184">
        <v>0.45</v>
      </c>
      <c r="H184">
        <v>2350</v>
      </c>
      <c r="I184">
        <v>990</v>
      </c>
      <c r="J184">
        <v>120</v>
      </c>
      <c r="K184">
        <v>850</v>
      </c>
      <c r="L184">
        <v>345</v>
      </c>
      <c r="M184">
        <v>15</v>
      </c>
      <c r="N184">
        <v>35</v>
      </c>
    </row>
    <row r="185" spans="1:14" x14ac:dyDescent="0.25">
      <c r="A185">
        <v>9330147.0800000001</v>
      </c>
      <c r="B185">
        <v>8017</v>
      </c>
      <c r="C185">
        <v>6861</v>
      </c>
      <c r="D185">
        <v>3691</v>
      </c>
      <c r="E185">
        <v>3534</v>
      </c>
      <c r="F185">
        <v>13233.7</v>
      </c>
      <c r="G185">
        <v>0.61</v>
      </c>
      <c r="H185">
        <v>3965</v>
      </c>
      <c r="I185">
        <v>2205</v>
      </c>
      <c r="J185">
        <v>185</v>
      </c>
      <c r="K185">
        <v>1095</v>
      </c>
      <c r="L185">
        <v>405</v>
      </c>
      <c r="M185">
        <v>40</v>
      </c>
      <c r="N185">
        <v>40</v>
      </c>
    </row>
    <row r="186" spans="1:14" x14ac:dyDescent="0.25">
      <c r="A186">
        <v>9330147.0899999999</v>
      </c>
      <c r="B186">
        <v>3941</v>
      </c>
      <c r="C186">
        <v>3772</v>
      </c>
      <c r="D186">
        <v>1636</v>
      </c>
      <c r="E186">
        <v>1608</v>
      </c>
      <c r="F186">
        <v>16414</v>
      </c>
      <c r="G186">
        <v>0.24</v>
      </c>
      <c r="H186">
        <v>1875</v>
      </c>
      <c r="I186">
        <v>1125</v>
      </c>
      <c r="J186">
        <v>130</v>
      </c>
      <c r="K186">
        <v>440</v>
      </c>
      <c r="L186">
        <v>120</v>
      </c>
      <c r="M186">
        <v>45</v>
      </c>
      <c r="N186">
        <v>10</v>
      </c>
    </row>
    <row r="187" spans="1:14" x14ac:dyDescent="0.25">
      <c r="A187">
        <v>9330147.0999999996</v>
      </c>
      <c r="B187">
        <v>4413</v>
      </c>
      <c r="C187">
        <v>4354</v>
      </c>
      <c r="D187">
        <v>1993</v>
      </c>
      <c r="E187">
        <v>1940</v>
      </c>
      <c r="F187">
        <v>10667.2</v>
      </c>
      <c r="G187">
        <v>0.41</v>
      </c>
      <c r="H187">
        <v>1925</v>
      </c>
      <c r="I187">
        <v>1110</v>
      </c>
      <c r="J187">
        <v>90</v>
      </c>
      <c r="K187">
        <v>595</v>
      </c>
      <c r="L187">
        <v>90</v>
      </c>
      <c r="M187">
        <v>20</v>
      </c>
      <c r="N187">
        <v>20</v>
      </c>
    </row>
    <row r="188" spans="1:14" x14ac:dyDescent="0.25">
      <c r="A188">
        <v>9330148</v>
      </c>
      <c r="B188">
        <v>11402</v>
      </c>
      <c r="C188">
        <v>8304</v>
      </c>
      <c r="D188">
        <v>6217</v>
      </c>
      <c r="E188">
        <v>5332</v>
      </c>
      <c r="F188">
        <v>4066.2</v>
      </c>
      <c r="G188">
        <v>2.8</v>
      </c>
      <c r="H188">
        <v>4380</v>
      </c>
      <c r="I188">
        <v>2350</v>
      </c>
      <c r="J188">
        <v>185</v>
      </c>
      <c r="K188">
        <v>1210</v>
      </c>
      <c r="L188">
        <v>575</v>
      </c>
      <c r="M188">
        <v>40</v>
      </c>
      <c r="N188">
        <v>20</v>
      </c>
    </row>
    <row r="189" spans="1:14" x14ac:dyDescent="0.25">
      <c r="A189">
        <v>9330149.0199999996</v>
      </c>
      <c r="B189">
        <v>4725</v>
      </c>
      <c r="C189">
        <v>4910</v>
      </c>
      <c r="D189">
        <v>1622</v>
      </c>
      <c r="E189">
        <v>1550</v>
      </c>
      <c r="F189">
        <v>3082.8</v>
      </c>
      <c r="G189">
        <v>1.53</v>
      </c>
      <c r="H189">
        <v>2090</v>
      </c>
      <c r="I189">
        <v>1470</v>
      </c>
      <c r="J189">
        <v>135</v>
      </c>
      <c r="K189">
        <v>385</v>
      </c>
      <c r="L189">
        <v>30</v>
      </c>
      <c r="M189">
        <v>45</v>
      </c>
      <c r="N189">
        <v>20</v>
      </c>
    </row>
    <row r="190" spans="1:14" x14ac:dyDescent="0.25">
      <c r="A190">
        <v>9330149.0500000007</v>
      </c>
      <c r="B190">
        <v>2182</v>
      </c>
      <c r="C190">
        <v>2296</v>
      </c>
      <c r="D190">
        <v>720</v>
      </c>
      <c r="E190">
        <v>671</v>
      </c>
      <c r="F190">
        <v>3369.4</v>
      </c>
      <c r="G190">
        <v>0.65</v>
      </c>
      <c r="H190">
        <v>760</v>
      </c>
      <c r="I190">
        <v>540</v>
      </c>
      <c r="J190">
        <v>50</v>
      </c>
      <c r="K190">
        <v>125</v>
      </c>
      <c r="L190">
        <v>40</v>
      </c>
      <c r="M190">
        <v>0</v>
      </c>
      <c r="N190">
        <v>10</v>
      </c>
    </row>
    <row r="191" spans="1:14" x14ac:dyDescent="0.25">
      <c r="A191">
        <v>9330149.0600000005</v>
      </c>
      <c r="B191">
        <v>4943</v>
      </c>
      <c r="C191">
        <v>5140</v>
      </c>
      <c r="D191">
        <v>1807</v>
      </c>
      <c r="E191">
        <v>1736</v>
      </c>
      <c r="F191">
        <v>2956.2</v>
      </c>
      <c r="G191">
        <v>1.67</v>
      </c>
      <c r="H191">
        <v>1615</v>
      </c>
      <c r="I191">
        <v>1205</v>
      </c>
      <c r="J191">
        <v>115</v>
      </c>
      <c r="K191">
        <v>230</v>
      </c>
      <c r="L191">
        <v>45</v>
      </c>
      <c r="M191">
        <v>15</v>
      </c>
      <c r="N191">
        <v>10</v>
      </c>
    </row>
    <row r="192" spans="1:14" x14ac:dyDescent="0.25">
      <c r="A192">
        <v>9330149.0700000003</v>
      </c>
      <c r="B192">
        <v>2664</v>
      </c>
      <c r="C192">
        <v>2919</v>
      </c>
      <c r="D192">
        <v>899</v>
      </c>
      <c r="E192">
        <v>844</v>
      </c>
      <c r="F192">
        <v>2564.3000000000002</v>
      </c>
      <c r="G192">
        <v>1.04</v>
      </c>
      <c r="H192">
        <v>855</v>
      </c>
      <c r="I192">
        <v>645</v>
      </c>
      <c r="J192">
        <v>55</v>
      </c>
      <c r="K192">
        <v>100</v>
      </c>
      <c r="L192">
        <v>30</v>
      </c>
      <c r="M192">
        <v>20</v>
      </c>
      <c r="N192">
        <v>15</v>
      </c>
    </row>
    <row r="193" spans="1:14" x14ac:dyDescent="0.25">
      <c r="A193">
        <v>9330149.0800000001</v>
      </c>
      <c r="B193">
        <v>4672</v>
      </c>
      <c r="C193">
        <v>4644</v>
      </c>
      <c r="D193">
        <v>1852</v>
      </c>
      <c r="E193">
        <v>1812</v>
      </c>
      <c r="F193">
        <v>4523.6000000000004</v>
      </c>
      <c r="G193">
        <v>1.03</v>
      </c>
      <c r="H193">
        <v>2170</v>
      </c>
      <c r="I193">
        <v>1490</v>
      </c>
      <c r="J193">
        <v>200</v>
      </c>
      <c r="K193">
        <v>395</v>
      </c>
      <c r="L193">
        <v>35</v>
      </c>
      <c r="M193">
        <v>30</v>
      </c>
      <c r="N193">
        <v>20</v>
      </c>
    </row>
    <row r="194" spans="1:14" x14ac:dyDescent="0.25">
      <c r="A194">
        <v>9330149.0899999999</v>
      </c>
      <c r="B194">
        <v>2983</v>
      </c>
      <c r="C194">
        <v>3077</v>
      </c>
      <c r="D194">
        <v>1081</v>
      </c>
      <c r="E194">
        <v>1031</v>
      </c>
      <c r="F194">
        <v>4495.2</v>
      </c>
      <c r="G194">
        <v>0.66</v>
      </c>
      <c r="H194">
        <v>1100</v>
      </c>
      <c r="I194">
        <v>785</v>
      </c>
      <c r="J194">
        <v>60</v>
      </c>
      <c r="K194">
        <v>185</v>
      </c>
      <c r="L194">
        <v>55</v>
      </c>
      <c r="M194">
        <v>20</v>
      </c>
      <c r="N194">
        <v>0</v>
      </c>
    </row>
    <row r="195" spans="1:14" x14ac:dyDescent="0.25">
      <c r="A195">
        <v>9330150</v>
      </c>
      <c r="B195">
        <v>814</v>
      </c>
      <c r="C195">
        <v>789</v>
      </c>
      <c r="D195">
        <v>302</v>
      </c>
      <c r="E195">
        <v>298</v>
      </c>
      <c r="F195">
        <v>44.8</v>
      </c>
      <c r="G195">
        <v>18.16</v>
      </c>
      <c r="H195">
        <v>430</v>
      </c>
      <c r="I195">
        <v>320</v>
      </c>
      <c r="J195">
        <v>10</v>
      </c>
      <c r="K195">
        <v>40</v>
      </c>
      <c r="L195">
        <v>15</v>
      </c>
      <c r="M195">
        <v>35</v>
      </c>
      <c r="N195">
        <v>0</v>
      </c>
    </row>
    <row r="196" spans="1:14" x14ac:dyDescent="0.25">
      <c r="A196">
        <v>9330151.0299999993</v>
      </c>
      <c r="B196">
        <v>3022</v>
      </c>
      <c r="C196">
        <v>2598</v>
      </c>
      <c r="D196">
        <v>1024</v>
      </c>
      <c r="E196">
        <v>975</v>
      </c>
      <c r="F196">
        <v>980.5</v>
      </c>
      <c r="G196">
        <v>3.08</v>
      </c>
      <c r="H196">
        <v>1570</v>
      </c>
      <c r="I196">
        <v>1050</v>
      </c>
      <c r="J196">
        <v>100</v>
      </c>
      <c r="K196">
        <v>315</v>
      </c>
      <c r="L196">
        <v>40</v>
      </c>
      <c r="M196">
        <v>35</v>
      </c>
      <c r="N196">
        <v>30</v>
      </c>
    </row>
    <row r="197" spans="1:14" x14ac:dyDescent="0.25">
      <c r="A197">
        <v>9330151.0500000007</v>
      </c>
      <c r="B197">
        <v>3781</v>
      </c>
      <c r="C197">
        <v>3915</v>
      </c>
      <c r="D197">
        <v>1254</v>
      </c>
      <c r="E197">
        <v>1154</v>
      </c>
      <c r="F197">
        <v>2912</v>
      </c>
      <c r="G197">
        <v>1.3</v>
      </c>
      <c r="H197">
        <v>1700</v>
      </c>
      <c r="I197">
        <v>1145</v>
      </c>
      <c r="J197">
        <v>115</v>
      </c>
      <c r="K197">
        <v>325</v>
      </c>
      <c r="L197">
        <v>95</v>
      </c>
      <c r="M197">
        <v>10</v>
      </c>
      <c r="N197">
        <v>0</v>
      </c>
    </row>
    <row r="198" spans="1:14" x14ac:dyDescent="0.25">
      <c r="A198">
        <v>9330151.0600000005</v>
      </c>
      <c r="B198">
        <v>5239</v>
      </c>
      <c r="C198">
        <v>5362</v>
      </c>
      <c r="D198">
        <v>1574</v>
      </c>
      <c r="E198">
        <v>1511</v>
      </c>
      <c r="F198">
        <v>2742.9</v>
      </c>
      <c r="G198">
        <v>1.91</v>
      </c>
      <c r="H198">
        <v>2530</v>
      </c>
      <c r="I198">
        <v>1875</v>
      </c>
      <c r="J198">
        <v>195</v>
      </c>
      <c r="K198">
        <v>360</v>
      </c>
      <c r="L198">
        <v>60</v>
      </c>
      <c r="M198">
        <v>30</v>
      </c>
      <c r="N198">
        <v>15</v>
      </c>
    </row>
    <row r="199" spans="1:14" x14ac:dyDescent="0.25">
      <c r="A199">
        <v>9330151.0700000003</v>
      </c>
      <c r="B199">
        <v>3566</v>
      </c>
      <c r="C199">
        <v>3325</v>
      </c>
      <c r="D199">
        <v>1845</v>
      </c>
      <c r="E199">
        <v>1539</v>
      </c>
      <c r="F199">
        <v>1200.9000000000001</v>
      </c>
      <c r="G199">
        <v>2.97</v>
      </c>
      <c r="H199">
        <v>1435</v>
      </c>
      <c r="I199">
        <v>860</v>
      </c>
      <c r="J199">
        <v>55</v>
      </c>
      <c r="K199">
        <v>315</v>
      </c>
      <c r="L199">
        <v>180</v>
      </c>
      <c r="M199">
        <v>15</v>
      </c>
      <c r="N199">
        <v>15</v>
      </c>
    </row>
    <row r="200" spans="1:14" x14ac:dyDescent="0.25">
      <c r="A200">
        <v>9330151.0800000001</v>
      </c>
      <c r="B200">
        <v>10444</v>
      </c>
      <c r="C200">
        <v>7856</v>
      </c>
      <c r="D200">
        <v>4000</v>
      </c>
      <c r="E200">
        <v>3802</v>
      </c>
      <c r="F200">
        <v>3164.1</v>
      </c>
      <c r="G200">
        <v>3.3</v>
      </c>
      <c r="H200">
        <v>5025</v>
      </c>
      <c r="I200">
        <v>3460</v>
      </c>
      <c r="J200">
        <v>375</v>
      </c>
      <c r="K200">
        <v>910</v>
      </c>
      <c r="L200">
        <v>155</v>
      </c>
      <c r="M200">
        <v>45</v>
      </c>
      <c r="N200">
        <v>70</v>
      </c>
    </row>
    <row r="201" spans="1:14" x14ac:dyDescent="0.25">
      <c r="A201">
        <v>9330160.0099999998</v>
      </c>
      <c r="B201">
        <v>4606</v>
      </c>
      <c r="C201">
        <v>4805</v>
      </c>
      <c r="D201">
        <v>1731</v>
      </c>
      <c r="E201">
        <v>1659</v>
      </c>
      <c r="F201">
        <v>2118.6</v>
      </c>
      <c r="G201">
        <v>2.17</v>
      </c>
      <c r="H201">
        <v>1905</v>
      </c>
      <c r="I201">
        <v>1515</v>
      </c>
      <c r="J201">
        <v>125</v>
      </c>
      <c r="K201">
        <v>145</v>
      </c>
      <c r="L201">
        <v>55</v>
      </c>
      <c r="M201">
        <v>40</v>
      </c>
      <c r="N201">
        <v>25</v>
      </c>
    </row>
    <row r="202" spans="1:14" x14ac:dyDescent="0.25">
      <c r="A202">
        <v>9330160.0199999996</v>
      </c>
      <c r="B202">
        <v>6990</v>
      </c>
      <c r="C202">
        <v>7014</v>
      </c>
      <c r="D202">
        <v>3213</v>
      </c>
      <c r="E202">
        <v>3123</v>
      </c>
      <c r="F202">
        <v>1068.9000000000001</v>
      </c>
      <c r="G202">
        <v>6.54</v>
      </c>
      <c r="H202">
        <v>2925</v>
      </c>
      <c r="I202">
        <v>2295</v>
      </c>
      <c r="J202">
        <v>110</v>
      </c>
      <c r="K202">
        <v>260</v>
      </c>
      <c r="L202">
        <v>190</v>
      </c>
      <c r="M202">
        <v>20</v>
      </c>
      <c r="N202">
        <v>55</v>
      </c>
    </row>
    <row r="203" spans="1:14" x14ac:dyDescent="0.25">
      <c r="A203">
        <v>9330160.0299999993</v>
      </c>
      <c r="B203">
        <v>5784</v>
      </c>
      <c r="C203">
        <v>5692</v>
      </c>
      <c r="D203">
        <v>2146</v>
      </c>
      <c r="E203">
        <v>2049</v>
      </c>
      <c r="F203">
        <v>2199.6999999999998</v>
      </c>
      <c r="G203">
        <v>2.63</v>
      </c>
      <c r="H203">
        <v>2345</v>
      </c>
      <c r="I203">
        <v>1825</v>
      </c>
      <c r="J203">
        <v>115</v>
      </c>
      <c r="K203">
        <v>195</v>
      </c>
      <c r="L203">
        <v>125</v>
      </c>
      <c r="M203">
        <v>30</v>
      </c>
      <c r="N203">
        <v>55</v>
      </c>
    </row>
    <row r="204" spans="1:14" x14ac:dyDescent="0.25">
      <c r="A204">
        <v>9330160.0399999991</v>
      </c>
      <c r="B204">
        <v>4029</v>
      </c>
      <c r="C204">
        <v>3670</v>
      </c>
      <c r="D204">
        <v>1893</v>
      </c>
      <c r="E204">
        <v>1810</v>
      </c>
      <c r="F204">
        <v>1731.5</v>
      </c>
      <c r="G204">
        <v>2.33</v>
      </c>
      <c r="H204">
        <v>1725</v>
      </c>
      <c r="I204">
        <v>1270</v>
      </c>
      <c r="J204">
        <v>65</v>
      </c>
      <c r="K204">
        <v>200</v>
      </c>
      <c r="L204">
        <v>155</v>
      </c>
      <c r="M204">
        <v>10</v>
      </c>
      <c r="N204">
        <v>30</v>
      </c>
    </row>
    <row r="205" spans="1:14" x14ac:dyDescent="0.25">
      <c r="A205">
        <v>9330161.0199999996</v>
      </c>
      <c r="B205">
        <v>5655</v>
      </c>
      <c r="C205">
        <v>5589</v>
      </c>
      <c r="D205">
        <v>2428</v>
      </c>
      <c r="E205">
        <v>2368</v>
      </c>
      <c r="F205">
        <v>3272</v>
      </c>
      <c r="G205">
        <v>1.73</v>
      </c>
      <c r="H205">
        <v>2755</v>
      </c>
      <c r="I205">
        <v>2005</v>
      </c>
      <c r="J205">
        <v>145</v>
      </c>
      <c r="K205">
        <v>380</v>
      </c>
      <c r="L205">
        <v>150</v>
      </c>
      <c r="M205">
        <v>35</v>
      </c>
      <c r="N205">
        <v>45</v>
      </c>
    </row>
    <row r="206" spans="1:14" x14ac:dyDescent="0.25">
      <c r="A206">
        <v>9330161.0299999993</v>
      </c>
      <c r="B206">
        <v>6493</v>
      </c>
      <c r="C206">
        <v>6500</v>
      </c>
      <c r="D206">
        <v>2503</v>
      </c>
      <c r="E206">
        <v>2487</v>
      </c>
      <c r="F206">
        <v>2783.8</v>
      </c>
      <c r="G206">
        <v>2.33</v>
      </c>
      <c r="H206">
        <v>3310</v>
      </c>
      <c r="I206">
        <v>2585</v>
      </c>
      <c r="J206">
        <v>165</v>
      </c>
      <c r="K206">
        <v>330</v>
      </c>
      <c r="L206">
        <v>190</v>
      </c>
      <c r="M206">
        <v>15</v>
      </c>
      <c r="N206">
        <v>20</v>
      </c>
    </row>
    <row r="207" spans="1:14" x14ac:dyDescent="0.25">
      <c r="A207">
        <v>9330161.0500000007</v>
      </c>
      <c r="B207">
        <v>5747</v>
      </c>
      <c r="C207">
        <v>5753</v>
      </c>
      <c r="D207">
        <v>2120</v>
      </c>
      <c r="E207">
        <v>2040</v>
      </c>
      <c r="F207">
        <v>3566.5</v>
      </c>
      <c r="G207">
        <v>1.61</v>
      </c>
      <c r="H207">
        <v>2905</v>
      </c>
      <c r="I207">
        <v>2280</v>
      </c>
      <c r="J207">
        <v>95</v>
      </c>
      <c r="K207">
        <v>325</v>
      </c>
      <c r="L207">
        <v>120</v>
      </c>
      <c r="M207">
        <v>60</v>
      </c>
      <c r="N207">
        <v>25</v>
      </c>
    </row>
    <row r="208" spans="1:14" x14ac:dyDescent="0.25">
      <c r="A208">
        <v>9330161.0600000005</v>
      </c>
      <c r="B208">
        <v>4330</v>
      </c>
      <c r="C208">
        <v>4362</v>
      </c>
      <c r="D208">
        <v>1779</v>
      </c>
      <c r="E208">
        <v>1759</v>
      </c>
      <c r="F208">
        <v>1168.9000000000001</v>
      </c>
      <c r="G208">
        <v>3.7</v>
      </c>
      <c r="H208">
        <v>1825</v>
      </c>
      <c r="I208">
        <v>1490</v>
      </c>
      <c r="J208">
        <v>65</v>
      </c>
      <c r="K208">
        <v>155</v>
      </c>
      <c r="L208">
        <v>70</v>
      </c>
      <c r="M208">
        <v>25</v>
      </c>
      <c r="N208">
        <v>20</v>
      </c>
    </row>
    <row r="209" spans="1:14" x14ac:dyDescent="0.25">
      <c r="A209">
        <v>9330161.0700000003</v>
      </c>
      <c r="B209">
        <v>10</v>
      </c>
      <c r="C209">
        <v>5</v>
      </c>
      <c r="D209">
        <v>4</v>
      </c>
      <c r="E209">
        <v>4</v>
      </c>
      <c r="F209">
        <v>18.8</v>
      </c>
      <c r="G209">
        <v>0.53</v>
      </c>
    </row>
    <row r="210" spans="1:14" x14ac:dyDescent="0.25">
      <c r="A210">
        <v>9330161.0800000001</v>
      </c>
      <c r="B210">
        <v>816</v>
      </c>
      <c r="C210">
        <v>720</v>
      </c>
      <c r="D210">
        <v>368</v>
      </c>
      <c r="E210">
        <v>323</v>
      </c>
      <c r="F210">
        <v>124.1</v>
      </c>
      <c r="G210">
        <v>6.58</v>
      </c>
      <c r="H210">
        <v>245</v>
      </c>
      <c r="I210">
        <v>190</v>
      </c>
      <c r="J210">
        <v>10</v>
      </c>
      <c r="K210">
        <v>15</v>
      </c>
      <c r="L210">
        <v>25</v>
      </c>
      <c r="M210">
        <v>0</v>
      </c>
      <c r="N210">
        <v>10</v>
      </c>
    </row>
    <row r="211" spans="1:14" x14ac:dyDescent="0.25">
      <c r="A211">
        <v>9330161.0899999999</v>
      </c>
      <c r="B211">
        <v>2587</v>
      </c>
      <c r="C211">
        <v>2538</v>
      </c>
      <c r="D211">
        <v>852</v>
      </c>
      <c r="E211">
        <v>798</v>
      </c>
      <c r="F211">
        <v>18.899999999999999</v>
      </c>
      <c r="G211">
        <v>136.76</v>
      </c>
      <c r="H211">
        <v>920</v>
      </c>
      <c r="I211">
        <v>770</v>
      </c>
      <c r="J211">
        <v>15</v>
      </c>
      <c r="K211">
        <v>50</v>
      </c>
      <c r="L211">
        <v>45</v>
      </c>
      <c r="M211">
        <v>20</v>
      </c>
      <c r="N211">
        <v>20</v>
      </c>
    </row>
    <row r="212" spans="1:14" x14ac:dyDescent="0.25">
      <c r="A212">
        <v>9330162.0099999998</v>
      </c>
      <c r="B212">
        <v>5746</v>
      </c>
      <c r="C212">
        <v>5852</v>
      </c>
      <c r="D212">
        <v>1926</v>
      </c>
      <c r="E212">
        <v>1830</v>
      </c>
      <c r="F212">
        <v>2666.9</v>
      </c>
      <c r="G212">
        <v>2.15</v>
      </c>
      <c r="H212">
        <v>2550</v>
      </c>
      <c r="I212">
        <v>2005</v>
      </c>
      <c r="J212">
        <v>175</v>
      </c>
      <c r="K212">
        <v>310</v>
      </c>
      <c r="L212">
        <v>45</v>
      </c>
      <c r="M212">
        <v>0</v>
      </c>
      <c r="N212">
        <v>15</v>
      </c>
    </row>
    <row r="213" spans="1:14" x14ac:dyDescent="0.25">
      <c r="A213">
        <v>9330162.0199999996</v>
      </c>
      <c r="B213">
        <v>6510</v>
      </c>
      <c r="C213">
        <v>6372</v>
      </c>
      <c r="D213">
        <v>2110</v>
      </c>
      <c r="E213">
        <v>2000</v>
      </c>
      <c r="F213">
        <v>3131.5</v>
      </c>
      <c r="G213">
        <v>2.08</v>
      </c>
      <c r="H213">
        <v>3225</v>
      </c>
      <c r="I213">
        <v>2540</v>
      </c>
      <c r="J213">
        <v>195</v>
      </c>
      <c r="K213">
        <v>420</v>
      </c>
      <c r="L213">
        <v>40</v>
      </c>
      <c r="M213">
        <v>10</v>
      </c>
      <c r="N213">
        <v>20</v>
      </c>
    </row>
    <row r="214" spans="1:14" x14ac:dyDescent="0.25">
      <c r="A214">
        <v>9330162.0299999993</v>
      </c>
      <c r="B214">
        <v>7683</v>
      </c>
      <c r="C214">
        <v>7599</v>
      </c>
      <c r="D214">
        <v>2644</v>
      </c>
      <c r="E214">
        <v>2341</v>
      </c>
      <c r="F214">
        <v>4635.6000000000004</v>
      </c>
      <c r="G214">
        <v>1.66</v>
      </c>
      <c r="H214">
        <v>3635</v>
      </c>
      <c r="I214">
        <v>2750</v>
      </c>
      <c r="J214">
        <v>270</v>
      </c>
      <c r="K214">
        <v>470</v>
      </c>
      <c r="L214">
        <v>90</v>
      </c>
      <c r="M214">
        <v>20</v>
      </c>
      <c r="N214">
        <v>40</v>
      </c>
    </row>
    <row r="215" spans="1:14" x14ac:dyDescent="0.25">
      <c r="A215">
        <v>9330162.0399999991</v>
      </c>
      <c r="B215">
        <v>5755</v>
      </c>
      <c r="C215">
        <v>5892</v>
      </c>
      <c r="D215">
        <v>1903</v>
      </c>
      <c r="E215">
        <v>1875</v>
      </c>
      <c r="F215">
        <v>1169</v>
      </c>
      <c r="G215">
        <v>4.92</v>
      </c>
      <c r="H215">
        <v>2535</v>
      </c>
      <c r="I215">
        <v>2025</v>
      </c>
      <c r="J215">
        <v>155</v>
      </c>
      <c r="K215">
        <v>245</v>
      </c>
      <c r="L215">
        <v>70</v>
      </c>
      <c r="M215">
        <v>10</v>
      </c>
      <c r="N215">
        <v>25</v>
      </c>
    </row>
    <row r="216" spans="1:14" x14ac:dyDescent="0.25">
      <c r="A216">
        <v>9330163.0099999998</v>
      </c>
      <c r="B216">
        <v>5874</v>
      </c>
      <c r="C216">
        <v>4787</v>
      </c>
      <c r="D216">
        <v>1989</v>
      </c>
      <c r="E216">
        <v>1872</v>
      </c>
      <c r="F216">
        <v>3445.8</v>
      </c>
      <c r="G216">
        <v>1.7</v>
      </c>
      <c r="H216">
        <v>2895</v>
      </c>
      <c r="I216">
        <v>2320</v>
      </c>
      <c r="J216">
        <v>160</v>
      </c>
      <c r="K216">
        <v>340</v>
      </c>
      <c r="L216">
        <v>45</v>
      </c>
      <c r="M216">
        <v>15</v>
      </c>
      <c r="N216">
        <v>10</v>
      </c>
    </row>
    <row r="217" spans="1:14" x14ac:dyDescent="0.25">
      <c r="A217">
        <v>9330163.0399999991</v>
      </c>
      <c r="B217">
        <v>5668</v>
      </c>
      <c r="C217">
        <v>5406</v>
      </c>
      <c r="D217">
        <v>1932</v>
      </c>
      <c r="E217">
        <v>1825</v>
      </c>
      <c r="F217">
        <v>2121.1</v>
      </c>
      <c r="G217">
        <v>2.67</v>
      </c>
      <c r="H217">
        <v>2810</v>
      </c>
      <c r="I217">
        <v>2225</v>
      </c>
      <c r="J217">
        <v>160</v>
      </c>
      <c r="K217">
        <v>325</v>
      </c>
      <c r="L217">
        <v>30</v>
      </c>
      <c r="M217">
        <v>35</v>
      </c>
      <c r="N217">
        <v>40</v>
      </c>
    </row>
    <row r="218" spans="1:14" x14ac:dyDescent="0.25">
      <c r="A218">
        <v>9330163.0500000007</v>
      </c>
      <c r="B218">
        <v>5530</v>
      </c>
      <c r="C218">
        <v>5263</v>
      </c>
      <c r="D218">
        <v>1953</v>
      </c>
      <c r="E218">
        <v>1812</v>
      </c>
      <c r="F218">
        <v>3364.6</v>
      </c>
      <c r="G218">
        <v>1.64</v>
      </c>
      <c r="H218">
        <v>2525</v>
      </c>
      <c r="I218">
        <v>1860</v>
      </c>
      <c r="J218">
        <v>155</v>
      </c>
      <c r="K218">
        <v>405</v>
      </c>
      <c r="L218">
        <v>55</v>
      </c>
      <c r="M218">
        <v>15</v>
      </c>
      <c r="N218">
        <v>35</v>
      </c>
    </row>
    <row r="219" spans="1:14" x14ac:dyDescent="0.25">
      <c r="A219">
        <v>9330163.0600000005</v>
      </c>
      <c r="B219">
        <v>4329</v>
      </c>
      <c r="C219">
        <v>4031</v>
      </c>
      <c r="D219">
        <v>1455</v>
      </c>
      <c r="E219">
        <v>1355</v>
      </c>
      <c r="F219">
        <v>4394</v>
      </c>
      <c r="G219">
        <v>0.99</v>
      </c>
      <c r="H219">
        <v>2070</v>
      </c>
      <c r="I219">
        <v>1600</v>
      </c>
      <c r="J219">
        <v>140</v>
      </c>
      <c r="K219">
        <v>235</v>
      </c>
      <c r="L219">
        <v>45</v>
      </c>
      <c r="M219">
        <v>10</v>
      </c>
      <c r="N219">
        <v>45</v>
      </c>
    </row>
    <row r="220" spans="1:14" x14ac:dyDescent="0.25">
      <c r="A220">
        <v>9330163.0700000003</v>
      </c>
      <c r="B220">
        <v>4891</v>
      </c>
      <c r="C220">
        <v>4716</v>
      </c>
      <c r="D220">
        <v>1616</v>
      </c>
      <c r="E220">
        <v>1490</v>
      </c>
      <c r="F220">
        <v>3709.2</v>
      </c>
      <c r="G220">
        <v>1.32</v>
      </c>
      <c r="H220">
        <v>2435</v>
      </c>
      <c r="I220">
        <v>1830</v>
      </c>
      <c r="J220">
        <v>150</v>
      </c>
      <c r="K220">
        <v>375</v>
      </c>
      <c r="L220">
        <v>50</v>
      </c>
      <c r="M220">
        <v>15</v>
      </c>
      <c r="N220">
        <v>15</v>
      </c>
    </row>
    <row r="221" spans="1:14" x14ac:dyDescent="0.25">
      <c r="A221">
        <v>9330163.0800000001</v>
      </c>
      <c r="B221">
        <v>4031</v>
      </c>
      <c r="C221">
        <v>4022</v>
      </c>
      <c r="D221">
        <v>1397</v>
      </c>
      <c r="E221">
        <v>1265</v>
      </c>
      <c r="F221">
        <v>3203</v>
      </c>
      <c r="G221">
        <v>1.26</v>
      </c>
      <c r="H221">
        <v>1920</v>
      </c>
      <c r="I221">
        <v>1505</v>
      </c>
      <c r="J221">
        <v>100</v>
      </c>
      <c r="K221">
        <v>245</v>
      </c>
      <c r="L221">
        <v>20</v>
      </c>
      <c r="M221">
        <v>10</v>
      </c>
      <c r="N221">
        <v>35</v>
      </c>
    </row>
    <row r="222" spans="1:14" x14ac:dyDescent="0.25">
      <c r="A222">
        <v>9330170.0299999993</v>
      </c>
      <c r="B222">
        <v>3921</v>
      </c>
      <c r="C222">
        <v>3851</v>
      </c>
      <c r="D222">
        <v>2781</v>
      </c>
      <c r="E222">
        <v>2589</v>
      </c>
      <c r="F222">
        <v>8000.4</v>
      </c>
      <c r="G222">
        <v>0.49</v>
      </c>
      <c r="H222">
        <v>1310</v>
      </c>
      <c r="I222">
        <v>945</v>
      </c>
      <c r="J222">
        <v>45</v>
      </c>
      <c r="K222">
        <v>100</v>
      </c>
      <c r="L222">
        <v>205</v>
      </c>
      <c r="M222">
        <v>10</v>
      </c>
      <c r="N222">
        <v>15</v>
      </c>
    </row>
    <row r="223" spans="1:14" x14ac:dyDescent="0.25">
      <c r="A223">
        <v>9330170.0399999991</v>
      </c>
      <c r="B223">
        <v>5457</v>
      </c>
      <c r="C223">
        <v>5369</v>
      </c>
      <c r="D223">
        <v>2570</v>
      </c>
      <c r="E223">
        <v>2298</v>
      </c>
      <c r="F223">
        <v>2524.4</v>
      </c>
      <c r="G223">
        <v>2.16</v>
      </c>
      <c r="H223">
        <v>2115</v>
      </c>
      <c r="I223">
        <v>1720</v>
      </c>
      <c r="J223">
        <v>85</v>
      </c>
      <c r="K223">
        <v>140</v>
      </c>
      <c r="L223">
        <v>125</v>
      </c>
      <c r="M223">
        <v>20</v>
      </c>
      <c r="N223">
        <v>20</v>
      </c>
    </row>
    <row r="224" spans="1:14" x14ac:dyDescent="0.25">
      <c r="A224">
        <v>9330170.0500000007</v>
      </c>
      <c r="B224">
        <v>2629</v>
      </c>
      <c r="C224">
        <v>2418</v>
      </c>
      <c r="D224">
        <v>1877</v>
      </c>
      <c r="E224">
        <v>1807</v>
      </c>
      <c r="F224">
        <v>8197.7000000000007</v>
      </c>
      <c r="G224">
        <v>0.32</v>
      </c>
      <c r="H224">
        <v>1050</v>
      </c>
      <c r="I224">
        <v>730</v>
      </c>
      <c r="J224">
        <v>45</v>
      </c>
      <c r="K224">
        <v>130</v>
      </c>
      <c r="L224">
        <v>125</v>
      </c>
      <c r="M224">
        <v>10</v>
      </c>
      <c r="N224">
        <v>25</v>
      </c>
    </row>
    <row r="225" spans="1:14" x14ac:dyDescent="0.25">
      <c r="A225">
        <v>9330170.0700000003</v>
      </c>
      <c r="B225">
        <v>4122</v>
      </c>
      <c r="C225">
        <v>4009</v>
      </c>
      <c r="D225">
        <v>1662</v>
      </c>
      <c r="E225">
        <v>1552</v>
      </c>
      <c r="F225">
        <v>3380.6</v>
      </c>
      <c r="G225">
        <v>1.22</v>
      </c>
      <c r="H225">
        <v>1585</v>
      </c>
      <c r="I225">
        <v>1270</v>
      </c>
      <c r="J225">
        <v>85</v>
      </c>
      <c r="K225">
        <v>100</v>
      </c>
      <c r="L225">
        <v>120</v>
      </c>
      <c r="M225">
        <v>15</v>
      </c>
      <c r="N225">
        <v>0</v>
      </c>
    </row>
    <row r="226" spans="1:14" x14ac:dyDescent="0.25">
      <c r="A226">
        <v>9330170.0800000001</v>
      </c>
      <c r="B226">
        <v>3823</v>
      </c>
      <c r="C226">
        <v>3692</v>
      </c>
      <c r="D226">
        <v>1966</v>
      </c>
      <c r="E226">
        <v>1759</v>
      </c>
      <c r="F226">
        <v>4097.1000000000004</v>
      </c>
      <c r="G226">
        <v>0.93</v>
      </c>
      <c r="H226">
        <v>1610</v>
      </c>
      <c r="I226">
        <v>1300</v>
      </c>
      <c r="J226">
        <v>85</v>
      </c>
      <c r="K226">
        <v>90</v>
      </c>
      <c r="L226">
        <v>125</v>
      </c>
      <c r="M226">
        <v>10</v>
      </c>
      <c r="N226">
        <v>10</v>
      </c>
    </row>
    <row r="227" spans="1:14" x14ac:dyDescent="0.25">
      <c r="A227">
        <v>9330180.0099999998</v>
      </c>
      <c r="B227">
        <v>7633</v>
      </c>
      <c r="C227">
        <v>6910</v>
      </c>
      <c r="D227">
        <v>2833</v>
      </c>
      <c r="E227">
        <v>2708</v>
      </c>
      <c r="F227">
        <v>2529</v>
      </c>
      <c r="G227">
        <v>3.02</v>
      </c>
      <c r="H227">
        <v>2990</v>
      </c>
      <c r="I227">
        <v>2450</v>
      </c>
      <c r="J227">
        <v>150</v>
      </c>
      <c r="K227">
        <v>245</v>
      </c>
      <c r="L227">
        <v>100</v>
      </c>
      <c r="M227">
        <v>10</v>
      </c>
      <c r="N227">
        <v>30</v>
      </c>
    </row>
    <row r="228" spans="1:14" x14ac:dyDescent="0.25">
      <c r="A228">
        <v>9330180.0299999993</v>
      </c>
      <c r="B228">
        <v>8884</v>
      </c>
      <c r="C228">
        <v>6398</v>
      </c>
      <c r="D228">
        <v>3493</v>
      </c>
      <c r="E228">
        <v>3127</v>
      </c>
      <c r="F228">
        <v>198.9</v>
      </c>
      <c r="G228">
        <v>44.66</v>
      </c>
      <c r="H228">
        <v>3710</v>
      </c>
      <c r="I228">
        <v>3235</v>
      </c>
      <c r="J228">
        <v>185</v>
      </c>
      <c r="K228">
        <v>145</v>
      </c>
      <c r="L228">
        <v>90</v>
      </c>
      <c r="M228">
        <v>15</v>
      </c>
      <c r="N228">
        <v>45</v>
      </c>
    </row>
    <row r="229" spans="1:14" x14ac:dyDescent="0.25">
      <c r="A229">
        <v>9330180.0399999991</v>
      </c>
      <c r="B229">
        <v>9554</v>
      </c>
      <c r="C229">
        <v>5609</v>
      </c>
      <c r="D229">
        <v>4005</v>
      </c>
      <c r="E229">
        <v>3679</v>
      </c>
      <c r="F229">
        <v>3140.5</v>
      </c>
      <c r="G229">
        <v>3.04</v>
      </c>
      <c r="H229">
        <v>4370</v>
      </c>
      <c r="I229">
        <v>3665</v>
      </c>
      <c r="J229">
        <v>130</v>
      </c>
      <c r="K229">
        <v>335</v>
      </c>
      <c r="L229">
        <v>175</v>
      </c>
      <c r="M229">
        <v>20</v>
      </c>
      <c r="N229">
        <v>45</v>
      </c>
    </row>
    <row r="230" spans="1:14" x14ac:dyDescent="0.25">
      <c r="A230">
        <v>9330181.0299999993</v>
      </c>
      <c r="B230">
        <v>5221</v>
      </c>
      <c r="C230">
        <v>5413</v>
      </c>
      <c r="D230">
        <v>2211</v>
      </c>
      <c r="E230">
        <v>1991</v>
      </c>
      <c r="F230">
        <v>832.5</v>
      </c>
      <c r="G230">
        <v>6.27</v>
      </c>
      <c r="H230">
        <v>2035</v>
      </c>
      <c r="I230">
        <v>1675</v>
      </c>
      <c r="J230">
        <v>85</v>
      </c>
      <c r="K230">
        <v>150</v>
      </c>
      <c r="L230">
        <v>75</v>
      </c>
      <c r="M230">
        <v>0</v>
      </c>
      <c r="N230">
        <v>40</v>
      </c>
    </row>
    <row r="231" spans="1:14" x14ac:dyDescent="0.25">
      <c r="A231">
        <v>9330181.0500000007</v>
      </c>
      <c r="B231">
        <v>7758</v>
      </c>
      <c r="C231">
        <v>7466</v>
      </c>
      <c r="D231">
        <v>3638</v>
      </c>
      <c r="E231">
        <v>3490</v>
      </c>
      <c r="F231">
        <v>3152.2</v>
      </c>
      <c r="G231">
        <v>2.46</v>
      </c>
      <c r="H231">
        <v>2950</v>
      </c>
      <c r="I231">
        <v>2215</v>
      </c>
      <c r="J231">
        <v>95</v>
      </c>
      <c r="K231">
        <v>285</v>
      </c>
      <c r="L231">
        <v>275</v>
      </c>
      <c r="M231">
        <v>30</v>
      </c>
      <c r="N231">
        <v>50</v>
      </c>
    </row>
    <row r="232" spans="1:14" x14ac:dyDescent="0.25">
      <c r="A232">
        <v>9330181.0700000003</v>
      </c>
      <c r="B232">
        <v>3582</v>
      </c>
      <c r="C232">
        <v>3558</v>
      </c>
      <c r="D232">
        <v>1342</v>
      </c>
      <c r="E232">
        <v>1295</v>
      </c>
      <c r="F232">
        <v>1929.2</v>
      </c>
      <c r="G232">
        <v>1.86</v>
      </c>
      <c r="H232">
        <v>1355</v>
      </c>
      <c r="I232">
        <v>1110</v>
      </c>
      <c r="J232">
        <v>50</v>
      </c>
      <c r="K232">
        <v>115</v>
      </c>
      <c r="L232">
        <v>50</v>
      </c>
      <c r="M232">
        <v>10</v>
      </c>
      <c r="N232">
        <v>25</v>
      </c>
    </row>
    <row r="233" spans="1:14" x14ac:dyDescent="0.25">
      <c r="A233">
        <v>9330181.0800000001</v>
      </c>
      <c r="B233">
        <v>2530</v>
      </c>
      <c r="C233">
        <v>2562</v>
      </c>
      <c r="D233">
        <v>1003</v>
      </c>
      <c r="E233">
        <v>927</v>
      </c>
      <c r="F233">
        <v>2069.6999999999998</v>
      </c>
      <c r="G233">
        <v>1.22</v>
      </c>
      <c r="H233">
        <v>1000</v>
      </c>
      <c r="I233">
        <v>825</v>
      </c>
      <c r="J233">
        <v>35</v>
      </c>
      <c r="K233">
        <v>100</v>
      </c>
      <c r="L233">
        <v>35</v>
      </c>
      <c r="M233">
        <v>0</v>
      </c>
      <c r="N233">
        <v>10</v>
      </c>
    </row>
    <row r="234" spans="1:14" x14ac:dyDescent="0.25">
      <c r="A234">
        <v>9330181.0899999999</v>
      </c>
      <c r="B234">
        <v>6187</v>
      </c>
      <c r="C234">
        <v>6411</v>
      </c>
      <c r="D234">
        <v>2284</v>
      </c>
      <c r="E234">
        <v>2228</v>
      </c>
      <c r="F234">
        <v>1585.1</v>
      </c>
      <c r="G234">
        <v>3.9</v>
      </c>
      <c r="H234">
        <v>2005</v>
      </c>
      <c r="I234">
        <v>1655</v>
      </c>
      <c r="J234">
        <v>120</v>
      </c>
      <c r="K234">
        <v>115</v>
      </c>
      <c r="L234">
        <v>50</v>
      </c>
      <c r="M234">
        <v>15</v>
      </c>
      <c r="N234">
        <v>50</v>
      </c>
    </row>
    <row r="235" spans="1:14" x14ac:dyDescent="0.25">
      <c r="A235">
        <v>9330181.0999999996</v>
      </c>
      <c r="B235">
        <v>5241</v>
      </c>
      <c r="C235">
        <v>5189</v>
      </c>
      <c r="D235">
        <v>2238</v>
      </c>
      <c r="E235">
        <v>2172</v>
      </c>
      <c r="F235">
        <v>1603.1</v>
      </c>
      <c r="G235">
        <v>3.27</v>
      </c>
      <c r="H235">
        <v>1745</v>
      </c>
      <c r="I235">
        <v>1325</v>
      </c>
      <c r="J235">
        <v>110</v>
      </c>
      <c r="K235">
        <v>225</v>
      </c>
      <c r="L235">
        <v>60</v>
      </c>
      <c r="M235">
        <v>10</v>
      </c>
      <c r="N235">
        <v>20</v>
      </c>
    </row>
    <row r="236" spans="1:14" x14ac:dyDescent="0.25">
      <c r="A236">
        <v>9330181.1099999994</v>
      </c>
      <c r="B236">
        <v>2574</v>
      </c>
      <c r="C236">
        <v>2639</v>
      </c>
      <c r="D236">
        <v>1442</v>
      </c>
      <c r="E236">
        <v>1392</v>
      </c>
      <c r="F236">
        <v>3964.9</v>
      </c>
      <c r="G236">
        <v>0.65</v>
      </c>
      <c r="H236">
        <v>880</v>
      </c>
      <c r="I236">
        <v>580</v>
      </c>
      <c r="J236">
        <v>60</v>
      </c>
      <c r="K236">
        <v>95</v>
      </c>
      <c r="L236">
        <v>125</v>
      </c>
      <c r="M236">
        <v>0</v>
      </c>
      <c r="N236">
        <v>15</v>
      </c>
    </row>
    <row r="237" spans="1:14" x14ac:dyDescent="0.25">
      <c r="A237">
        <v>9330181.1199999992</v>
      </c>
      <c r="B237">
        <v>2787</v>
      </c>
      <c r="C237">
        <v>2884</v>
      </c>
      <c r="D237">
        <v>1009</v>
      </c>
      <c r="E237">
        <v>953</v>
      </c>
      <c r="F237">
        <v>810.5</v>
      </c>
      <c r="G237">
        <v>3.44</v>
      </c>
      <c r="H237">
        <v>920</v>
      </c>
      <c r="I237">
        <v>785</v>
      </c>
      <c r="J237">
        <v>55</v>
      </c>
      <c r="K237">
        <v>65</v>
      </c>
      <c r="L237">
        <v>10</v>
      </c>
      <c r="M237">
        <v>0</v>
      </c>
      <c r="N237">
        <v>0</v>
      </c>
    </row>
    <row r="238" spans="1:14" x14ac:dyDescent="0.25">
      <c r="A238">
        <v>9330181.1300000008</v>
      </c>
      <c r="B238">
        <v>3664</v>
      </c>
      <c r="C238">
        <v>3274</v>
      </c>
      <c r="D238">
        <v>1525</v>
      </c>
      <c r="E238">
        <v>1488</v>
      </c>
      <c r="F238">
        <v>1959.1</v>
      </c>
      <c r="G238">
        <v>1.87</v>
      </c>
      <c r="H238">
        <v>1150</v>
      </c>
      <c r="I238">
        <v>940</v>
      </c>
      <c r="J238">
        <v>35</v>
      </c>
      <c r="K238">
        <v>115</v>
      </c>
      <c r="L238">
        <v>35</v>
      </c>
      <c r="M238">
        <v>0</v>
      </c>
      <c r="N238">
        <v>25</v>
      </c>
    </row>
    <row r="239" spans="1:14" x14ac:dyDescent="0.25">
      <c r="A239">
        <v>9330181.1400000006</v>
      </c>
      <c r="B239">
        <v>3749</v>
      </c>
      <c r="C239">
        <v>3706</v>
      </c>
      <c r="D239">
        <v>1629</v>
      </c>
      <c r="E239">
        <v>1593</v>
      </c>
      <c r="F239">
        <v>2587.8000000000002</v>
      </c>
      <c r="G239">
        <v>1.45</v>
      </c>
      <c r="H239">
        <v>1460</v>
      </c>
      <c r="I239">
        <v>1100</v>
      </c>
      <c r="J239">
        <v>65</v>
      </c>
      <c r="K239">
        <v>185</v>
      </c>
      <c r="L239">
        <v>100</v>
      </c>
      <c r="M239">
        <v>10</v>
      </c>
      <c r="N239">
        <v>10</v>
      </c>
    </row>
    <row r="240" spans="1:14" x14ac:dyDescent="0.25">
      <c r="A240">
        <v>9330181.1500000004</v>
      </c>
      <c r="B240">
        <v>120</v>
      </c>
      <c r="C240">
        <v>108</v>
      </c>
      <c r="D240">
        <v>64</v>
      </c>
      <c r="E240">
        <v>58</v>
      </c>
      <c r="F240">
        <v>90.3</v>
      </c>
      <c r="G240">
        <v>1.33</v>
      </c>
      <c r="H240">
        <v>50</v>
      </c>
      <c r="I240">
        <v>35</v>
      </c>
      <c r="J240">
        <v>10</v>
      </c>
      <c r="K240">
        <v>0</v>
      </c>
      <c r="L240">
        <v>10</v>
      </c>
      <c r="M240">
        <v>0</v>
      </c>
      <c r="N240">
        <v>0</v>
      </c>
    </row>
    <row r="241" spans="1:14" x14ac:dyDescent="0.25">
      <c r="A241">
        <v>9330181.1600000001</v>
      </c>
      <c r="B241">
        <v>5332</v>
      </c>
      <c r="C241">
        <v>5014</v>
      </c>
      <c r="D241">
        <v>2142</v>
      </c>
      <c r="E241">
        <v>2097</v>
      </c>
      <c r="F241">
        <v>2339.6999999999998</v>
      </c>
      <c r="G241">
        <v>2.2799999999999998</v>
      </c>
      <c r="H241">
        <v>2105</v>
      </c>
      <c r="I241">
        <v>1745</v>
      </c>
      <c r="J241">
        <v>95</v>
      </c>
      <c r="K241">
        <v>165</v>
      </c>
      <c r="L241">
        <v>45</v>
      </c>
      <c r="M241">
        <v>15</v>
      </c>
      <c r="N241">
        <v>45</v>
      </c>
    </row>
    <row r="242" spans="1:14" x14ac:dyDescent="0.25">
      <c r="A242">
        <v>9330182.0099999998</v>
      </c>
      <c r="B242">
        <v>5196</v>
      </c>
      <c r="C242">
        <v>4160</v>
      </c>
      <c r="D242">
        <v>1763</v>
      </c>
      <c r="E242">
        <v>1531</v>
      </c>
      <c r="F242">
        <v>103.5</v>
      </c>
      <c r="G242">
        <v>50.19</v>
      </c>
      <c r="H242">
        <v>2285</v>
      </c>
      <c r="I242">
        <v>2015</v>
      </c>
      <c r="J242">
        <v>110</v>
      </c>
      <c r="K242">
        <v>100</v>
      </c>
      <c r="L242">
        <v>25</v>
      </c>
      <c r="M242">
        <v>10</v>
      </c>
      <c r="N242">
        <v>20</v>
      </c>
    </row>
    <row r="243" spans="1:14" x14ac:dyDescent="0.25">
      <c r="A243">
        <v>9330182.0199999996</v>
      </c>
      <c r="B243">
        <v>6949</v>
      </c>
      <c r="C243">
        <v>5604</v>
      </c>
      <c r="D243">
        <v>2098</v>
      </c>
      <c r="E243">
        <v>2023</v>
      </c>
      <c r="F243">
        <v>2659.4</v>
      </c>
      <c r="G243">
        <v>2.61</v>
      </c>
      <c r="H243">
        <v>3370</v>
      </c>
      <c r="I243">
        <v>2850</v>
      </c>
      <c r="J243">
        <v>220</v>
      </c>
      <c r="K243">
        <v>240</v>
      </c>
      <c r="L243">
        <v>30</v>
      </c>
      <c r="M243">
        <v>0</v>
      </c>
      <c r="N243">
        <v>25</v>
      </c>
    </row>
    <row r="244" spans="1:14" x14ac:dyDescent="0.25">
      <c r="A244">
        <v>9330182.0299999993</v>
      </c>
      <c r="B244">
        <v>3963</v>
      </c>
      <c r="C244">
        <v>3798</v>
      </c>
      <c r="D244">
        <v>1287</v>
      </c>
      <c r="E244">
        <v>1184</v>
      </c>
      <c r="F244">
        <v>489.8</v>
      </c>
      <c r="G244">
        <v>8.09</v>
      </c>
      <c r="H244">
        <v>1675</v>
      </c>
      <c r="I244">
        <v>1365</v>
      </c>
      <c r="J244">
        <v>100</v>
      </c>
      <c r="K244">
        <v>170</v>
      </c>
      <c r="L244">
        <v>25</v>
      </c>
      <c r="M244">
        <v>0</v>
      </c>
      <c r="N244">
        <v>0</v>
      </c>
    </row>
    <row r="245" spans="1:14" x14ac:dyDescent="0.25">
      <c r="A245">
        <v>9330182.0399999991</v>
      </c>
      <c r="B245">
        <v>1782</v>
      </c>
      <c r="C245">
        <v>1731</v>
      </c>
      <c r="D245">
        <v>558</v>
      </c>
      <c r="E245">
        <v>540</v>
      </c>
      <c r="F245">
        <v>790.1</v>
      </c>
      <c r="G245">
        <v>2.2599999999999998</v>
      </c>
      <c r="H245">
        <v>980</v>
      </c>
      <c r="I245">
        <v>825</v>
      </c>
      <c r="J245">
        <v>35</v>
      </c>
      <c r="K245">
        <v>75</v>
      </c>
      <c r="L245">
        <v>35</v>
      </c>
      <c r="M245">
        <v>0</v>
      </c>
      <c r="N245">
        <v>10</v>
      </c>
    </row>
    <row r="246" spans="1:14" x14ac:dyDescent="0.25">
      <c r="A246">
        <v>9330182.0500000007</v>
      </c>
      <c r="B246">
        <v>7395</v>
      </c>
      <c r="C246">
        <v>6539</v>
      </c>
      <c r="D246">
        <v>2413</v>
      </c>
      <c r="E246">
        <v>2307</v>
      </c>
      <c r="F246">
        <v>390</v>
      </c>
      <c r="G246">
        <v>18.96</v>
      </c>
      <c r="H246">
        <v>3275</v>
      </c>
      <c r="I246">
        <v>2730</v>
      </c>
      <c r="J246">
        <v>205</v>
      </c>
      <c r="K246">
        <v>255</v>
      </c>
      <c r="L246">
        <v>65</v>
      </c>
      <c r="M246">
        <v>10</v>
      </c>
      <c r="N246">
        <v>10</v>
      </c>
    </row>
    <row r="247" spans="1:14" x14ac:dyDescent="0.25">
      <c r="A247">
        <v>9330182.0600000005</v>
      </c>
      <c r="B247">
        <v>1168</v>
      </c>
      <c r="C247">
        <v>1180</v>
      </c>
      <c r="D247">
        <v>429</v>
      </c>
      <c r="E247">
        <v>393</v>
      </c>
      <c r="F247">
        <v>119.8</v>
      </c>
      <c r="G247">
        <v>9.75</v>
      </c>
      <c r="H247">
        <v>470</v>
      </c>
      <c r="I247">
        <v>390</v>
      </c>
      <c r="J247">
        <v>30</v>
      </c>
      <c r="K247">
        <v>10</v>
      </c>
      <c r="L247">
        <v>25</v>
      </c>
      <c r="M247">
        <v>10</v>
      </c>
      <c r="N247">
        <v>0</v>
      </c>
    </row>
    <row r="248" spans="1:14" x14ac:dyDescent="0.25">
      <c r="A248">
        <v>9330183.0099999998</v>
      </c>
      <c r="B248">
        <v>6341</v>
      </c>
      <c r="C248">
        <v>6161</v>
      </c>
      <c r="D248">
        <v>2139</v>
      </c>
      <c r="E248">
        <v>2018</v>
      </c>
      <c r="F248">
        <v>2380.6999999999998</v>
      </c>
      <c r="G248">
        <v>2.66</v>
      </c>
      <c r="H248">
        <v>3195</v>
      </c>
      <c r="I248">
        <v>2760</v>
      </c>
      <c r="J248">
        <v>115</v>
      </c>
      <c r="K248">
        <v>190</v>
      </c>
      <c r="L248">
        <v>90</v>
      </c>
      <c r="M248">
        <v>20</v>
      </c>
      <c r="N248">
        <v>15</v>
      </c>
    </row>
    <row r="249" spans="1:14" x14ac:dyDescent="0.25">
      <c r="A249">
        <v>9330183.0299999993</v>
      </c>
      <c r="B249">
        <v>6180</v>
      </c>
      <c r="C249">
        <v>5922</v>
      </c>
      <c r="D249">
        <v>2591</v>
      </c>
      <c r="E249">
        <v>2494</v>
      </c>
      <c r="F249">
        <v>2151.4</v>
      </c>
      <c r="G249">
        <v>2.87</v>
      </c>
      <c r="H249">
        <v>3090</v>
      </c>
      <c r="I249">
        <v>2540</v>
      </c>
      <c r="J249">
        <v>155</v>
      </c>
      <c r="K249">
        <v>140</v>
      </c>
      <c r="L249">
        <v>165</v>
      </c>
      <c r="M249">
        <v>40</v>
      </c>
      <c r="N249">
        <v>50</v>
      </c>
    </row>
    <row r="250" spans="1:14" x14ac:dyDescent="0.25">
      <c r="A250">
        <v>9330183.0500000007</v>
      </c>
      <c r="B250">
        <v>11293</v>
      </c>
      <c r="C250">
        <v>9377</v>
      </c>
      <c r="D250">
        <v>3673</v>
      </c>
      <c r="E250">
        <v>3559</v>
      </c>
      <c r="F250">
        <v>3265.3</v>
      </c>
      <c r="G250">
        <v>3.46</v>
      </c>
      <c r="H250">
        <v>5785</v>
      </c>
      <c r="I250">
        <v>4845</v>
      </c>
      <c r="J250">
        <v>285</v>
      </c>
      <c r="K250">
        <v>455</v>
      </c>
      <c r="L250">
        <v>100</v>
      </c>
      <c r="M250">
        <v>35</v>
      </c>
      <c r="N250">
        <v>65</v>
      </c>
    </row>
    <row r="251" spans="1:14" x14ac:dyDescent="0.25">
      <c r="A251">
        <v>9330183.0600000005</v>
      </c>
      <c r="B251">
        <v>2372</v>
      </c>
      <c r="C251">
        <v>2356</v>
      </c>
      <c r="D251">
        <v>1037</v>
      </c>
      <c r="E251">
        <v>978</v>
      </c>
      <c r="F251">
        <v>1768.7</v>
      </c>
      <c r="G251">
        <v>1.34</v>
      </c>
      <c r="H251">
        <v>1300</v>
      </c>
      <c r="I251">
        <v>1095</v>
      </c>
      <c r="J251">
        <v>45</v>
      </c>
      <c r="K251">
        <v>95</v>
      </c>
      <c r="L251">
        <v>40</v>
      </c>
      <c r="M251">
        <v>10</v>
      </c>
      <c r="N251">
        <v>15</v>
      </c>
    </row>
    <row r="252" spans="1:14" x14ac:dyDescent="0.25">
      <c r="A252">
        <v>9330183.0700000003</v>
      </c>
      <c r="B252">
        <v>6691</v>
      </c>
      <c r="C252">
        <v>6474</v>
      </c>
      <c r="D252">
        <v>2373</v>
      </c>
      <c r="E252">
        <v>2275</v>
      </c>
      <c r="F252">
        <v>2627.4</v>
      </c>
      <c r="G252">
        <v>2.5499999999999998</v>
      </c>
      <c r="H252">
        <v>3285</v>
      </c>
      <c r="I252">
        <v>2830</v>
      </c>
      <c r="J252">
        <v>190</v>
      </c>
      <c r="K252">
        <v>155</v>
      </c>
      <c r="L252">
        <v>50</v>
      </c>
      <c r="M252">
        <v>30</v>
      </c>
      <c r="N252">
        <v>30</v>
      </c>
    </row>
    <row r="253" spans="1:14" x14ac:dyDescent="0.25">
      <c r="A253">
        <v>9330183.0800000001</v>
      </c>
      <c r="B253">
        <v>8253</v>
      </c>
      <c r="C253">
        <v>5852</v>
      </c>
      <c r="D253">
        <v>3419</v>
      </c>
      <c r="E253">
        <v>3289</v>
      </c>
      <c r="F253">
        <v>6318.8</v>
      </c>
      <c r="G253">
        <v>1.31</v>
      </c>
      <c r="H253">
        <v>4525</v>
      </c>
      <c r="I253">
        <v>3775</v>
      </c>
      <c r="J253">
        <v>225</v>
      </c>
      <c r="K253">
        <v>330</v>
      </c>
      <c r="L253">
        <v>105</v>
      </c>
      <c r="M253">
        <v>20</v>
      </c>
      <c r="N253">
        <v>70</v>
      </c>
    </row>
    <row r="254" spans="1:14" x14ac:dyDescent="0.25">
      <c r="A254">
        <v>9330183.0899999999</v>
      </c>
      <c r="B254">
        <v>12265</v>
      </c>
      <c r="C254">
        <v>8182</v>
      </c>
      <c r="D254">
        <v>4677</v>
      </c>
      <c r="E254">
        <v>4373</v>
      </c>
      <c r="F254">
        <v>2082.3000000000002</v>
      </c>
      <c r="G254">
        <v>5.89</v>
      </c>
      <c r="H254">
        <v>6440</v>
      </c>
      <c r="I254">
        <v>5440</v>
      </c>
      <c r="J254">
        <v>340</v>
      </c>
      <c r="K254">
        <v>400</v>
      </c>
      <c r="L254">
        <v>115</v>
      </c>
      <c r="M254">
        <v>40</v>
      </c>
      <c r="N254">
        <v>100</v>
      </c>
    </row>
    <row r="255" spans="1:14" x14ac:dyDescent="0.25">
      <c r="A255">
        <v>9330184.0199999996</v>
      </c>
      <c r="B255">
        <v>7951</v>
      </c>
      <c r="C255">
        <v>7509</v>
      </c>
      <c r="D255">
        <v>3079</v>
      </c>
      <c r="E255">
        <v>2987</v>
      </c>
      <c r="F255">
        <v>3030.3</v>
      </c>
      <c r="G255">
        <v>2.62</v>
      </c>
      <c r="H255">
        <v>3665</v>
      </c>
      <c r="I255">
        <v>2470</v>
      </c>
      <c r="J255">
        <v>225</v>
      </c>
      <c r="K255">
        <v>780</v>
      </c>
      <c r="L255">
        <v>130</v>
      </c>
      <c r="M255">
        <v>10</v>
      </c>
      <c r="N255">
        <v>60</v>
      </c>
    </row>
    <row r="256" spans="1:14" x14ac:dyDescent="0.25">
      <c r="A256">
        <v>9330184.0600000005</v>
      </c>
      <c r="B256">
        <v>10901</v>
      </c>
      <c r="C256">
        <v>8965</v>
      </c>
      <c r="D256">
        <v>3419</v>
      </c>
      <c r="E256">
        <v>3030</v>
      </c>
      <c r="F256">
        <v>4128.1000000000004</v>
      </c>
      <c r="G256">
        <v>2.64</v>
      </c>
      <c r="H256">
        <v>5090</v>
      </c>
      <c r="I256">
        <v>3845</v>
      </c>
      <c r="J256">
        <v>495</v>
      </c>
      <c r="K256">
        <v>635</v>
      </c>
      <c r="L256">
        <v>60</v>
      </c>
      <c r="M256">
        <v>15</v>
      </c>
      <c r="N256">
        <v>40</v>
      </c>
    </row>
    <row r="257" spans="1:14" x14ac:dyDescent="0.25">
      <c r="A257">
        <v>9330184.0700000003</v>
      </c>
      <c r="B257">
        <v>5501</v>
      </c>
      <c r="C257">
        <v>5105</v>
      </c>
      <c r="D257">
        <v>1994</v>
      </c>
      <c r="E257">
        <v>1917</v>
      </c>
      <c r="F257">
        <v>4121.5</v>
      </c>
      <c r="G257">
        <v>1.33</v>
      </c>
      <c r="H257">
        <v>2150</v>
      </c>
      <c r="I257">
        <v>1545</v>
      </c>
      <c r="J257">
        <v>220</v>
      </c>
      <c r="K257">
        <v>310</v>
      </c>
      <c r="L257">
        <v>50</v>
      </c>
      <c r="M257">
        <v>10</v>
      </c>
      <c r="N257">
        <v>25</v>
      </c>
    </row>
    <row r="258" spans="1:14" x14ac:dyDescent="0.25">
      <c r="A258">
        <v>9330184.0800000001</v>
      </c>
      <c r="B258">
        <v>5537</v>
      </c>
      <c r="C258">
        <v>5005</v>
      </c>
      <c r="D258">
        <v>1731</v>
      </c>
      <c r="E258">
        <v>1567</v>
      </c>
      <c r="F258">
        <v>4340.7</v>
      </c>
      <c r="G258">
        <v>1.28</v>
      </c>
      <c r="H258">
        <v>2815</v>
      </c>
      <c r="I258">
        <v>2020</v>
      </c>
      <c r="J258">
        <v>305</v>
      </c>
      <c r="K258">
        <v>365</v>
      </c>
      <c r="L258">
        <v>70</v>
      </c>
      <c r="M258">
        <v>10</v>
      </c>
      <c r="N258">
        <v>45</v>
      </c>
    </row>
    <row r="259" spans="1:14" x14ac:dyDescent="0.25">
      <c r="A259">
        <v>9330184.0899999999</v>
      </c>
      <c r="B259">
        <v>4736</v>
      </c>
      <c r="C259">
        <v>4828</v>
      </c>
      <c r="D259">
        <v>1390</v>
      </c>
      <c r="E259">
        <v>1305</v>
      </c>
      <c r="F259">
        <v>3596.9</v>
      </c>
      <c r="G259">
        <v>1.32</v>
      </c>
      <c r="H259">
        <v>2315</v>
      </c>
      <c r="I259">
        <v>1805</v>
      </c>
      <c r="J259">
        <v>170</v>
      </c>
      <c r="K259">
        <v>290</v>
      </c>
      <c r="L259">
        <v>10</v>
      </c>
      <c r="M259">
        <v>10</v>
      </c>
      <c r="N259">
        <v>30</v>
      </c>
    </row>
    <row r="260" spans="1:14" x14ac:dyDescent="0.25">
      <c r="A260">
        <v>9330184.0999999996</v>
      </c>
      <c r="B260">
        <v>5190</v>
      </c>
      <c r="C260">
        <v>5265</v>
      </c>
      <c r="D260">
        <v>1583</v>
      </c>
      <c r="E260">
        <v>1464</v>
      </c>
      <c r="F260">
        <v>3903.7</v>
      </c>
      <c r="G260">
        <v>1.33</v>
      </c>
      <c r="H260">
        <v>2540</v>
      </c>
      <c r="I260">
        <v>1930</v>
      </c>
      <c r="J260">
        <v>200</v>
      </c>
      <c r="K260">
        <v>345</v>
      </c>
      <c r="L260">
        <v>10</v>
      </c>
      <c r="M260">
        <v>0</v>
      </c>
      <c r="N260">
        <v>60</v>
      </c>
    </row>
    <row r="261" spans="1:14" x14ac:dyDescent="0.25">
      <c r="A261">
        <v>9330184.1099999994</v>
      </c>
      <c r="B261">
        <v>9574</v>
      </c>
      <c r="C261">
        <v>9118</v>
      </c>
      <c r="D261">
        <v>2824</v>
      </c>
      <c r="E261">
        <v>2607</v>
      </c>
      <c r="F261">
        <v>3670.2</v>
      </c>
      <c r="G261">
        <v>2.61</v>
      </c>
      <c r="H261">
        <v>4440</v>
      </c>
      <c r="I261">
        <v>3540</v>
      </c>
      <c r="J261">
        <v>285</v>
      </c>
      <c r="K261">
        <v>505</v>
      </c>
      <c r="L261">
        <v>40</v>
      </c>
      <c r="M261">
        <v>0</v>
      </c>
      <c r="N261">
        <v>70</v>
      </c>
    </row>
    <row r="262" spans="1:14" x14ac:dyDescent="0.25">
      <c r="A262">
        <v>9330184.1199999992</v>
      </c>
      <c r="B262">
        <v>8362</v>
      </c>
      <c r="C262">
        <v>3601</v>
      </c>
      <c r="D262">
        <v>2679</v>
      </c>
      <c r="E262">
        <v>2443</v>
      </c>
      <c r="F262">
        <v>4249</v>
      </c>
      <c r="G262">
        <v>1.97</v>
      </c>
      <c r="H262">
        <v>4215</v>
      </c>
      <c r="I262">
        <v>3195</v>
      </c>
      <c r="J262">
        <v>310</v>
      </c>
      <c r="K262">
        <v>605</v>
      </c>
      <c r="L262">
        <v>60</v>
      </c>
      <c r="M262">
        <v>0</v>
      </c>
      <c r="N262">
        <v>50</v>
      </c>
    </row>
    <row r="263" spans="1:14" x14ac:dyDescent="0.25">
      <c r="A263">
        <v>9330184.1300000008</v>
      </c>
      <c r="B263">
        <v>5668</v>
      </c>
      <c r="C263">
        <v>4058</v>
      </c>
      <c r="D263">
        <v>1776</v>
      </c>
      <c r="E263">
        <v>1543</v>
      </c>
      <c r="F263">
        <v>1254.5</v>
      </c>
      <c r="G263">
        <v>4.5199999999999996</v>
      </c>
      <c r="H263">
        <v>2485</v>
      </c>
      <c r="I263">
        <v>2020</v>
      </c>
      <c r="J263">
        <v>145</v>
      </c>
      <c r="K263">
        <v>255</v>
      </c>
      <c r="L263">
        <v>45</v>
      </c>
      <c r="M263">
        <v>0</v>
      </c>
      <c r="N263">
        <v>25</v>
      </c>
    </row>
    <row r="264" spans="1:14" x14ac:dyDescent="0.25">
      <c r="A264">
        <v>9330184.1400000006</v>
      </c>
      <c r="B264">
        <v>8940</v>
      </c>
      <c r="C264">
        <v>6331</v>
      </c>
      <c r="D264">
        <v>3229</v>
      </c>
      <c r="E264">
        <v>3024</v>
      </c>
      <c r="F264">
        <v>5764</v>
      </c>
      <c r="G264">
        <v>1.55</v>
      </c>
      <c r="H264">
        <v>4595</v>
      </c>
      <c r="I264">
        <v>3710</v>
      </c>
      <c r="J264">
        <v>200</v>
      </c>
      <c r="K264">
        <v>545</v>
      </c>
      <c r="L264">
        <v>90</v>
      </c>
      <c r="M264">
        <v>10</v>
      </c>
      <c r="N264">
        <v>45</v>
      </c>
    </row>
    <row r="265" spans="1:14" x14ac:dyDescent="0.25">
      <c r="A265">
        <v>9330184.1500000004</v>
      </c>
      <c r="B265">
        <v>3364</v>
      </c>
      <c r="C265">
        <v>3166</v>
      </c>
      <c r="D265">
        <v>893</v>
      </c>
      <c r="E265">
        <v>869</v>
      </c>
      <c r="F265">
        <v>3415.9</v>
      </c>
      <c r="G265">
        <v>0.98</v>
      </c>
      <c r="H265">
        <v>1645</v>
      </c>
      <c r="I265">
        <v>1270</v>
      </c>
      <c r="J265">
        <v>170</v>
      </c>
      <c r="K265">
        <v>175</v>
      </c>
      <c r="L265">
        <v>10</v>
      </c>
      <c r="M265">
        <v>10</v>
      </c>
      <c r="N265">
        <v>15</v>
      </c>
    </row>
    <row r="266" spans="1:14" x14ac:dyDescent="0.25">
      <c r="A266">
        <v>9330184.1600000001</v>
      </c>
      <c r="B266">
        <v>5860</v>
      </c>
      <c r="C266">
        <v>5485</v>
      </c>
      <c r="D266">
        <v>1678</v>
      </c>
      <c r="E266">
        <v>1598</v>
      </c>
      <c r="F266">
        <v>3545.3</v>
      </c>
      <c r="G266">
        <v>1.65</v>
      </c>
      <c r="H266">
        <v>2855</v>
      </c>
      <c r="I266">
        <v>2150</v>
      </c>
      <c r="J266">
        <v>250</v>
      </c>
      <c r="K266">
        <v>400</v>
      </c>
      <c r="L266">
        <v>35</v>
      </c>
      <c r="M266">
        <v>0</v>
      </c>
      <c r="N266">
        <v>25</v>
      </c>
    </row>
    <row r="267" spans="1:14" x14ac:dyDescent="0.25">
      <c r="A267">
        <v>9330185.0500000007</v>
      </c>
      <c r="B267">
        <v>5943</v>
      </c>
      <c r="C267">
        <v>5748</v>
      </c>
      <c r="D267">
        <v>1870</v>
      </c>
      <c r="E267">
        <v>1765</v>
      </c>
      <c r="F267">
        <v>4456.7</v>
      </c>
      <c r="G267">
        <v>1.33</v>
      </c>
      <c r="H267">
        <v>2715</v>
      </c>
      <c r="I267">
        <v>1830</v>
      </c>
      <c r="J267">
        <v>285</v>
      </c>
      <c r="K267">
        <v>500</v>
      </c>
      <c r="L267">
        <v>55</v>
      </c>
      <c r="M267">
        <v>10</v>
      </c>
      <c r="N267">
        <v>45</v>
      </c>
    </row>
    <row r="268" spans="1:14" x14ac:dyDescent="0.25">
      <c r="A268">
        <v>9330185.0700000003</v>
      </c>
      <c r="B268">
        <v>9630</v>
      </c>
      <c r="C268">
        <v>7752</v>
      </c>
      <c r="D268">
        <v>2936</v>
      </c>
      <c r="E268">
        <v>2586</v>
      </c>
      <c r="F268">
        <v>3668.6</v>
      </c>
      <c r="G268">
        <v>2.63</v>
      </c>
      <c r="H268">
        <v>4560</v>
      </c>
      <c r="I268">
        <v>3640</v>
      </c>
      <c r="J268">
        <v>360</v>
      </c>
      <c r="K268">
        <v>475</v>
      </c>
      <c r="L268">
        <v>45</v>
      </c>
      <c r="M268">
        <v>20</v>
      </c>
      <c r="N268">
        <v>25</v>
      </c>
    </row>
    <row r="269" spans="1:14" x14ac:dyDescent="0.25">
      <c r="A269">
        <v>9330185.0800000001</v>
      </c>
      <c r="B269">
        <v>1483</v>
      </c>
      <c r="C269">
        <v>1432</v>
      </c>
      <c r="D269">
        <v>460</v>
      </c>
      <c r="E269">
        <v>425</v>
      </c>
      <c r="F269">
        <v>401.2</v>
      </c>
      <c r="G269">
        <v>3.7</v>
      </c>
      <c r="H269">
        <v>755</v>
      </c>
      <c r="I269">
        <v>670</v>
      </c>
      <c r="J269">
        <v>35</v>
      </c>
      <c r="K269">
        <v>10</v>
      </c>
      <c r="L269">
        <v>10</v>
      </c>
      <c r="M269">
        <v>10</v>
      </c>
      <c r="N269">
        <v>30</v>
      </c>
    </row>
    <row r="270" spans="1:14" x14ac:dyDescent="0.25">
      <c r="A270">
        <v>9330185.0899999999</v>
      </c>
      <c r="B270">
        <v>5127</v>
      </c>
      <c r="C270">
        <v>5002</v>
      </c>
      <c r="D270">
        <v>1819</v>
      </c>
      <c r="E270">
        <v>1774</v>
      </c>
      <c r="F270">
        <v>1929.5</v>
      </c>
      <c r="G270">
        <v>2.66</v>
      </c>
      <c r="H270">
        <v>2480</v>
      </c>
      <c r="I270">
        <v>1730</v>
      </c>
      <c r="J270">
        <v>215</v>
      </c>
      <c r="K270">
        <v>445</v>
      </c>
      <c r="L270">
        <v>65</v>
      </c>
      <c r="M270">
        <v>10</v>
      </c>
      <c r="N270">
        <v>20</v>
      </c>
    </row>
    <row r="271" spans="1:14" x14ac:dyDescent="0.25">
      <c r="A271">
        <v>9330185.0999999996</v>
      </c>
      <c r="B271">
        <v>5894</v>
      </c>
      <c r="C271">
        <v>5781</v>
      </c>
      <c r="D271">
        <v>1683</v>
      </c>
      <c r="E271">
        <v>1496</v>
      </c>
      <c r="F271">
        <v>4551.7</v>
      </c>
      <c r="G271">
        <v>1.29</v>
      </c>
      <c r="H271">
        <v>2485</v>
      </c>
      <c r="I271">
        <v>1780</v>
      </c>
      <c r="J271">
        <v>295</v>
      </c>
      <c r="K271">
        <v>320</v>
      </c>
      <c r="L271">
        <v>60</v>
      </c>
      <c r="M271">
        <v>25</v>
      </c>
      <c r="N271">
        <v>10</v>
      </c>
    </row>
    <row r="272" spans="1:14" x14ac:dyDescent="0.25">
      <c r="A272">
        <v>9330185.1099999994</v>
      </c>
      <c r="B272">
        <v>7844</v>
      </c>
      <c r="C272">
        <v>7856</v>
      </c>
      <c r="D272">
        <v>2477</v>
      </c>
      <c r="E272">
        <v>2364</v>
      </c>
      <c r="F272">
        <v>5941.1</v>
      </c>
      <c r="G272">
        <v>1.32</v>
      </c>
      <c r="H272">
        <v>3405</v>
      </c>
      <c r="I272">
        <v>2380</v>
      </c>
      <c r="J272">
        <v>260</v>
      </c>
      <c r="K272">
        <v>600</v>
      </c>
      <c r="L272">
        <v>115</v>
      </c>
      <c r="M272">
        <v>15</v>
      </c>
      <c r="N272">
        <v>30</v>
      </c>
    </row>
    <row r="273" spans="1:14" x14ac:dyDescent="0.25">
      <c r="A273">
        <v>9330185.1199999992</v>
      </c>
      <c r="B273">
        <v>6780</v>
      </c>
      <c r="C273">
        <v>6657</v>
      </c>
      <c r="D273">
        <v>1868</v>
      </c>
      <c r="E273">
        <v>1733</v>
      </c>
      <c r="F273">
        <v>5123.6000000000004</v>
      </c>
      <c r="G273">
        <v>1.32</v>
      </c>
      <c r="H273">
        <v>3210</v>
      </c>
      <c r="I273">
        <v>2460</v>
      </c>
      <c r="J273">
        <v>320</v>
      </c>
      <c r="K273">
        <v>380</v>
      </c>
      <c r="L273">
        <v>20</v>
      </c>
      <c r="M273">
        <v>10</v>
      </c>
      <c r="N273">
        <v>30</v>
      </c>
    </row>
    <row r="274" spans="1:14" x14ac:dyDescent="0.25">
      <c r="A274">
        <v>9330185.1500000004</v>
      </c>
      <c r="B274">
        <v>5867</v>
      </c>
      <c r="C274">
        <v>6175</v>
      </c>
      <c r="D274">
        <v>1731</v>
      </c>
      <c r="E274">
        <v>1611</v>
      </c>
      <c r="F274">
        <v>2235.6</v>
      </c>
      <c r="G274">
        <v>2.62</v>
      </c>
      <c r="H274">
        <v>2680</v>
      </c>
      <c r="I274">
        <v>1925</v>
      </c>
      <c r="J274">
        <v>245</v>
      </c>
      <c r="K274">
        <v>380</v>
      </c>
      <c r="L274">
        <v>85</v>
      </c>
      <c r="M274">
        <v>10</v>
      </c>
      <c r="N274">
        <v>40</v>
      </c>
    </row>
    <row r="275" spans="1:14" x14ac:dyDescent="0.25">
      <c r="A275">
        <v>9330185.1600000001</v>
      </c>
      <c r="B275">
        <v>4968</v>
      </c>
      <c r="C275">
        <v>4994</v>
      </c>
      <c r="D275">
        <v>1347</v>
      </c>
      <c r="E275">
        <v>1263</v>
      </c>
      <c r="F275">
        <v>1903.9</v>
      </c>
      <c r="G275">
        <v>2.61</v>
      </c>
      <c r="H275">
        <v>2230</v>
      </c>
      <c r="I275">
        <v>1505</v>
      </c>
      <c r="J275">
        <v>260</v>
      </c>
      <c r="K275">
        <v>370</v>
      </c>
      <c r="L275">
        <v>75</v>
      </c>
      <c r="M275">
        <v>0</v>
      </c>
      <c r="N275">
        <v>25</v>
      </c>
    </row>
    <row r="276" spans="1:14" x14ac:dyDescent="0.25">
      <c r="A276">
        <v>9330185.1699999999</v>
      </c>
      <c r="B276">
        <v>3520</v>
      </c>
      <c r="C276">
        <v>3649</v>
      </c>
      <c r="D276">
        <v>1366</v>
      </c>
      <c r="E276">
        <v>1317</v>
      </c>
      <c r="F276">
        <v>3374.9</v>
      </c>
      <c r="G276">
        <v>1.04</v>
      </c>
      <c r="H276">
        <v>1435</v>
      </c>
      <c r="I276">
        <v>1160</v>
      </c>
      <c r="J276">
        <v>90</v>
      </c>
      <c r="K276">
        <v>130</v>
      </c>
      <c r="L276">
        <v>35</v>
      </c>
      <c r="M276">
        <v>0</v>
      </c>
      <c r="N276">
        <v>15</v>
      </c>
    </row>
    <row r="277" spans="1:14" x14ac:dyDescent="0.25">
      <c r="A277">
        <v>9330185.1799999997</v>
      </c>
      <c r="B277">
        <v>5295</v>
      </c>
      <c r="C277">
        <v>4779</v>
      </c>
      <c r="D277">
        <v>1525</v>
      </c>
      <c r="E277">
        <v>1460</v>
      </c>
      <c r="F277">
        <v>3144.5</v>
      </c>
      <c r="G277">
        <v>1.68</v>
      </c>
      <c r="H277">
        <v>2540</v>
      </c>
      <c r="I277">
        <v>2045</v>
      </c>
      <c r="J277">
        <v>210</v>
      </c>
      <c r="K277">
        <v>250</v>
      </c>
      <c r="L277">
        <v>20</v>
      </c>
      <c r="M277">
        <v>0</v>
      </c>
      <c r="N277">
        <v>10</v>
      </c>
    </row>
    <row r="278" spans="1:14" x14ac:dyDescent="0.25">
      <c r="A278">
        <v>9330185.1899999995</v>
      </c>
      <c r="B278">
        <v>5975</v>
      </c>
      <c r="C278">
        <v>5418</v>
      </c>
      <c r="D278">
        <v>1985</v>
      </c>
      <c r="E278">
        <v>1895</v>
      </c>
      <c r="F278">
        <v>8867.6</v>
      </c>
      <c r="G278">
        <v>0.67</v>
      </c>
      <c r="H278">
        <v>2885</v>
      </c>
      <c r="I278">
        <v>2065</v>
      </c>
      <c r="J278">
        <v>260</v>
      </c>
      <c r="K278">
        <v>470</v>
      </c>
      <c r="L278">
        <v>50</v>
      </c>
      <c r="M278">
        <v>10</v>
      </c>
      <c r="N278">
        <v>30</v>
      </c>
    </row>
    <row r="279" spans="1:14" x14ac:dyDescent="0.25">
      <c r="A279">
        <v>9330185.1999999993</v>
      </c>
      <c r="B279">
        <v>5166</v>
      </c>
      <c r="C279">
        <v>4808</v>
      </c>
      <c r="D279">
        <v>1411</v>
      </c>
      <c r="E279">
        <v>1340</v>
      </c>
      <c r="F279">
        <v>7671.5</v>
      </c>
      <c r="G279">
        <v>0.67</v>
      </c>
      <c r="H279">
        <v>2510</v>
      </c>
      <c r="I279">
        <v>1805</v>
      </c>
      <c r="J279">
        <v>370</v>
      </c>
      <c r="K279">
        <v>275</v>
      </c>
      <c r="L279">
        <v>25</v>
      </c>
      <c r="M279">
        <v>15</v>
      </c>
      <c r="N279">
        <v>15</v>
      </c>
    </row>
    <row r="280" spans="1:14" x14ac:dyDescent="0.25">
      <c r="A280">
        <v>9330185.2100000009</v>
      </c>
      <c r="B280">
        <v>3845</v>
      </c>
      <c r="C280">
        <v>3640</v>
      </c>
      <c r="D280">
        <v>1334</v>
      </c>
      <c r="E280">
        <v>1266</v>
      </c>
      <c r="F280">
        <v>5752.5</v>
      </c>
      <c r="G280">
        <v>0.67</v>
      </c>
      <c r="H280">
        <v>1685</v>
      </c>
      <c r="I280">
        <v>1255</v>
      </c>
      <c r="J280">
        <v>145</v>
      </c>
      <c r="K280">
        <v>230</v>
      </c>
      <c r="L280">
        <v>40</v>
      </c>
      <c r="M280">
        <v>0</v>
      </c>
      <c r="N280">
        <v>15</v>
      </c>
    </row>
    <row r="281" spans="1:14" x14ac:dyDescent="0.25">
      <c r="A281">
        <v>9330185.2200000007</v>
      </c>
      <c r="B281">
        <v>3771</v>
      </c>
      <c r="C281">
        <v>4214</v>
      </c>
      <c r="D281">
        <v>1091</v>
      </c>
      <c r="E281">
        <v>950</v>
      </c>
      <c r="F281">
        <v>5609.9</v>
      </c>
      <c r="G281">
        <v>0.67</v>
      </c>
      <c r="H281">
        <v>1655</v>
      </c>
      <c r="I281">
        <v>1145</v>
      </c>
      <c r="J281">
        <v>220</v>
      </c>
      <c r="K281">
        <v>230</v>
      </c>
      <c r="L281">
        <v>40</v>
      </c>
      <c r="M281">
        <v>15</v>
      </c>
      <c r="N281">
        <v>0</v>
      </c>
    </row>
    <row r="282" spans="1:14" x14ac:dyDescent="0.25">
      <c r="A282">
        <v>9330186.0099999998</v>
      </c>
      <c r="B282">
        <v>7494</v>
      </c>
      <c r="C282">
        <v>7137</v>
      </c>
      <c r="D282">
        <v>2462</v>
      </c>
      <c r="E282">
        <v>2301</v>
      </c>
      <c r="F282">
        <v>3776.8</v>
      </c>
      <c r="G282">
        <v>1.98</v>
      </c>
      <c r="H282">
        <v>3650</v>
      </c>
      <c r="I282">
        <v>2645</v>
      </c>
      <c r="J282">
        <v>220</v>
      </c>
      <c r="K282">
        <v>660</v>
      </c>
      <c r="L282">
        <v>75</v>
      </c>
      <c r="M282">
        <v>10</v>
      </c>
      <c r="N282">
        <v>40</v>
      </c>
    </row>
    <row r="283" spans="1:14" x14ac:dyDescent="0.25">
      <c r="A283">
        <v>9330186.0199999996</v>
      </c>
      <c r="B283">
        <v>6106</v>
      </c>
      <c r="C283">
        <v>5495</v>
      </c>
      <c r="D283">
        <v>2120</v>
      </c>
      <c r="E283">
        <v>1964</v>
      </c>
      <c r="F283">
        <v>3195.4</v>
      </c>
      <c r="G283">
        <v>1.91</v>
      </c>
      <c r="H283">
        <v>2935</v>
      </c>
      <c r="I283">
        <v>2045</v>
      </c>
      <c r="J283">
        <v>180</v>
      </c>
      <c r="K283">
        <v>630</v>
      </c>
      <c r="L283">
        <v>35</v>
      </c>
      <c r="M283">
        <v>10</v>
      </c>
      <c r="N283">
        <v>40</v>
      </c>
    </row>
    <row r="284" spans="1:14" x14ac:dyDescent="0.25">
      <c r="A284">
        <v>9330186.0500000007</v>
      </c>
      <c r="B284">
        <v>7592</v>
      </c>
      <c r="C284">
        <v>7187</v>
      </c>
      <c r="D284">
        <v>2374</v>
      </c>
      <c r="E284">
        <v>2247</v>
      </c>
      <c r="F284">
        <v>6066.8</v>
      </c>
      <c r="G284">
        <v>1.25</v>
      </c>
      <c r="H284">
        <v>3520</v>
      </c>
      <c r="I284">
        <v>2430</v>
      </c>
      <c r="J284">
        <v>315</v>
      </c>
      <c r="K284">
        <v>690</v>
      </c>
      <c r="L284">
        <v>50</v>
      </c>
      <c r="M284">
        <v>10</v>
      </c>
      <c r="N284">
        <v>30</v>
      </c>
    </row>
    <row r="285" spans="1:14" x14ac:dyDescent="0.25">
      <c r="A285">
        <v>9330186.0600000005</v>
      </c>
      <c r="B285">
        <v>4206</v>
      </c>
      <c r="C285">
        <v>4079</v>
      </c>
      <c r="D285">
        <v>1174</v>
      </c>
      <c r="E285">
        <v>1096</v>
      </c>
      <c r="F285">
        <v>3280</v>
      </c>
      <c r="G285">
        <v>1.28</v>
      </c>
      <c r="H285">
        <v>1895</v>
      </c>
      <c r="I285">
        <v>1345</v>
      </c>
      <c r="J285">
        <v>245</v>
      </c>
      <c r="K285">
        <v>225</v>
      </c>
      <c r="L285">
        <v>80</v>
      </c>
      <c r="M285">
        <v>0</v>
      </c>
      <c r="N285">
        <v>0</v>
      </c>
    </row>
    <row r="286" spans="1:14" x14ac:dyDescent="0.25">
      <c r="A286">
        <v>9330186.0700000003</v>
      </c>
      <c r="B286">
        <v>5886</v>
      </c>
      <c r="C286">
        <v>5679</v>
      </c>
      <c r="D286">
        <v>1583</v>
      </c>
      <c r="E286">
        <v>1488</v>
      </c>
      <c r="F286">
        <v>4491.1000000000004</v>
      </c>
      <c r="G286">
        <v>1.31</v>
      </c>
      <c r="H286">
        <v>2715</v>
      </c>
      <c r="I286">
        <v>1835</v>
      </c>
      <c r="J286">
        <v>265</v>
      </c>
      <c r="K286">
        <v>530</v>
      </c>
      <c r="L286">
        <v>25</v>
      </c>
      <c r="M286">
        <v>30</v>
      </c>
      <c r="N286">
        <v>30</v>
      </c>
    </row>
    <row r="287" spans="1:14" x14ac:dyDescent="0.25">
      <c r="A287">
        <v>9330186.0800000001</v>
      </c>
      <c r="B287">
        <v>6646</v>
      </c>
      <c r="C287">
        <v>6269</v>
      </c>
      <c r="D287">
        <v>2035</v>
      </c>
      <c r="E287">
        <v>1923</v>
      </c>
      <c r="F287">
        <v>5100.1000000000004</v>
      </c>
      <c r="G287">
        <v>1.3</v>
      </c>
      <c r="H287">
        <v>3100</v>
      </c>
      <c r="I287">
        <v>2095</v>
      </c>
      <c r="J287">
        <v>240</v>
      </c>
      <c r="K287">
        <v>620</v>
      </c>
      <c r="L287">
        <v>110</v>
      </c>
      <c r="M287">
        <v>10</v>
      </c>
      <c r="N287">
        <v>30</v>
      </c>
    </row>
    <row r="288" spans="1:14" x14ac:dyDescent="0.25">
      <c r="A288">
        <v>9330187.0299999993</v>
      </c>
      <c r="B288">
        <v>7767</v>
      </c>
      <c r="C288">
        <v>7252</v>
      </c>
      <c r="D288">
        <v>2430</v>
      </c>
      <c r="E288">
        <v>2262</v>
      </c>
      <c r="F288">
        <v>3009.2</v>
      </c>
      <c r="G288">
        <v>2.58</v>
      </c>
      <c r="H288">
        <v>3670</v>
      </c>
      <c r="I288">
        <v>2585</v>
      </c>
      <c r="J288">
        <v>280</v>
      </c>
      <c r="K288">
        <v>665</v>
      </c>
      <c r="L288">
        <v>80</v>
      </c>
      <c r="M288">
        <v>20</v>
      </c>
      <c r="N288">
        <v>50</v>
      </c>
    </row>
    <row r="289" spans="1:14" x14ac:dyDescent="0.25">
      <c r="A289">
        <v>9330187.0399999991</v>
      </c>
      <c r="B289">
        <v>1707</v>
      </c>
      <c r="C289">
        <v>1699</v>
      </c>
      <c r="D289">
        <v>462</v>
      </c>
      <c r="E289">
        <v>433</v>
      </c>
      <c r="F289">
        <v>1389.4</v>
      </c>
      <c r="G289">
        <v>1.23</v>
      </c>
      <c r="H289">
        <v>685</v>
      </c>
      <c r="I289">
        <v>465</v>
      </c>
      <c r="J289">
        <v>80</v>
      </c>
      <c r="K289">
        <v>125</v>
      </c>
      <c r="L289">
        <v>20</v>
      </c>
      <c r="M289">
        <v>0</v>
      </c>
      <c r="N289">
        <v>0</v>
      </c>
    </row>
    <row r="290" spans="1:14" x14ac:dyDescent="0.25">
      <c r="A290">
        <v>9330187.0500000007</v>
      </c>
      <c r="B290">
        <v>7419</v>
      </c>
      <c r="C290">
        <v>7306</v>
      </c>
      <c r="D290">
        <v>2184</v>
      </c>
      <c r="E290">
        <v>1953</v>
      </c>
      <c r="F290">
        <v>5664.7</v>
      </c>
      <c r="G290">
        <v>1.31</v>
      </c>
      <c r="H290">
        <v>3480</v>
      </c>
      <c r="I290">
        <v>2460</v>
      </c>
      <c r="J290">
        <v>415</v>
      </c>
      <c r="K290">
        <v>530</v>
      </c>
      <c r="L290">
        <v>30</v>
      </c>
      <c r="M290">
        <v>15</v>
      </c>
      <c r="N290">
        <v>35</v>
      </c>
    </row>
    <row r="291" spans="1:14" x14ac:dyDescent="0.25">
      <c r="A291">
        <v>9330187.0600000005</v>
      </c>
      <c r="B291">
        <v>6970</v>
      </c>
      <c r="C291">
        <v>6777</v>
      </c>
      <c r="D291">
        <v>2183</v>
      </c>
      <c r="E291">
        <v>2065</v>
      </c>
      <c r="F291">
        <v>2683.9</v>
      </c>
      <c r="G291">
        <v>2.6</v>
      </c>
      <c r="H291">
        <v>3155</v>
      </c>
      <c r="I291">
        <v>2460</v>
      </c>
      <c r="J291">
        <v>270</v>
      </c>
      <c r="K291">
        <v>355</v>
      </c>
      <c r="L291">
        <v>50</v>
      </c>
      <c r="M291">
        <v>10</v>
      </c>
      <c r="N291">
        <v>15</v>
      </c>
    </row>
    <row r="292" spans="1:14" x14ac:dyDescent="0.25">
      <c r="A292">
        <v>9330187.0700000003</v>
      </c>
      <c r="B292">
        <v>2013</v>
      </c>
      <c r="C292">
        <v>1932</v>
      </c>
      <c r="D292">
        <v>602</v>
      </c>
      <c r="E292">
        <v>577</v>
      </c>
      <c r="F292">
        <v>3031.2</v>
      </c>
      <c r="G292">
        <v>0.66</v>
      </c>
      <c r="H292">
        <v>975</v>
      </c>
      <c r="I292">
        <v>835</v>
      </c>
      <c r="J292">
        <v>60</v>
      </c>
      <c r="K292">
        <v>55</v>
      </c>
      <c r="L292">
        <v>10</v>
      </c>
      <c r="M292">
        <v>0</v>
      </c>
      <c r="N292">
        <v>10</v>
      </c>
    </row>
    <row r="293" spans="1:14" x14ac:dyDescent="0.25">
      <c r="A293">
        <v>9330187.1099999994</v>
      </c>
      <c r="B293">
        <v>6577</v>
      </c>
      <c r="C293">
        <v>4861</v>
      </c>
      <c r="D293">
        <v>2244</v>
      </c>
      <c r="E293">
        <v>2207</v>
      </c>
      <c r="F293">
        <v>4746</v>
      </c>
      <c r="G293">
        <v>1.39</v>
      </c>
      <c r="H293">
        <v>3275</v>
      </c>
      <c r="I293">
        <v>2260</v>
      </c>
      <c r="J293">
        <v>225</v>
      </c>
      <c r="K293">
        <v>685</v>
      </c>
      <c r="L293">
        <v>90</v>
      </c>
      <c r="M293">
        <v>10</v>
      </c>
      <c r="N293">
        <v>10</v>
      </c>
    </row>
    <row r="294" spans="1:14" x14ac:dyDescent="0.25">
      <c r="A294">
        <v>9330187.1199999992</v>
      </c>
      <c r="B294">
        <v>4254</v>
      </c>
      <c r="C294">
        <v>4270</v>
      </c>
      <c r="D294">
        <v>1408</v>
      </c>
      <c r="E294">
        <v>1360</v>
      </c>
      <c r="F294">
        <v>3704.6</v>
      </c>
      <c r="G294">
        <v>1.1499999999999999</v>
      </c>
      <c r="H294">
        <v>1940</v>
      </c>
      <c r="I294">
        <v>1330</v>
      </c>
      <c r="J294">
        <v>120</v>
      </c>
      <c r="K294">
        <v>420</v>
      </c>
      <c r="L294">
        <v>50</v>
      </c>
      <c r="M294">
        <v>10</v>
      </c>
      <c r="N294">
        <v>0</v>
      </c>
    </row>
    <row r="295" spans="1:14" x14ac:dyDescent="0.25">
      <c r="A295">
        <v>9330187.1300000008</v>
      </c>
      <c r="B295">
        <v>3915</v>
      </c>
      <c r="C295">
        <v>3842</v>
      </c>
      <c r="D295">
        <v>1308</v>
      </c>
      <c r="E295">
        <v>1167</v>
      </c>
      <c r="F295">
        <v>3534.4</v>
      </c>
      <c r="G295">
        <v>1.1100000000000001</v>
      </c>
      <c r="H295">
        <v>2035</v>
      </c>
      <c r="I295">
        <v>1450</v>
      </c>
      <c r="J295">
        <v>145</v>
      </c>
      <c r="K295">
        <v>390</v>
      </c>
      <c r="L295">
        <v>25</v>
      </c>
      <c r="M295">
        <v>10</v>
      </c>
      <c r="N295">
        <v>15</v>
      </c>
    </row>
    <row r="296" spans="1:14" x14ac:dyDescent="0.25">
      <c r="A296">
        <v>9330187.1400000006</v>
      </c>
      <c r="B296">
        <v>3822</v>
      </c>
      <c r="C296">
        <v>3404</v>
      </c>
      <c r="D296">
        <v>1386</v>
      </c>
      <c r="E296">
        <v>1372</v>
      </c>
      <c r="F296">
        <v>5917.3</v>
      </c>
      <c r="G296">
        <v>0.65</v>
      </c>
      <c r="H296">
        <v>1650</v>
      </c>
      <c r="I296">
        <v>1140</v>
      </c>
      <c r="J296">
        <v>115</v>
      </c>
      <c r="K296">
        <v>310</v>
      </c>
      <c r="L296">
        <v>50</v>
      </c>
      <c r="M296">
        <v>0</v>
      </c>
      <c r="N296">
        <v>25</v>
      </c>
    </row>
    <row r="297" spans="1:14" x14ac:dyDescent="0.25">
      <c r="A297">
        <v>9330187.1500000004</v>
      </c>
      <c r="B297">
        <v>4078</v>
      </c>
      <c r="C297">
        <v>4066</v>
      </c>
      <c r="D297">
        <v>1240</v>
      </c>
      <c r="E297">
        <v>1174</v>
      </c>
      <c r="F297">
        <v>5843.2</v>
      </c>
      <c r="G297">
        <v>0.7</v>
      </c>
      <c r="H297">
        <v>1675</v>
      </c>
      <c r="I297">
        <v>1245</v>
      </c>
      <c r="J297">
        <v>130</v>
      </c>
      <c r="K297">
        <v>210</v>
      </c>
      <c r="L297">
        <v>65</v>
      </c>
      <c r="M297">
        <v>10</v>
      </c>
      <c r="N297">
        <v>15</v>
      </c>
    </row>
    <row r="298" spans="1:14" x14ac:dyDescent="0.25">
      <c r="A298">
        <v>9330187.1600000001</v>
      </c>
      <c r="B298">
        <v>3082</v>
      </c>
      <c r="C298">
        <v>2972</v>
      </c>
      <c r="D298">
        <v>946</v>
      </c>
      <c r="E298">
        <v>910</v>
      </c>
      <c r="F298">
        <v>3412.7</v>
      </c>
      <c r="G298">
        <v>0.9</v>
      </c>
      <c r="H298">
        <v>1460</v>
      </c>
      <c r="I298">
        <v>1110</v>
      </c>
      <c r="J298">
        <v>80</v>
      </c>
      <c r="K298">
        <v>185</v>
      </c>
      <c r="L298">
        <v>35</v>
      </c>
      <c r="M298">
        <v>20</v>
      </c>
      <c r="N298">
        <v>25</v>
      </c>
    </row>
    <row r="299" spans="1:14" x14ac:dyDescent="0.25">
      <c r="A299">
        <v>9330188.0099999998</v>
      </c>
      <c r="B299">
        <v>3094</v>
      </c>
      <c r="C299">
        <v>3148</v>
      </c>
      <c r="D299">
        <v>925</v>
      </c>
      <c r="E299">
        <v>876</v>
      </c>
      <c r="F299">
        <v>1230.8</v>
      </c>
      <c r="G299">
        <v>2.5099999999999998</v>
      </c>
      <c r="H299">
        <v>1430</v>
      </c>
      <c r="I299">
        <v>1080</v>
      </c>
      <c r="J299">
        <v>80</v>
      </c>
      <c r="K299">
        <v>235</v>
      </c>
      <c r="L299">
        <v>20</v>
      </c>
      <c r="M299">
        <v>10</v>
      </c>
      <c r="N299">
        <v>10</v>
      </c>
    </row>
    <row r="300" spans="1:14" x14ac:dyDescent="0.25">
      <c r="A300">
        <v>9330188.0199999996</v>
      </c>
      <c r="B300">
        <v>3034</v>
      </c>
      <c r="C300">
        <v>2832</v>
      </c>
      <c r="D300">
        <v>921</v>
      </c>
      <c r="E300">
        <v>851</v>
      </c>
      <c r="F300">
        <v>2839.2</v>
      </c>
      <c r="G300">
        <v>1.07</v>
      </c>
      <c r="H300">
        <v>1365</v>
      </c>
      <c r="I300">
        <v>980</v>
      </c>
      <c r="J300">
        <v>120</v>
      </c>
      <c r="K300">
        <v>220</v>
      </c>
      <c r="L300">
        <v>25</v>
      </c>
      <c r="M300">
        <v>0</v>
      </c>
      <c r="N300">
        <v>20</v>
      </c>
    </row>
    <row r="301" spans="1:14" x14ac:dyDescent="0.25">
      <c r="A301">
        <v>9330188.0399999991</v>
      </c>
      <c r="B301">
        <v>3998</v>
      </c>
      <c r="C301">
        <v>4108</v>
      </c>
      <c r="D301">
        <v>1299</v>
      </c>
      <c r="E301">
        <v>1163</v>
      </c>
      <c r="F301">
        <v>1033.3</v>
      </c>
      <c r="G301">
        <v>3.87</v>
      </c>
      <c r="H301">
        <v>1885</v>
      </c>
      <c r="I301">
        <v>1490</v>
      </c>
      <c r="J301">
        <v>115</v>
      </c>
      <c r="K301">
        <v>205</v>
      </c>
      <c r="L301">
        <v>50</v>
      </c>
      <c r="M301">
        <v>0</v>
      </c>
      <c r="N301">
        <v>20</v>
      </c>
    </row>
    <row r="302" spans="1:14" x14ac:dyDescent="0.25">
      <c r="A302">
        <v>9330188.0500000007</v>
      </c>
      <c r="B302">
        <v>2724</v>
      </c>
      <c r="C302">
        <v>2687</v>
      </c>
      <c r="D302">
        <v>839</v>
      </c>
      <c r="E302">
        <v>783</v>
      </c>
      <c r="F302">
        <v>406.2</v>
      </c>
      <c r="G302">
        <v>6.71</v>
      </c>
      <c r="H302">
        <v>1225</v>
      </c>
      <c r="I302">
        <v>1005</v>
      </c>
      <c r="J302">
        <v>50</v>
      </c>
      <c r="K302">
        <v>140</v>
      </c>
      <c r="L302">
        <v>25</v>
      </c>
      <c r="M302">
        <v>0</v>
      </c>
      <c r="N302">
        <v>0</v>
      </c>
    </row>
    <row r="303" spans="1:14" x14ac:dyDescent="0.25">
      <c r="A303">
        <v>9330188.0600000005</v>
      </c>
      <c r="B303">
        <v>1484</v>
      </c>
      <c r="C303">
        <v>1184</v>
      </c>
      <c r="D303">
        <v>514</v>
      </c>
      <c r="E303">
        <v>460</v>
      </c>
      <c r="F303">
        <v>405.1</v>
      </c>
      <c r="G303">
        <v>3.66</v>
      </c>
      <c r="H303">
        <v>685</v>
      </c>
      <c r="I303">
        <v>505</v>
      </c>
      <c r="J303">
        <v>50</v>
      </c>
      <c r="K303">
        <v>65</v>
      </c>
      <c r="L303">
        <v>10</v>
      </c>
      <c r="M303">
        <v>10</v>
      </c>
      <c r="N303">
        <v>40</v>
      </c>
    </row>
    <row r="304" spans="1:14" x14ac:dyDescent="0.25">
      <c r="A304">
        <v>9330188.0700000003</v>
      </c>
      <c r="B304">
        <v>4309</v>
      </c>
      <c r="C304">
        <v>4431</v>
      </c>
      <c r="D304">
        <v>1281</v>
      </c>
      <c r="E304">
        <v>1217</v>
      </c>
      <c r="F304">
        <v>1807.8</v>
      </c>
      <c r="G304">
        <v>2.38</v>
      </c>
      <c r="H304">
        <v>1675</v>
      </c>
      <c r="I304">
        <v>1310</v>
      </c>
      <c r="J304">
        <v>95</v>
      </c>
      <c r="K304">
        <v>225</v>
      </c>
      <c r="L304">
        <v>15</v>
      </c>
      <c r="M304">
        <v>0</v>
      </c>
      <c r="N304">
        <v>25</v>
      </c>
    </row>
    <row r="305" spans="1:14" x14ac:dyDescent="0.25">
      <c r="A305">
        <v>9330188.0800000001</v>
      </c>
      <c r="B305">
        <v>3840</v>
      </c>
      <c r="C305">
        <v>4046</v>
      </c>
      <c r="D305">
        <v>1181</v>
      </c>
      <c r="E305">
        <v>1149</v>
      </c>
      <c r="F305">
        <v>3003.8</v>
      </c>
      <c r="G305">
        <v>1.28</v>
      </c>
      <c r="H305">
        <v>1700</v>
      </c>
      <c r="I305">
        <v>1355</v>
      </c>
      <c r="J305">
        <v>85</v>
      </c>
      <c r="K305">
        <v>205</v>
      </c>
      <c r="L305">
        <v>40</v>
      </c>
      <c r="M305">
        <v>0</v>
      </c>
      <c r="N305">
        <v>20</v>
      </c>
    </row>
    <row r="306" spans="1:14" x14ac:dyDescent="0.25">
      <c r="A306">
        <v>9330189.0299999993</v>
      </c>
      <c r="B306">
        <v>3389</v>
      </c>
      <c r="C306">
        <v>3350</v>
      </c>
      <c r="D306">
        <v>1172</v>
      </c>
      <c r="E306">
        <v>1099</v>
      </c>
      <c r="F306">
        <v>2312.6999999999998</v>
      </c>
      <c r="G306">
        <v>1.47</v>
      </c>
      <c r="H306">
        <v>1695</v>
      </c>
      <c r="I306">
        <v>1265</v>
      </c>
      <c r="J306">
        <v>110</v>
      </c>
      <c r="K306">
        <v>225</v>
      </c>
      <c r="L306">
        <v>70</v>
      </c>
      <c r="M306">
        <v>0</v>
      </c>
      <c r="N306">
        <v>20</v>
      </c>
    </row>
    <row r="307" spans="1:14" x14ac:dyDescent="0.25">
      <c r="A307">
        <v>9330189.0500000007</v>
      </c>
      <c r="B307">
        <v>8245</v>
      </c>
      <c r="C307">
        <v>8114</v>
      </c>
      <c r="D307">
        <v>3623</v>
      </c>
      <c r="E307">
        <v>3535</v>
      </c>
      <c r="F307">
        <v>6147</v>
      </c>
      <c r="G307">
        <v>1.34</v>
      </c>
      <c r="H307">
        <v>3720</v>
      </c>
      <c r="I307">
        <v>2325</v>
      </c>
      <c r="J307">
        <v>200</v>
      </c>
      <c r="K307">
        <v>860</v>
      </c>
      <c r="L307">
        <v>240</v>
      </c>
      <c r="M307">
        <v>25</v>
      </c>
      <c r="N307">
        <v>65</v>
      </c>
    </row>
    <row r="308" spans="1:14" x14ac:dyDescent="0.25">
      <c r="A308">
        <v>9330189.0600000005</v>
      </c>
      <c r="B308">
        <v>3227</v>
      </c>
      <c r="C308">
        <v>2925</v>
      </c>
      <c r="D308">
        <v>1076</v>
      </c>
      <c r="E308">
        <v>1013</v>
      </c>
      <c r="F308">
        <v>1336.6</v>
      </c>
      <c r="G308">
        <v>2.41</v>
      </c>
      <c r="H308">
        <v>1500</v>
      </c>
      <c r="I308">
        <v>875</v>
      </c>
      <c r="J308">
        <v>110</v>
      </c>
      <c r="K308">
        <v>455</v>
      </c>
      <c r="L308">
        <v>45</v>
      </c>
      <c r="M308">
        <v>0</v>
      </c>
      <c r="N308">
        <v>0</v>
      </c>
    </row>
    <row r="309" spans="1:14" x14ac:dyDescent="0.25">
      <c r="A309">
        <v>9330189.0700000003</v>
      </c>
      <c r="B309">
        <v>3401</v>
      </c>
      <c r="C309">
        <v>2421</v>
      </c>
      <c r="D309">
        <v>1369</v>
      </c>
      <c r="E309">
        <v>1268</v>
      </c>
      <c r="F309">
        <v>4128.8999999999996</v>
      </c>
      <c r="G309">
        <v>0.82</v>
      </c>
      <c r="H309">
        <v>1765</v>
      </c>
      <c r="I309">
        <v>1135</v>
      </c>
      <c r="J309">
        <v>115</v>
      </c>
      <c r="K309">
        <v>395</v>
      </c>
      <c r="L309">
        <v>115</v>
      </c>
      <c r="M309">
        <v>0</v>
      </c>
      <c r="N309">
        <v>10</v>
      </c>
    </row>
    <row r="310" spans="1:14" x14ac:dyDescent="0.25">
      <c r="A310">
        <v>9330189.0800000001</v>
      </c>
      <c r="B310">
        <v>7063</v>
      </c>
      <c r="C310">
        <v>6683</v>
      </c>
      <c r="D310">
        <v>2860</v>
      </c>
      <c r="E310">
        <v>2826</v>
      </c>
      <c r="F310">
        <v>10397.5</v>
      </c>
      <c r="G310">
        <v>0.68</v>
      </c>
      <c r="H310">
        <v>3010</v>
      </c>
      <c r="I310">
        <v>1525</v>
      </c>
      <c r="J310">
        <v>200</v>
      </c>
      <c r="K310">
        <v>985</v>
      </c>
      <c r="L310">
        <v>265</v>
      </c>
      <c r="M310">
        <v>0</v>
      </c>
      <c r="N310">
        <v>40</v>
      </c>
    </row>
    <row r="311" spans="1:14" x14ac:dyDescent="0.25">
      <c r="A311">
        <v>9330189.0899999999</v>
      </c>
      <c r="B311">
        <v>4485</v>
      </c>
      <c r="C311">
        <v>4088</v>
      </c>
      <c r="D311">
        <v>1476</v>
      </c>
      <c r="E311">
        <v>1390</v>
      </c>
      <c r="F311">
        <v>3373.7</v>
      </c>
      <c r="G311">
        <v>1.33</v>
      </c>
      <c r="H311">
        <v>2170</v>
      </c>
      <c r="I311">
        <v>1620</v>
      </c>
      <c r="J311">
        <v>130</v>
      </c>
      <c r="K311">
        <v>330</v>
      </c>
      <c r="L311">
        <v>55</v>
      </c>
      <c r="M311">
        <v>0</v>
      </c>
      <c r="N311">
        <v>35</v>
      </c>
    </row>
    <row r="312" spans="1:14" x14ac:dyDescent="0.25">
      <c r="A312">
        <v>9330189.0999999996</v>
      </c>
      <c r="B312">
        <v>6749</v>
      </c>
      <c r="C312">
        <v>6618</v>
      </c>
      <c r="D312">
        <v>2331</v>
      </c>
      <c r="E312">
        <v>2280</v>
      </c>
      <c r="F312">
        <v>5159.3999999999996</v>
      </c>
      <c r="G312">
        <v>1.31</v>
      </c>
      <c r="H312">
        <v>3365</v>
      </c>
      <c r="I312">
        <v>2100</v>
      </c>
      <c r="J312">
        <v>260</v>
      </c>
      <c r="K312">
        <v>800</v>
      </c>
      <c r="L312">
        <v>190</v>
      </c>
      <c r="M312">
        <v>10</v>
      </c>
      <c r="N312">
        <v>15</v>
      </c>
    </row>
    <row r="313" spans="1:14" x14ac:dyDescent="0.25">
      <c r="A313">
        <v>9330190.0099999998</v>
      </c>
      <c r="B313">
        <v>8998</v>
      </c>
      <c r="C313">
        <v>6748</v>
      </c>
      <c r="D313">
        <v>4032</v>
      </c>
      <c r="E313">
        <v>3862</v>
      </c>
      <c r="F313">
        <v>6118.2</v>
      </c>
      <c r="G313">
        <v>1.47</v>
      </c>
      <c r="H313">
        <v>4515</v>
      </c>
      <c r="I313">
        <v>2310</v>
      </c>
      <c r="J313">
        <v>245</v>
      </c>
      <c r="K313">
        <v>1550</v>
      </c>
      <c r="L313">
        <v>335</v>
      </c>
      <c r="M313">
        <v>15</v>
      </c>
      <c r="N313">
        <v>65</v>
      </c>
    </row>
    <row r="314" spans="1:14" x14ac:dyDescent="0.25">
      <c r="A314">
        <v>9330190.0299999993</v>
      </c>
      <c r="B314">
        <v>6896</v>
      </c>
      <c r="C314">
        <v>6183</v>
      </c>
      <c r="D314">
        <v>2674</v>
      </c>
      <c r="E314">
        <v>2475</v>
      </c>
      <c r="F314">
        <v>3557.2</v>
      </c>
      <c r="G314">
        <v>1.94</v>
      </c>
      <c r="H314">
        <v>3540</v>
      </c>
      <c r="I314">
        <v>2085</v>
      </c>
      <c r="J314">
        <v>190</v>
      </c>
      <c r="K314">
        <v>1075</v>
      </c>
      <c r="L314">
        <v>155</v>
      </c>
      <c r="M314">
        <v>10</v>
      </c>
      <c r="N314">
        <v>25</v>
      </c>
    </row>
    <row r="315" spans="1:14" x14ac:dyDescent="0.25">
      <c r="A315">
        <v>9330190.0399999991</v>
      </c>
      <c r="B315">
        <v>6984</v>
      </c>
      <c r="C315">
        <v>6623</v>
      </c>
      <c r="D315">
        <v>2379</v>
      </c>
      <c r="E315">
        <v>2225</v>
      </c>
      <c r="F315">
        <v>2287.6</v>
      </c>
      <c r="G315">
        <v>3.05</v>
      </c>
      <c r="H315">
        <v>3545</v>
      </c>
      <c r="I315">
        <v>2455</v>
      </c>
      <c r="J315">
        <v>205</v>
      </c>
      <c r="K315">
        <v>755</v>
      </c>
      <c r="L315">
        <v>60</v>
      </c>
      <c r="M315">
        <v>10</v>
      </c>
      <c r="N315">
        <v>55</v>
      </c>
    </row>
    <row r="316" spans="1:14" x14ac:dyDescent="0.25">
      <c r="A316">
        <v>9330190.0500000007</v>
      </c>
      <c r="B316">
        <v>1791</v>
      </c>
      <c r="C316">
        <v>1753</v>
      </c>
      <c r="D316">
        <v>693</v>
      </c>
      <c r="E316">
        <v>644</v>
      </c>
      <c r="F316">
        <v>2949.1</v>
      </c>
      <c r="G316">
        <v>0.61</v>
      </c>
      <c r="H316">
        <v>730</v>
      </c>
      <c r="I316">
        <v>405</v>
      </c>
      <c r="J316">
        <v>45</v>
      </c>
      <c r="K316">
        <v>245</v>
      </c>
      <c r="L316">
        <v>20</v>
      </c>
      <c r="M316">
        <v>10</v>
      </c>
      <c r="N316">
        <v>0</v>
      </c>
    </row>
    <row r="317" spans="1:14" x14ac:dyDescent="0.25">
      <c r="A317">
        <v>9330191.0299999993</v>
      </c>
      <c r="B317">
        <v>5619</v>
      </c>
      <c r="C317">
        <v>5377</v>
      </c>
      <c r="D317">
        <v>1749</v>
      </c>
      <c r="E317">
        <v>1618</v>
      </c>
      <c r="F317">
        <v>4259.3999999999996</v>
      </c>
      <c r="G317">
        <v>1.32</v>
      </c>
      <c r="H317">
        <v>2695</v>
      </c>
      <c r="I317">
        <v>1730</v>
      </c>
      <c r="J317">
        <v>240</v>
      </c>
      <c r="K317">
        <v>620</v>
      </c>
      <c r="L317">
        <v>100</v>
      </c>
      <c r="M317">
        <v>10</v>
      </c>
      <c r="N317">
        <v>0</v>
      </c>
    </row>
    <row r="318" spans="1:14" x14ac:dyDescent="0.25">
      <c r="A318">
        <v>9330191.0399999991</v>
      </c>
      <c r="B318">
        <v>6927</v>
      </c>
      <c r="C318">
        <v>5884</v>
      </c>
      <c r="D318">
        <v>3788</v>
      </c>
      <c r="E318">
        <v>3247</v>
      </c>
      <c r="F318">
        <v>5214.5</v>
      </c>
      <c r="G318">
        <v>1.33</v>
      </c>
      <c r="H318">
        <v>3430</v>
      </c>
      <c r="I318">
        <v>1835</v>
      </c>
      <c r="J318">
        <v>175</v>
      </c>
      <c r="K318">
        <v>1125</v>
      </c>
      <c r="L318">
        <v>225</v>
      </c>
      <c r="M318">
        <v>25</v>
      </c>
      <c r="N318">
        <v>35</v>
      </c>
    </row>
    <row r="319" spans="1:14" x14ac:dyDescent="0.25">
      <c r="A319">
        <v>9330191.0500000007</v>
      </c>
      <c r="B319">
        <v>4036</v>
      </c>
      <c r="C319">
        <v>3837</v>
      </c>
      <c r="D319">
        <v>1422</v>
      </c>
      <c r="E319">
        <v>1246</v>
      </c>
      <c r="F319">
        <v>2866.3</v>
      </c>
      <c r="G319">
        <v>1.41</v>
      </c>
      <c r="H319">
        <v>2015</v>
      </c>
      <c r="I319">
        <v>1305</v>
      </c>
      <c r="J319">
        <v>100</v>
      </c>
      <c r="K319">
        <v>535</v>
      </c>
      <c r="L319">
        <v>50</v>
      </c>
      <c r="M319">
        <v>10</v>
      </c>
      <c r="N319">
        <v>15</v>
      </c>
    </row>
    <row r="320" spans="1:14" x14ac:dyDescent="0.25">
      <c r="A320">
        <v>9330191.0600000005</v>
      </c>
      <c r="B320">
        <v>2701</v>
      </c>
      <c r="C320">
        <v>2594</v>
      </c>
      <c r="D320">
        <v>1224</v>
      </c>
      <c r="E320">
        <v>1134</v>
      </c>
      <c r="F320">
        <v>5391.2</v>
      </c>
      <c r="G320">
        <v>0.5</v>
      </c>
      <c r="H320">
        <v>1115</v>
      </c>
      <c r="I320">
        <v>615</v>
      </c>
      <c r="J320">
        <v>65</v>
      </c>
      <c r="K320">
        <v>390</v>
      </c>
      <c r="L320">
        <v>30</v>
      </c>
      <c r="M320">
        <v>0</v>
      </c>
      <c r="N320">
        <v>10</v>
      </c>
    </row>
    <row r="321" spans="1:14" x14ac:dyDescent="0.25">
      <c r="A321">
        <v>9330191.0700000003</v>
      </c>
      <c r="B321">
        <v>3929</v>
      </c>
      <c r="C321">
        <v>3535</v>
      </c>
      <c r="D321">
        <v>2238</v>
      </c>
      <c r="E321">
        <v>2054</v>
      </c>
      <c r="F321">
        <v>5415.6</v>
      </c>
      <c r="G321">
        <v>0.73</v>
      </c>
      <c r="H321">
        <v>2105</v>
      </c>
      <c r="I321">
        <v>835</v>
      </c>
      <c r="J321">
        <v>85</v>
      </c>
      <c r="K321">
        <v>1025</v>
      </c>
      <c r="L321">
        <v>125</v>
      </c>
      <c r="M321">
        <v>10</v>
      </c>
      <c r="N321">
        <v>25</v>
      </c>
    </row>
    <row r="322" spans="1:14" x14ac:dyDescent="0.25">
      <c r="A322">
        <v>9330192</v>
      </c>
      <c r="B322">
        <v>4194</v>
      </c>
      <c r="C322">
        <v>4145</v>
      </c>
      <c r="D322">
        <v>1523</v>
      </c>
      <c r="E322">
        <v>1347</v>
      </c>
      <c r="F322">
        <v>425.2</v>
      </c>
      <c r="G322">
        <v>9.86</v>
      </c>
      <c r="H322">
        <v>1825</v>
      </c>
      <c r="I322">
        <v>1260</v>
      </c>
      <c r="J322">
        <v>130</v>
      </c>
      <c r="K322">
        <v>375</v>
      </c>
      <c r="L322">
        <v>30</v>
      </c>
      <c r="M322">
        <v>20</v>
      </c>
      <c r="N322">
        <v>20</v>
      </c>
    </row>
    <row r="323" spans="1:14" x14ac:dyDescent="0.25">
      <c r="A323">
        <v>9330200</v>
      </c>
      <c r="B323">
        <v>8727</v>
      </c>
      <c r="C323">
        <v>7125</v>
      </c>
      <c r="D323">
        <v>3045</v>
      </c>
      <c r="E323">
        <v>2866</v>
      </c>
      <c r="F323">
        <v>2609.3000000000002</v>
      </c>
      <c r="G323">
        <v>3.34</v>
      </c>
      <c r="H323">
        <v>4705</v>
      </c>
      <c r="I323">
        <v>3265</v>
      </c>
      <c r="J323">
        <v>205</v>
      </c>
      <c r="K323">
        <v>1010</v>
      </c>
      <c r="L323">
        <v>135</v>
      </c>
      <c r="M323">
        <v>50</v>
      </c>
      <c r="N323">
        <v>35</v>
      </c>
    </row>
    <row r="324" spans="1:14" x14ac:dyDescent="0.25">
      <c r="A324">
        <v>9330201</v>
      </c>
      <c r="B324">
        <v>1752</v>
      </c>
      <c r="C324">
        <v>1818</v>
      </c>
      <c r="D324">
        <v>670</v>
      </c>
      <c r="E324">
        <v>599</v>
      </c>
      <c r="F324">
        <v>2418.1999999999998</v>
      </c>
      <c r="G324">
        <v>0.72</v>
      </c>
      <c r="H324">
        <v>815</v>
      </c>
      <c r="I324">
        <v>475</v>
      </c>
      <c r="J324">
        <v>30</v>
      </c>
      <c r="K324">
        <v>280</v>
      </c>
      <c r="L324">
        <v>20</v>
      </c>
      <c r="M324">
        <v>10</v>
      </c>
      <c r="N324">
        <v>10</v>
      </c>
    </row>
    <row r="325" spans="1:14" x14ac:dyDescent="0.25">
      <c r="A325">
        <v>9330202</v>
      </c>
      <c r="B325">
        <v>8954</v>
      </c>
      <c r="C325">
        <v>8867</v>
      </c>
      <c r="D325">
        <v>4845</v>
      </c>
      <c r="E325">
        <v>4636</v>
      </c>
      <c r="F325">
        <v>6919.1</v>
      </c>
      <c r="G325">
        <v>1.29</v>
      </c>
      <c r="H325">
        <v>4970</v>
      </c>
      <c r="I325">
        <v>2495</v>
      </c>
      <c r="J325">
        <v>140</v>
      </c>
      <c r="K325">
        <v>1960</v>
      </c>
      <c r="L325">
        <v>255</v>
      </c>
      <c r="M325">
        <v>35</v>
      </c>
      <c r="N325">
        <v>85</v>
      </c>
    </row>
    <row r="326" spans="1:14" x14ac:dyDescent="0.25">
      <c r="A326">
        <v>9330203</v>
      </c>
      <c r="B326">
        <v>4838</v>
      </c>
      <c r="C326">
        <v>4640</v>
      </c>
      <c r="D326">
        <v>1792</v>
      </c>
      <c r="E326">
        <v>1708</v>
      </c>
      <c r="F326">
        <v>4304.3</v>
      </c>
      <c r="G326">
        <v>1.1200000000000001</v>
      </c>
      <c r="H326">
        <v>2470</v>
      </c>
      <c r="I326">
        <v>1610</v>
      </c>
      <c r="J326">
        <v>60</v>
      </c>
      <c r="K326">
        <v>635</v>
      </c>
      <c r="L326">
        <v>90</v>
      </c>
      <c r="M326">
        <v>45</v>
      </c>
      <c r="N326">
        <v>30</v>
      </c>
    </row>
    <row r="327" spans="1:14" x14ac:dyDescent="0.25">
      <c r="A327">
        <v>9330204.0099999998</v>
      </c>
      <c r="B327">
        <v>4532</v>
      </c>
      <c r="C327">
        <v>4261</v>
      </c>
      <c r="D327">
        <v>2517</v>
      </c>
      <c r="E327">
        <v>2413</v>
      </c>
      <c r="F327">
        <v>11135.1</v>
      </c>
      <c r="G327">
        <v>0.41</v>
      </c>
      <c r="H327">
        <v>2715</v>
      </c>
      <c r="I327">
        <v>1480</v>
      </c>
      <c r="J327">
        <v>75</v>
      </c>
      <c r="K327">
        <v>895</v>
      </c>
      <c r="L327">
        <v>190</v>
      </c>
      <c r="M327">
        <v>25</v>
      </c>
      <c r="N327">
        <v>45</v>
      </c>
    </row>
    <row r="328" spans="1:14" x14ac:dyDescent="0.25">
      <c r="A328">
        <v>9330204.0199999996</v>
      </c>
      <c r="B328">
        <v>5356</v>
      </c>
      <c r="C328">
        <v>5215</v>
      </c>
      <c r="D328">
        <v>2802</v>
      </c>
      <c r="E328">
        <v>2685</v>
      </c>
      <c r="F328">
        <v>7617.7</v>
      </c>
      <c r="G328">
        <v>0.7</v>
      </c>
      <c r="H328">
        <v>2815</v>
      </c>
      <c r="I328">
        <v>1590</v>
      </c>
      <c r="J328">
        <v>90</v>
      </c>
      <c r="K328">
        <v>950</v>
      </c>
      <c r="L328">
        <v>135</v>
      </c>
      <c r="M328">
        <v>25</v>
      </c>
      <c r="N328">
        <v>30</v>
      </c>
    </row>
    <row r="329" spans="1:14" x14ac:dyDescent="0.25">
      <c r="A329">
        <v>9330205.0099999998</v>
      </c>
      <c r="B329">
        <v>4329</v>
      </c>
      <c r="C329">
        <v>4097</v>
      </c>
      <c r="D329">
        <v>2540</v>
      </c>
      <c r="E329">
        <v>2430</v>
      </c>
      <c r="F329">
        <v>8552</v>
      </c>
      <c r="G329">
        <v>0.51</v>
      </c>
      <c r="H329">
        <v>2425</v>
      </c>
      <c r="I329">
        <v>1090</v>
      </c>
      <c r="J329">
        <v>60</v>
      </c>
      <c r="K329">
        <v>1045</v>
      </c>
      <c r="L329">
        <v>180</v>
      </c>
      <c r="M329">
        <v>10</v>
      </c>
      <c r="N329">
        <v>35</v>
      </c>
    </row>
    <row r="330" spans="1:14" x14ac:dyDescent="0.25">
      <c r="A330">
        <v>9330205.0199999996</v>
      </c>
      <c r="B330">
        <v>5553</v>
      </c>
      <c r="C330">
        <v>5165</v>
      </c>
      <c r="D330">
        <v>3152</v>
      </c>
      <c r="E330">
        <v>3058</v>
      </c>
      <c r="F330">
        <v>8943.5</v>
      </c>
      <c r="G330">
        <v>0.62</v>
      </c>
      <c r="H330">
        <v>2340</v>
      </c>
      <c r="I330">
        <v>1250</v>
      </c>
      <c r="J330">
        <v>130</v>
      </c>
      <c r="K330">
        <v>670</v>
      </c>
      <c r="L330">
        <v>265</v>
      </c>
      <c r="M330">
        <v>15</v>
      </c>
      <c r="N330">
        <v>15</v>
      </c>
    </row>
    <row r="331" spans="1:14" x14ac:dyDescent="0.25">
      <c r="A331">
        <v>9330206</v>
      </c>
      <c r="B331">
        <v>3070</v>
      </c>
      <c r="C331">
        <v>2572</v>
      </c>
      <c r="D331">
        <v>1778</v>
      </c>
      <c r="E331">
        <v>1697</v>
      </c>
      <c r="F331">
        <v>9970.7999999999993</v>
      </c>
      <c r="G331">
        <v>0.31</v>
      </c>
      <c r="H331">
        <v>1945</v>
      </c>
      <c r="I331">
        <v>855</v>
      </c>
      <c r="J331">
        <v>35</v>
      </c>
      <c r="K331">
        <v>920</v>
      </c>
      <c r="L331">
        <v>100</v>
      </c>
      <c r="M331">
        <v>20</v>
      </c>
      <c r="N331">
        <v>15</v>
      </c>
    </row>
    <row r="332" spans="1:14" x14ac:dyDescent="0.25">
      <c r="A332">
        <v>9330207</v>
      </c>
      <c r="B332">
        <v>2447</v>
      </c>
      <c r="C332">
        <v>2143</v>
      </c>
      <c r="D332">
        <v>1505</v>
      </c>
      <c r="E332">
        <v>1435</v>
      </c>
      <c r="F332">
        <v>7086.6</v>
      </c>
      <c r="G332">
        <v>0.35</v>
      </c>
      <c r="H332">
        <v>1600</v>
      </c>
      <c r="I332">
        <v>715</v>
      </c>
      <c r="J332">
        <v>35</v>
      </c>
      <c r="K332">
        <v>705</v>
      </c>
      <c r="L332">
        <v>135</v>
      </c>
      <c r="M332">
        <v>10</v>
      </c>
      <c r="N332">
        <v>10</v>
      </c>
    </row>
    <row r="333" spans="1:14" x14ac:dyDescent="0.25">
      <c r="A333">
        <v>9330208</v>
      </c>
      <c r="B333">
        <v>6215</v>
      </c>
      <c r="C333">
        <v>5910</v>
      </c>
      <c r="D333">
        <v>2835</v>
      </c>
      <c r="E333">
        <v>2718</v>
      </c>
      <c r="F333">
        <v>3705.6</v>
      </c>
      <c r="G333">
        <v>1.68</v>
      </c>
      <c r="H333">
        <v>3125</v>
      </c>
      <c r="I333">
        <v>1960</v>
      </c>
      <c r="J333">
        <v>110</v>
      </c>
      <c r="K333">
        <v>645</v>
      </c>
      <c r="L333">
        <v>295</v>
      </c>
      <c r="M333">
        <v>70</v>
      </c>
      <c r="N333">
        <v>45</v>
      </c>
    </row>
    <row r="334" spans="1:14" x14ac:dyDescent="0.25">
      <c r="A334">
        <v>9330209</v>
      </c>
      <c r="B334">
        <v>9351</v>
      </c>
      <c r="C334">
        <v>8540</v>
      </c>
      <c r="D334">
        <v>4137</v>
      </c>
      <c r="E334">
        <v>3948</v>
      </c>
      <c r="F334">
        <v>4442.1000000000004</v>
      </c>
      <c r="G334">
        <v>2.11</v>
      </c>
      <c r="H334">
        <v>4550</v>
      </c>
      <c r="I334">
        <v>3070</v>
      </c>
      <c r="J334">
        <v>175</v>
      </c>
      <c r="K334">
        <v>970</v>
      </c>
      <c r="L334">
        <v>225</v>
      </c>
      <c r="M334">
        <v>40</v>
      </c>
      <c r="N334">
        <v>70</v>
      </c>
    </row>
    <row r="335" spans="1:14" x14ac:dyDescent="0.25">
      <c r="A335">
        <v>9330210</v>
      </c>
      <c r="B335">
        <v>5872</v>
      </c>
      <c r="C335">
        <v>5623</v>
      </c>
      <c r="D335">
        <v>2617</v>
      </c>
      <c r="E335">
        <v>2515</v>
      </c>
      <c r="F335">
        <v>2380.9</v>
      </c>
      <c r="G335">
        <v>2.4700000000000002</v>
      </c>
      <c r="H335">
        <v>3270</v>
      </c>
      <c r="I335">
        <v>1655</v>
      </c>
      <c r="J335">
        <v>105</v>
      </c>
      <c r="K335">
        <v>1175</v>
      </c>
      <c r="L335">
        <v>275</v>
      </c>
      <c r="M335">
        <v>25</v>
      </c>
      <c r="N335">
        <v>40</v>
      </c>
    </row>
    <row r="336" spans="1:14" x14ac:dyDescent="0.25">
      <c r="A336">
        <v>9330220</v>
      </c>
      <c r="B336">
        <v>1363</v>
      </c>
      <c r="C336">
        <v>1076</v>
      </c>
      <c r="D336">
        <v>483</v>
      </c>
      <c r="E336">
        <v>434</v>
      </c>
      <c r="F336">
        <v>149.69999999999999</v>
      </c>
      <c r="G336">
        <v>9.11</v>
      </c>
      <c r="H336">
        <v>635</v>
      </c>
      <c r="I336">
        <v>415</v>
      </c>
      <c r="J336">
        <v>40</v>
      </c>
      <c r="K336">
        <v>155</v>
      </c>
      <c r="L336">
        <v>10</v>
      </c>
      <c r="M336">
        <v>10</v>
      </c>
      <c r="N336">
        <v>10</v>
      </c>
    </row>
    <row r="337" spans="1:14" x14ac:dyDescent="0.25">
      <c r="A337">
        <v>9330221.0099999998</v>
      </c>
      <c r="B337">
        <v>1776</v>
      </c>
      <c r="C337">
        <v>1736</v>
      </c>
      <c r="D337">
        <v>648</v>
      </c>
      <c r="E337">
        <v>615</v>
      </c>
      <c r="F337">
        <v>1444.3</v>
      </c>
      <c r="G337">
        <v>1.23</v>
      </c>
      <c r="H337">
        <v>895</v>
      </c>
      <c r="I337">
        <v>690</v>
      </c>
      <c r="J337">
        <v>30</v>
      </c>
      <c r="K337">
        <v>150</v>
      </c>
      <c r="L337">
        <v>15</v>
      </c>
      <c r="M337">
        <v>25</v>
      </c>
      <c r="N337">
        <v>0</v>
      </c>
    </row>
    <row r="338" spans="1:14" x14ac:dyDescent="0.25">
      <c r="A338">
        <v>9330221.0299999993</v>
      </c>
      <c r="B338">
        <v>3658</v>
      </c>
      <c r="C338">
        <v>3465</v>
      </c>
      <c r="D338">
        <v>1339</v>
      </c>
      <c r="E338">
        <v>1237</v>
      </c>
      <c r="F338">
        <v>2817.1</v>
      </c>
      <c r="G338">
        <v>1.3</v>
      </c>
      <c r="H338">
        <v>1720</v>
      </c>
      <c r="I338">
        <v>1120</v>
      </c>
      <c r="J338">
        <v>110</v>
      </c>
      <c r="K338">
        <v>370</v>
      </c>
      <c r="L338">
        <v>60</v>
      </c>
      <c r="M338">
        <v>25</v>
      </c>
      <c r="N338">
        <v>35</v>
      </c>
    </row>
    <row r="339" spans="1:14" x14ac:dyDescent="0.25">
      <c r="A339">
        <v>9330221.0399999991</v>
      </c>
      <c r="B339">
        <v>5455</v>
      </c>
      <c r="C339">
        <v>5337</v>
      </c>
      <c r="D339">
        <v>1813</v>
      </c>
      <c r="E339">
        <v>1705</v>
      </c>
      <c r="F339">
        <v>4125.1000000000004</v>
      </c>
      <c r="G339">
        <v>1.32</v>
      </c>
      <c r="H339">
        <v>2225</v>
      </c>
      <c r="I339">
        <v>1260</v>
      </c>
      <c r="J339">
        <v>80</v>
      </c>
      <c r="K339">
        <v>680</v>
      </c>
      <c r="L339">
        <v>130</v>
      </c>
      <c r="M339">
        <v>45</v>
      </c>
      <c r="N339">
        <v>25</v>
      </c>
    </row>
    <row r="340" spans="1:14" x14ac:dyDescent="0.25">
      <c r="A340">
        <v>9330222.0099999998</v>
      </c>
      <c r="B340">
        <v>7554</v>
      </c>
      <c r="C340">
        <v>7303</v>
      </c>
      <c r="D340">
        <v>2901</v>
      </c>
      <c r="E340">
        <v>2731</v>
      </c>
      <c r="F340">
        <v>4867.8999999999996</v>
      </c>
      <c r="G340">
        <v>1.55</v>
      </c>
      <c r="H340">
        <v>3585</v>
      </c>
      <c r="I340">
        <v>2155</v>
      </c>
      <c r="J340">
        <v>175</v>
      </c>
      <c r="K340">
        <v>1110</v>
      </c>
      <c r="L340">
        <v>95</v>
      </c>
      <c r="M340">
        <v>40</v>
      </c>
      <c r="N340">
        <v>20</v>
      </c>
    </row>
    <row r="341" spans="1:14" x14ac:dyDescent="0.25">
      <c r="A341">
        <v>9330222.0199999996</v>
      </c>
      <c r="B341">
        <v>5771</v>
      </c>
      <c r="C341">
        <v>5802</v>
      </c>
      <c r="D341">
        <v>2620</v>
      </c>
      <c r="E341">
        <v>2553</v>
      </c>
      <c r="F341">
        <v>4244.3</v>
      </c>
      <c r="G341">
        <v>1.36</v>
      </c>
      <c r="H341">
        <v>2800</v>
      </c>
      <c r="I341">
        <v>1505</v>
      </c>
      <c r="J341">
        <v>90</v>
      </c>
      <c r="K341">
        <v>1060</v>
      </c>
      <c r="L341">
        <v>50</v>
      </c>
      <c r="M341">
        <v>25</v>
      </c>
      <c r="N341">
        <v>65</v>
      </c>
    </row>
    <row r="342" spans="1:14" x14ac:dyDescent="0.25">
      <c r="A342">
        <v>9330223.0099999998</v>
      </c>
      <c r="B342">
        <v>7964</v>
      </c>
      <c r="C342">
        <v>6509</v>
      </c>
      <c r="D342">
        <v>3117</v>
      </c>
      <c r="E342">
        <v>2984</v>
      </c>
      <c r="F342">
        <v>5383.6</v>
      </c>
      <c r="G342">
        <v>1.48</v>
      </c>
      <c r="H342">
        <v>4245</v>
      </c>
      <c r="I342">
        <v>2260</v>
      </c>
      <c r="J342">
        <v>200</v>
      </c>
      <c r="K342">
        <v>1620</v>
      </c>
      <c r="L342">
        <v>115</v>
      </c>
      <c r="M342">
        <v>10</v>
      </c>
      <c r="N342">
        <v>50</v>
      </c>
    </row>
    <row r="343" spans="1:14" x14ac:dyDescent="0.25">
      <c r="A343">
        <v>9330223.0199999996</v>
      </c>
      <c r="B343">
        <v>4650</v>
      </c>
      <c r="C343">
        <v>4668</v>
      </c>
      <c r="D343">
        <v>1736</v>
      </c>
      <c r="E343">
        <v>1575</v>
      </c>
      <c r="F343">
        <v>6158.9</v>
      </c>
      <c r="G343">
        <v>0.76</v>
      </c>
      <c r="H343">
        <v>2455</v>
      </c>
      <c r="I343">
        <v>1315</v>
      </c>
      <c r="J343">
        <v>135</v>
      </c>
      <c r="K343">
        <v>875</v>
      </c>
      <c r="L343">
        <v>60</v>
      </c>
      <c r="M343">
        <v>20</v>
      </c>
      <c r="N343">
        <v>50</v>
      </c>
    </row>
    <row r="344" spans="1:14" x14ac:dyDescent="0.25">
      <c r="A344">
        <v>9330224.0099999998</v>
      </c>
      <c r="B344">
        <v>6607</v>
      </c>
      <c r="C344">
        <v>6683</v>
      </c>
      <c r="D344">
        <v>3325</v>
      </c>
      <c r="E344">
        <v>3198</v>
      </c>
      <c r="F344">
        <v>14193.3</v>
      </c>
      <c r="G344">
        <v>0.47</v>
      </c>
      <c r="H344">
        <v>3030</v>
      </c>
      <c r="I344">
        <v>1610</v>
      </c>
      <c r="J344">
        <v>105</v>
      </c>
      <c r="K344">
        <v>1130</v>
      </c>
      <c r="L344">
        <v>145</v>
      </c>
      <c r="M344">
        <v>20</v>
      </c>
      <c r="N344">
        <v>15</v>
      </c>
    </row>
    <row r="345" spans="1:14" x14ac:dyDescent="0.25">
      <c r="A345">
        <v>9330224.0199999996</v>
      </c>
      <c r="B345">
        <v>4933</v>
      </c>
      <c r="C345">
        <v>4898</v>
      </c>
      <c r="D345">
        <v>2061</v>
      </c>
      <c r="E345">
        <v>1967</v>
      </c>
      <c r="F345">
        <v>7092.7</v>
      </c>
      <c r="G345">
        <v>0.7</v>
      </c>
      <c r="H345">
        <v>1815</v>
      </c>
      <c r="I345">
        <v>1060</v>
      </c>
      <c r="J345">
        <v>65</v>
      </c>
      <c r="K345">
        <v>605</v>
      </c>
      <c r="L345">
        <v>65</v>
      </c>
      <c r="M345">
        <v>10</v>
      </c>
      <c r="N345">
        <v>10</v>
      </c>
    </row>
    <row r="346" spans="1:14" x14ac:dyDescent="0.25">
      <c r="A346">
        <v>9330225.0099999998</v>
      </c>
      <c r="B346">
        <v>5844</v>
      </c>
      <c r="C346">
        <v>5864</v>
      </c>
      <c r="D346">
        <v>1962</v>
      </c>
      <c r="E346">
        <v>1840</v>
      </c>
      <c r="F346">
        <v>3976.6</v>
      </c>
      <c r="G346">
        <v>1.47</v>
      </c>
      <c r="H346">
        <v>2450</v>
      </c>
      <c r="I346">
        <v>1660</v>
      </c>
      <c r="J346">
        <v>135</v>
      </c>
      <c r="K346">
        <v>535</v>
      </c>
      <c r="L346">
        <v>65</v>
      </c>
      <c r="M346">
        <v>25</v>
      </c>
      <c r="N346">
        <v>30</v>
      </c>
    </row>
    <row r="347" spans="1:14" x14ac:dyDescent="0.25">
      <c r="A347">
        <v>9330225.0199999996</v>
      </c>
      <c r="B347">
        <v>6222</v>
      </c>
      <c r="C347">
        <v>5016</v>
      </c>
      <c r="D347">
        <v>2896</v>
      </c>
      <c r="E347">
        <v>2790</v>
      </c>
      <c r="F347">
        <v>4590.5</v>
      </c>
      <c r="G347">
        <v>1.36</v>
      </c>
      <c r="H347">
        <v>3135</v>
      </c>
      <c r="I347">
        <v>1710</v>
      </c>
      <c r="J347">
        <v>145</v>
      </c>
      <c r="K347">
        <v>1085</v>
      </c>
      <c r="L347">
        <v>160</v>
      </c>
      <c r="M347">
        <v>15</v>
      </c>
      <c r="N347">
        <v>20</v>
      </c>
    </row>
    <row r="348" spans="1:14" x14ac:dyDescent="0.25">
      <c r="A348">
        <v>9330226.0199999996</v>
      </c>
      <c r="B348">
        <v>3921</v>
      </c>
      <c r="C348">
        <v>4188</v>
      </c>
      <c r="D348">
        <v>1586</v>
      </c>
      <c r="E348">
        <v>1413</v>
      </c>
      <c r="F348">
        <v>2903.8</v>
      </c>
      <c r="G348">
        <v>1.35</v>
      </c>
      <c r="H348">
        <v>1515</v>
      </c>
      <c r="I348">
        <v>775</v>
      </c>
      <c r="J348">
        <v>85</v>
      </c>
      <c r="K348">
        <v>525</v>
      </c>
      <c r="L348">
        <v>100</v>
      </c>
      <c r="M348">
        <v>15</v>
      </c>
      <c r="N348">
        <v>10</v>
      </c>
    </row>
    <row r="349" spans="1:14" x14ac:dyDescent="0.25">
      <c r="A349">
        <v>9330226.0299999993</v>
      </c>
      <c r="B349">
        <v>7638</v>
      </c>
      <c r="C349">
        <v>6426</v>
      </c>
      <c r="D349">
        <v>4917</v>
      </c>
      <c r="E349">
        <v>3840</v>
      </c>
      <c r="F349">
        <v>10461.6</v>
      </c>
      <c r="G349">
        <v>0.73</v>
      </c>
      <c r="H349">
        <v>2990</v>
      </c>
      <c r="I349">
        <v>1425</v>
      </c>
      <c r="J349">
        <v>110</v>
      </c>
      <c r="K349">
        <v>995</v>
      </c>
      <c r="L349">
        <v>410</v>
      </c>
      <c r="M349">
        <v>15</v>
      </c>
      <c r="N349">
        <v>30</v>
      </c>
    </row>
    <row r="350" spans="1:14" x14ac:dyDescent="0.25">
      <c r="A350">
        <v>9330226.0399999991</v>
      </c>
      <c r="B350">
        <v>2600</v>
      </c>
      <c r="C350">
        <v>2479</v>
      </c>
      <c r="D350">
        <v>1306</v>
      </c>
      <c r="E350">
        <v>1229</v>
      </c>
      <c r="F350">
        <v>9043.5</v>
      </c>
      <c r="G350">
        <v>0.28999999999999998</v>
      </c>
      <c r="H350">
        <v>1240</v>
      </c>
      <c r="I350">
        <v>545</v>
      </c>
      <c r="J350">
        <v>40</v>
      </c>
      <c r="K350">
        <v>515</v>
      </c>
      <c r="L350">
        <v>100</v>
      </c>
      <c r="M350">
        <v>15</v>
      </c>
      <c r="N350">
        <v>20</v>
      </c>
    </row>
    <row r="351" spans="1:14" x14ac:dyDescent="0.25">
      <c r="A351">
        <v>9330227.0099999998</v>
      </c>
      <c r="B351">
        <v>5290</v>
      </c>
      <c r="C351">
        <v>3941</v>
      </c>
      <c r="D351">
        <v>2742</v>
      </c>
      <c r="E351">
        <v>2568</v>
      </c>
      <c r="F351">
        <v>19069.900000000001</v>
      </c>
      <c r="G351">
        <v>0.28000000000000003</v>
      </c>
      <c r="H351">
        <v>2745</v>
      </c>
      <c r="I351">
        <v>970</v>
      </c>
      <c r="J351">
        <v>70</v>
      </c>
      <c r="K351">
        <v>1400</v>
      </c>
      <c r="L351">
        <v>255</v>
      </c>
      <c r="M351">
        <v>30</v>
      </c>
      <c r="N351">
        <v>25</v>
      </c>
    </row>
    <row r="352" spans="1:14" x14ac:dyDescent="0.25">
      <c r="A352">
        <v>9330227.0199999996</v>
      </c>
      <c r="B352">
        <v>5181</v>
      </c>
      <c r="C352">
        <v>5381</v>
      </c>
      <c r="D352">
        <v>2869</v>
      </c>
      <c r="E352">
        <v>2763</v>
      </c>
      <c r="F352">
        <v>4576.5</v>
      </c>
      <c r="G352">
        <v>1.1299999999999999</v>
      </c>
      <c r="H352">
        <v>2440</v>
      </c>
      <c r="I352">
        <v>1090</v>
      </c>
      <c r="J352">
        <v>60</v>
      </c>
      <c r="K352">
        <v>1030</v>
      </c>
      <c r="L352">
        <v>220</v>
      </c>
      <c r="M352">
        <v>20</v>
      </c>
      <c r="N352">
        <v>20</v>
      </c>
    </row>
    <row r="353" spans="1:14" x14ac:dyDescent="0.25">
      <c r="A353">
        <v>9330228.0199999996</v>
      </c>
      <c r="B353">
        <v>3734</v>
      </c>
      <c r="C353">
        <v>3687</v>
      </c>
      <c r="D353">
        <v>1306</v>
      </c>
      <c r="E353">
        <v>1195</v>
      </c>
      <c r="F353">
        <v>3807.9</v>
      </c>
      <c r="G353">
        <v>0.98</v>
      </c>
      <c r="H353">
        <v>1550</v>
      </c>
      <c r="I353">
        <v>950</v>
      </c>
      <c r="J353">
        <v>100</v>
      </c>
      <c r="K353">
        <v>425</v>
      </c>
      <c r="L353">
        <v>45</v>
      </c>
      <c r="M353">
        <v>20</v>
      </c>
      <c r="N353">
        <v>15</v>
      </c>
    </row>
    <row r="354" spans="1:14" x14ac:dyDescent="0.25">
      <c r="A354">
        <v>9330228.0299999993</v>
      </c>
      <c r="B354">
        <v>4566</v>
      </c>
      <c r="C354">
        <v>4542</v>
      </c>
      <c r="D354">
        <v>2306</v>
      </c>
      <c r="E354">
        <v>2214</v>
      </c>
      <c r="F354">
        <v>13933.5</v>
      </c>
      <c r="G354">
        <v>0.33</v>
      </c>
      <c r="H354">
        <v>2150</v>
      </c>
      <c r="I354">
        <v>775</v>
      </c>
      <c r="J354">
        <v>70</v>
      </c>
      <c r="K354">
        <v>1060</v>
      </c>
      <c r="L354">
        <v>195</v>
      </c>
      <c r="M354">
        <v>10</v>
      </c>
      <c r="N354">
        <v>45</v>
      </c>
    </row>
    <row r="355" spans="1:14" x14ac:dyDescent="0.25">
      <c r="A355">
        <v>9330228.0399999991</v>
      </c>
      <c r="B355">
        <v>5728</v>
      </c>
      <c r="C355">
        <v>5348</v>
      </c>
      <c r="D355">
        <v>2612</v>
      </c>
      <c r="E355">
        <v>2528</v>
      </c>
      <c r="F355">
        <v>7994.4</v>
      </c>
      <c r="G355">
        <v>0.72</v>
      </c>
      <c r="H355">
        <v>2660</v>
      </c>
      <c r="I355">
        <v>1440</v>
      </c>
      <c r="J355">
        <v>105</v>
      </c>
      <c r="K355">
        <v>895</v>
      </c>
      <c r="L355">
        <v>170</v>
      </c>
      <c r="M355">
        <v>30</v>
      </c>
      <c r="N355">
        <v>15</v>
      </c>
    </row>
    <row r="356" spans="1:14" x14ac:dyDescent="0.25">
      <c r="A356">
        <v>9330229</v>
      </c>
      <c r="B356">
        <v>7140</v>
      </c>
      <c r="C356">
        <v>6994</v>
      </c>
      <c r="D356">
        <v>2901</v>
      </c>
      <c r="E356">
        <v>2705</v>
      </c>
      <c r="F356">
        <v>2328.6</v>
      </c>
      <c r="G356">
        <v>3.07</v>
      </c>
      <c r="H356">
        <v>3315</v>
      </c>
      <c r="I356">
        <v>2040</v>
      </c>
      <c r="J356">
        <v>200</v>
      </c>
      <c r="K356">
        <v>865</v>
      </c>
      <c r="L356">
        <v>135</v>
      </c>
      <c r="M356">
        <v>50</v>
      </c>
      <c r="N356">
        <v>25</v>
      </c>
    </row>
    <row r="357" spans="1:14" x14ac:dyDescent="0.25">
      <c r="A357">
        <v>9330230.0099999998</v>
      </c>
      <c r="B357">
        <v>5403</v>
      </c>
      <c r="C357">
        <v>5447</v>
      </c>
      <c r="D357">
        <v>1992</v>
      </c>
      <c r="E357">
        <v>1931</v>
      </c>
      <c r="F357">
        <v>1278.5999999999999</v>
      </c>
      <c r="G357">
        <v>4.2300000000000004</v>
      </c>
      <c r="H357">
        <v>2415</v>
      </c>
      <c r="I357">
        <v>1640</v>
      </c>
      <c r="J357">
        <v>130</v>
      </c>
      <c r="K357">
        <v>475</v>
      </c>
      <c r="L357">
        <v>90</v>
      </c>
      <c r="M357">
        <v>50</v>
      </c>
      <c r="N357">
        <v>35</v>
      </c>
    </row>
    <row r="358" spans="1:14" x14ac:dyDescent="0.25">
      <c r="A358">
        <v>9330230.0199999996</v>
      </c>
      <c r="B358">
        <v>5117</v>
      </c>
      <c r="C358">
        <v>4881</v>
      </c>
      <c r="D358">
        <v>1903</v>
      </c>
      <c r="E358">
        <v>1827</v>
      </c>
      <c r="F358">
        <v>1280.9000000000001</v>
      </c>
      <c r="G358">
        <v>3.99</v>
      </c>
      <c r="H358">
        <v>2390</v>
      </c>
      <c r="I358">
        <v>1525</v>
      </c>
      <c r="J358">
        <v>95</v>
      </c>
      <c r="K358">
        <v>645</v>
      </c>
      <c r="L358">
        <v>85</v>
      </c>
      <c r="M358">
        <v>25</v>
      </c>
      <c r="N358">
        <v>15</v>
      </c>
    </row>
    <row r="359" spans="1:14" x14ac:dyDescent="0.25">
      <c r="A359">
        <v>9330231</v>
      </c>
      <c r="B359">
        <v>4036</v>
      </c>
      <c r="C359">
        <v>4137</v>
      </c>
      <c r="D359">
        <v>1430</v>
      </c>
      <c r="E359">
        <v>1314</v>
      </c>
      <c r="F359">
        <v>1998.3</v>
      </c>
      <c r="G359">
        <v>2.02</v>
      </c>
      <c r="H359">
        <v>1680</v>
      </c>
      <c r="I359">
        <v>1185</v>
      </c>
      <c r="J359">
        <v>85</v>
      </c>
      <c r="K359">
        <v>320</v>
      </c>
      <c r="L359">
        <v>50</v>
      </c>
      <c r="M359">
        <v>20</v>
      </c>
      <c r="N359">
        <v>15</v>
      </c>
    </row>
    <row r="360" spans="1:14" x14ac:dyDescent="0.25">
      <c r="A360">
        <v>9330232</v>
      </c>
      <c r="B360">
        <v>3241</v>
      </c>
      <c r="C360">
        <v>3294</v>
      </c>
      <c r="D360">
        <v>1106</v>
      </c>
      <c r="E360">
        <v>1043</v>
      </c>
      <c r="F360">
        <v>1115.2</v>
      </c>
      <c r="G360">
        <v>2.91</v>
      </c>
      <c r="H360">
        <v>1395</v>
      </c>
      <c r="I360">
        <v>940</v>
      </c>
      <c r="J360">
        <v>80</v>
      </c>
      <c r="K360">
        <v>300</v>
      </c>
      <c r="L360">
        <v>25</v>
      </c>
      <c r="M360">
        <v>30</v>
      </c>
      <c r="N360">
        <v>25</v>
      </c>
    </row>
    <row r="361" spans="1:14" x14ac:dyDescent="0.25">
      <c r="A361">
        <v>9330233</v>
      </c>
      <c r="B361">
        <v>7615</v>
      </c>
      <c r="C361">
        <v>7414</v>
      </c>
      <c r="D361">
        <v>2475</v>
      </c>
      <c r="E361">
        <v>2350</v>
      </c>
      <c r="F361">
        <v>5041.3999999999996</v>
      </c>
      <c r="G361">
        <v>1.51</v>
      </c>
      <c r="H361">
        <v>3665</v>
      </c>
      <c r="I361">
        <v>2385</v>
      </c>
      <c r="J361">
        <v>190</v>
      </c>
      <c r="K361">
        <v>945</v>
      </c>
      <c r="L361">
        <v>80</v>
      </c>
      <c r="M361">
        <v>35</v>
      </c>
      <c r="N361">
        <v>30</v>
      </c>
    </row>
    <row r="362" spans="1:14" x14ac:dyDescent="0.25">
      <c r="A362">
        <v>9330234</v>
      </c>
      <c r="B362">
        <v>7271</v>
      </c>
      <c r="C362">
        <v>6961</v>
      </c>
      <c r="D362">
        <v>2329</v>
      </c>
      <c r="E362">
        <v>2209</v>
      </c>
      <c r="F362">
        <v>1592.4</v>
      </c>
      <c r="G362">
        <v>4.57</v>
      </c>
      <c r="H362">
        <v>3185</v>
      </c>
      <c r="I362">
        <v>2130</v>
      </c>
      <c r="J362">
        <v>205</v>
      </c>
      <c r="K362">
        <v>670</v>
      </c>
      <c r="L362">
        <v>110</v>
      </c>
      <c r="M362">
        <v>30</v>
      </c>
      <c r="N362">
        <v>45</v>
      </c>
    </row>
    <row r="363" spans="1:14" x14ac:dyDescent="0.25">
      <c r="A363">
        <v>9330235.0199999996</v>
      </c>
      <c r="B363">
        <v>4693</v>
      </c>
      <c r="C363">
        <v>4759</v>
      </c>
      <c r="D363">
        <v>1787</v>
      </c>
      <c r="E363">
        <v>1737</v>
      </c>
      <c r="F363">
        <v>3293.1</v>
      </c>
      <c r="G363">
        <v>1.43</v>
      </c>
      <c r="H363">
        <v>2470</v>
      </c>
      <c r="I363">
        <v>1580</v>
      </c>
      <c r="J363">
        <v>95</v>
      </c>
      <c r="K363">
        <v>655</v>
      </c>
      <c r="L363">
        <v>80</v>
      </c>
      <c r="M363">
        <v>35</v>
      </c>
      <c r="N363">
        <v>25</v>
      </c>
    </row>
    <row r="364" spans="1:14" x14ac:dyDescent="0.25">
      <c r="A364">
        <v>9330235.0299999993</v>
      </c>
      <c r="B364">
        <v>4003</v>
      </c>
      <c r="C364">
        <v>3989</v>
      </c>
      <c r="D364">
        <v>2291</v>
      </c>
      <c r="E364">
        <v>2207</v>
      </c>
      <c r="F364">
        <v>9318</v>
      </c>
      <c r="G364">
        <v>0.43</v>
      </c>
      <c r="H364">
        <v>1755</v>
      </c>
      <c r="I364">
        <v>905</v>
      </c>
      <c r="J364">
        <v>55</v>
      </c>
      <c r="K364">
        <v>640</v>
      </c>
      <c r="L364">
        <v>120</v>
      </c>
      <c r="M364">
        <v>15</v>
      </c>
      <c r="N364">
        <v>20</v>
      </c>
    </row>
    <row r="365" spans="1:14" x14ac:dyDescent="0.25">
      <c r="A365">
        <v>9330235.0399999991</v>
      </c>
      <c r="B365">
        <v>6603</v>
      </c>
      <c r="C365">
        <v>6417</v>
      </c>
      <c r="D365">
        <v>3046</v>
      </c>
      <c r="E365">
        <v>3000</v>
      </c>
      <c r="F365">
        <v>6247.5</v>
      </c>
      <c r="G365">
        <v>1.06</v>
      </c>
      <c r="H365">
        <v>3485</v>
      </c>
      <c r="I365">
        <v>1845</v>
      </c>
      <c r="J365">
        <v>55</v>
      </c>
      <c r="K365">
        <v>1300</v>
      </c>
      <c r="L365">
        <v>180</v>
      </c>
      <c r="M365">
        <v>35</v>
      </c>
      <c r="N365">
        <v>70</v>
      </c>
    </row>
    <row r="366" spans="1:14" x14ac:dyDescent="0.25">
      <c r="A366">
        <v>9330236</v>
      </c>
      <c r="B366">
        <v>3609</v>
      </c>
      <c r="C366">
        <v>3856</v>
      </c>
      <c r="D366">
        <v>1217</v>
      </c>
      <c r="E366">
        <v>1159</v>
      </c>
      <c r="F366">
        <v>873.3</v>
      </c>
      <c r="G366">
        <v>4.13</v>
      </c>
      <c r="H366">
        <v>1475</v>
      </c>
      <c r="I366">
        <v>1090</v>
      </c>
      <c r="J366">
        <v>75</v>
      </c>
      <c r="K366">
        <v>230</v>
      </c>
      <c r="L366">
        <v>25</v>
      </c>
      <c r="M366">
        <v>30</v>
      </c>
      <c r="N366">
        <v>30</v>
      </c>
    </row>
    <row r="367" spans="1:14" x14ac:dyDescent="0.25">
      <c r="A367">
        <v>9330237</v>
      </c>
      <c r="B367">
        <v>7700</v>
      </c>
      <c r="C367">
        <v>7674</v>
      </c>
      <c r="D367">
        <v>3045</v>
      </c>
      <c r="E367">
        <v>2957</v>
      </c>
      <c r="F367">
        <v>3037.5</v>
      </c>
      <c r="G367">
        <v>2.54</v>
      </c>
      <c r="H367">
        <v>3430</v>
      </c>
      <c r="I367">
        <v>2250</v>
      </c>
      <c r="J367">
        <v>180</v>
      </c>
      <c r="K367">
        <v>875</v>
      </c>
      <c r="L367">
        <v>65</v>
      </c>
      <c r="M367">
        <v>35</v>
      </c>
      <c r="N367">
        <v>30</v>
      </c>
    </row>
    <row r="368" spans="1:14" x14ac:dyDescent="0.25">
      <c r="A368">
        <v>9330238.0099999998</v>
      </c>
      <c r="B368">
        <v>3576</v>
      </c>
      <c r="C368">
        <v>3535</v>
      </c>
      <c r="D368">
        <v>1360</v>
      </c>
      <c r="E368">
        <v>1284</v>
      </c>
      <c r="F368">
        <v>2907.6</v>
      </c>
      <c r="G368">
        <v>1.23</v>
      </c>
      <c r="H368">
        <v>1730</v>
      </c>
      <c r="I368">
        <v>1030</v>
      </c>
      <c r="J368">
        <v>70</v>
      </c>
      <c r="K368">
        <v>565</v>
      </c>
      <c r="L368">
        <v>30</v>
      </c>
      <c r="M368">
        <v>25</v>
      </c>
      <c r="N368">
        <v>10</v>
      </c>
    </row>
    <row r="369" spans="1:14" x14ac:dyDescent="0.25">
      <c r="A369">
        <v>9330238.0199999996</v>
      </c>
      <c r="B369">
        <v>7098</v>
      </c>
      <c r="C369">
        <v>7133</v>
      </c>
      <c r="D369">
        <v>2535</v>
      </c>
      <c r="E369">
        <v>2393</v>
      </c>
      <c r="F369">
        <v>3055.4</v>
      </c>
      <c r="G369">
        <v>2.3199999999999998</v>
      </c>
      <c r="H369">
        <v>3090</v>
      </c>
      <c r="I369">
        <v>1985</v>
      </c>
      <c r="J369">
        <v>160</v>
      </c>
      <c r="K369">
        <v>785</v>
      </c>
      <c r="L369">
        <v>65</v>
      </c>
      <c r="M369">
        <v>45</v>
      </c>
      <c r="N369">
        <v>50</v>
      </c>
    </row>
    <row r="370" spans="1:14" x14ac:dyDescent="0.25">
      <c r="A370">
        <v>9330239.0099999998</v>
      </c>
      <c r="B370">
        <v>5742</v>
      </c>
      <c r="C370">
        <v>5705</v>
      </c>
      <c r="D370">
        <v>2153</v>
      </c>
      <c r="E370">
        <v>2012</v>
      </c>
      <c r="F370">
        <v>3671.8</v>
      </c>
      <c r="G370">
        <v>1.56</v>
      </c>
      <c r="H370">
        <v>2540</v>
      </c>
      <c r="I370">
        <v>1715</v>
      </c>
      <c r="J370">
        <v>135</v>
      </c>
      <c r="K370">
        <v>545</v>
      </c>
      <c r="L370">
        <v>90</v>
      </c>
      <c r="M370">
        <v>20</v>
      </c>
      <c r="N370">
        <v>30</v>
      </c>
    </row>
    <row r="371" spans="1:14" x14ac:dyDescent="0.25">
      <c r="A371">
        <v>9330239.0199999996</v>
      </c>
      <c r="B371">
        <v>5233</v>
      </c>
      <c r="C371">
        <v>4460</v>
      </c>
      <c r="D371">
        <v>2672</v>
      </c>
      <c r="E371">
        <v>2620</v>
      </c>
      <c r="F371">
        <v>6622.4</v>
      </c>
      <c r="G371">
        <v>0.79</v>
      </c>
      <c r="H371">
        <v>3095</v>
      </c>
      <c r="I371">
        <v>1810</v>
      </c>
      <c r="J371">
        <v>125</v>
      </c>
      <c r="K371">
        <v>945</v>
      </c>
      <c r="L371">
        <v>160</v>
      </c>
      <c r="M371">
        <v>50</v>
      </c>
      <c r="N371">
        <v>15</v>
      </c>
    </row>
    <row r="372" spans="1:14" x14ac:dyDescent="0.25">
      <c r="A372">
        <v>9330240.0099999998</v>
      </c>
      <c r="B372">
        <v>8999</v>
      </c>
      <c r="C372">
        <v>7465</v>
      </c>
      <c r="D372">
        <v>4433</v>
      </c>
      <c r="E372">
        <v>4249</v>
      </c>
      <c r="F372">
        <v>4093.6</v>
      </c>
      <c r="G372">
        <v>2.2000000000000002</v>
      </c>
      <c r="H372">
        <v>4645</v>
      </c>
      <c r="I372">
        <v>2870</v>
      </c>
      <c r="J372">
        <v>170</v>
      </c>
      <c r="K372">
        <v>1230</v>
      </c>
      <c r="L372">
        <v>275</v>
      </c>
      <c r="M372">
        <v>50</v>
      </c>
      <c r="N372">
        <v>55</v>
      </c>
    </row>
    <row r="373" spans="1:14" x14ac:dyDescent="0.25">
      <c r="A373">
        <v>9330240.0199999996</v>
      </c>
      <c r="B373">
        <v>5441</v>
      </c>
      <c r="C373">
        <v>5413</v>
      </c>
      <c r="D373">
        <v>2310</v>
      </c>
      <c r="E373">
        <v>2122</v>
      </c>
      <c r="F373">
        <v>6137.6</v>
      </c>
      <c r="G373">
        <v>0.89</v>
      </c>
      <c r="H373">
        <v>2675</v>
      </c>
      <c r="I373">
        <v>1870</v>
      </c>
      <c r="J373">
        <v>65</v>
      </c>
      <c r="K373">
        <v>565</v>
      </c>
      <c r="L373">
        <v>85</v>
      </c>
      <c r="M373">
        <v>55</v>
      </c>
      <c r="N373">
        <v>25</v>
      </c>
    </row>
    <row r="374" spans="1:14" x14ac:dyDescent="0.25">
      <c r="A374">
        <v>9330241</v>
      </c>
      <c r="B374">
        <v>7569</v>
      </c>
      <c r="C374">
        <v>7579</v>
      </c>
      <c r="D374">
        <v>3168</v>
      </c>
      <c r="E374">
        <v>3011</v>
      </c>
      <c r="F374">
        <v>3969.1</v>
      </c>
      <c r="G374">
        <v>1.91</v>
      </c>
      <c r="H374">
        <v>3625</v>
      </c>
      <c r="I374">
        <v>2485</v>
      </c>
      <c r="J374">
        <v>130</v>
      </c>
      <c r="K374">
        <v>760</v>
      </c>
      <c r="L374">
        <v>140</v>
      </c>
      <c r="M374">
        <v>70</v>
      </c>
      <c r="N374">
        <v>35</v>
      </c>
    </row>
    <row r="375" spans="1:14" x14ac:dyDescent="0.25">
      <c r="A375">
        <v>9330242</v>
      </c>
      <c r="B375">
        <v>7388</v>
      </c>
      <c r="C375">
        <v>7264</v>
      </c>
      <c r="D375">
        <v>3135</v>
      </c>
      <c r="E375">
        <v>2952</v>
      </c>
      <c r="F375">
        <v>1601.8</v>
      </c>
      <c r="G375">
        <v>4.6100000000000003</v>
      </c>
      <c r="H375">
        <v>3460</v>
      </c>
      <c r="I375">
        <v>2385</v>
      </c>
      <c r="J375">
        <v>160</v>
      </c>
      <c r="K375">
        <v>750</v>
      </c>
      <c r="L375">
        <v>95</v>
      </c>
      <c r="M375">
        <v>25</v>
      </c>
      <c r="N375">
        <v>50</v>
      </c>
    </row>
    <row r="376" spans="1:14" x14ac:dyDescent="0.25">
      <c r="A376">
        <v>9330243.0099999998</v>
      </c>
      <c r="B376">
        <v>6127</v>
      </c>
      <c r="C376">
        <v>6162</v>
      </c>
      <c r="D376">
        <v>2378</v>
      </c>
      <c r="E376">
        <v>2205</v>
      </c>
      <c r="F376">
        <v>3598.4</v>
      </c>
      <c r="G376">
        <v>1.7</v>
      </c>
      <c r="H376">
        <v>2600</v>
      </c>
      <c r="I376">
        <v>1750</v>
      </c>
      <c r="J376">
        <v>100</v>
      </c>
      <c r="K376">
        <v>670</v>
      </c>
      <c r="L376">
        <v>30</v>
      </c>
      <c r="M376">
        <v>40</v>
      </c>
      <c r="N376">
        <v>10</v>
      </c>
    </row>
    <row r="377" spans="1:14" x14ac:dyDescent="0.25">
      <c r="A377">
        <v>9330243.0199999996</v>
      </c>
      <c r="B377">
        <v>8696</v>
      </c>
      <c r="C377">
        <v>8330</v>
      </c>
      <c r="D377">
        <v>3819</v>
      </c>
      <c r="E377">
        <v>3535</v>
      </c>
      <c r="F377">
        <v>637.5</v>
      </c>
      <c r="G377">
        <v>13.64</v>
      </c>
      <c r="H377">
        <v>3895</v>
      </c>
      <c r="I377">
        <v>2355</v>
      </c>
      <c r="J377">
        <v>175</v>
      </c>
      <c r="K377">
        <v>905</v>
      </c>
      <c r="L377">
        <v>370</v>
      </c>
      <c r="M377">
        <v>50</v>
      </c>
      <c r="N377">
        <v>30</v>
      </c>
    </row>
    <row r="378" spans="1:14" x14ac:dyDescent="0.25">
      <c r="A378">
        <v>9330250.0099999998</v>
      </c>
      <c r="B378">
        <v>3680</v>
      </c>
      <c r="C378">
        <v>3402</v>
      </c>
      <c r="D378">
        <v>1915</v>
      </c>
      <c r="E378">
        <v>1495</v>
      </c>
      <c r="F378">
        <v>73.400000000000006</v>
      </c>
      <c r="G378">
        <v>50.14</v>
      </c>
      <c r="H378">
        <v>1520</v>
      </c>
      <c r="I378">
        <v>900</v>
      </c>
      <c r="J378">
        <v>110</v>
      </c>
      <c r="K378">
        <v>320</v>
      </c>
      <c r="L378">
        <v>95</v>
      </c>
      <c r="M378">
        <v>45</v>
      </c>
      <c r="N378">
        <v>60</v>
      </c>
    </row>
    <row r="379" spans="1:14" x14ac:dyDescent="0.25">
      <c r="A379">
        <v>9330250.0199999996</v>
      </c>
      <c r="B379">
        <v>4303</v>
      </c>
      <c r="C379">
        <v>4175</v>
      </c>
      <c r="D379">
        <v>1862</v>
      </c>
      <c r="E379">
        <v>1486</v>
      </c>
      <c r="F379">
        <v>5.2</v>
      </c>
      <c r="G379">
        <v>831.7</v>
      </c>
      <c r="H379">
        <v>1920</v>
      </c>
      <c r="I379">
        <v>1615</v>
      </c>
      <c r="J379">
        <v>105</v>
      </c>
      <c r="K379">
        <v>145</v>
      </c>
      <c r="L379">
        <v>30</v>
      </c>
      <c r="M379">
        <v>20</v>
      </c>
      <c r="N379">
        <v>10</v>
      </c>
    </row>
    <row r="380" spans="1:14" x14ac:dyDescent="0.25">
      <c r="A380">
        <v>9330251.0099999998</v>
      </c>
      <c r="B380">
        <v>49</v>
      </c>
      <c r="C380">
        <v>47</v>
      </c>
      <c r="D380">
        <v>16</v>
      </c>
      <c r="E380">
        <v>15</v>
      </c>
      <c r="F380">
        <v>84</v>
      </c>
      <c r="G380">
        <v>0.57999999999999996</v>
      </c>
    </row>
    <row r="381" spans="1:14" x14ac:dyDescent="0.25">
      <c r="A381">
        <v>9330251.0199999996</v>
      </c>
      <c r="B381">
        <v>127</v>
      </c>
      <c r="C381">
        <v>90</v>
      </c>
      <c r="D381">
        <v>53</v>
      </c>
      <c r="E381">
        <v>44</v>
      </c>
      <c r="F381">
        <v>22.5</v>
      </c>
      <c r="G381">
        <v>5.63</v>
      </c>
      <c r="H381">
        <v>80</v>
      </c>
      <c r="I381">
        <v>50</v>
      </c>
      <c r="J381">
        <v>10</v>
      </c>
      <c r="K381">
        <v>0</v>
      </c>
      <c r="L381">
        <v>15</v>
      </c>
      <c r="M381">
        <v>0</v>
      </c>
      <c r="N381">
        <v>0</v>
      </c>
    </row>
    <row r="382" spans="1:14" x14ac:dyDescent="0.25">
      <c r="A382">
        <v>9330260.0399999991</v>
      </c>
      <c r="B382">
        <v>3842</v>
      </c>
      <c r="C382">
        <v>3861</v>
      </c>
      <c r="D382">
        <v>1379</v>
      </c>
      <c r="E382">
        <v>1337</v>
      </c>
      <c r="F382">
        <v>3241.4</v>
      </c>
      <c r="G382">
        <v>1.19</v>
      </c>
      <c r="H382">
        <v>1910</v>
      </c>
      <c r="I382">
        <v>1380</v>
      </c>
      <c r="J382">
        <v>105</v>
      </c>
      <c r="K382">
        <v>340</v>
      </c>
      <c r="L382">
        <v>55</v>
      </c>
      <c r="M382">
        <v>10</v>
      </c>
      <c r="N382">
        <v>25</v>
      </c>
    </row>
    <row r="383" spans="1:14" x14ac:dyDescent="0.25">
      <c r="A383">
        <v>9330260.0500000007</v>
      </c>
      <c r="B383">
        <v>4044</v>
      </c>
      <c r="C383">
        <v>4212</v>
      </c>
      <c r="D383">
        <v>1523</v>
      </c>
      <c r="E383">
        <v>1498</v>
      </c>
      <c r="F383">
        <v>1309.0999999999999</v>
      </c>
      <c r="G383">
        <v>3.09</v>
      </c>
      <c r="H383">
        <v>2215</v>
      </c>
      <c r="I383">
        <v>1650</v>
      </c>
      <c r="J383">
        <v>130</v>
      </c>
      <c r="K383">
        <v>355</v>
      </c>
      <c r="L383">
        <v>45</v>
      </c>
      <c r="M383">
        <v>15</v>
      </c>
      <c r="N383">
        <v>20</v>
      </c>
    </row>
    <row r="384" spans="1:14" x14ac:dyDescent="0.25">
      <c r="A384">
        <v>9330260.0600000005</v>
      </c>
      <c r="B384">
        <v>3993</v>
      </c>
      <c r="C384">
        <v>4011</v>
      </c>
      <c r="D384">
        <v>1482</v>
      </c>
      <c r="E384">
        <v>1417</v>
      </c>
      <c r="F384">
        <v>1545.6</v>
      </c>
      <c r="G384">
        <v>2.58</v>
      </c>
      <c r="H384">
        <v>1775</v>
      </c>
      <c r="I384">
        <v>1425</v>
      </c>
      <c r="J384">
        <v>80</v>
      </c>
      <c r="K384">
        <v>215</v>
      </c>
      <c r="L384">
        <v>15</v>
      </c>
      <c r="M384">
        <v>25</v>
      </c>
      <c r="N384">
        <v>20</v>
      </c>
    </row>
    <row r="385" spans="1:14" x14ac:dyDescent="0.25">
      <c r="A385">
        <v>9330260.0700000003</v>
      </c>
      <c r="B385">
        <v>5011</v>
      </c>
      <c r="C385">
        <v>5033</v>
      </c>
      <c r="D385">
        <v>2188</v>
      </c>
      <c r="E385">
        <v>2173</v>
      </c>
      <c r="F385">
        <v>4604.3999999999996</v>
      </c>
      <c r="G385">
        <v>1.0900000000000001</v>
      </c>
      <c r="H385">
        <v>2325</v>
      </c>
      <c r="I385">
        <v>1700</v>
      </c>
      <c r="J385">
        <v>90</v>
      </c>
      <c r="K385">
        <v>355</v>
      </c>
      <c r="L385">
        <v>140</v>
      </c>
      <c r="M385">
        <v>10</v>
      </c>
      <c r="N385">
        <v>30</v>
      </c>
    </row>
    <row r="386" spans="1:14" x14ac:dyDescent="0.25">
      <c r="A386">
        <v>9330260.0800000001</v>
      </c>
      <c r="B386">
        <v>7503</v>
      </c>
      <c r="C386">
        <v>7496</v>
      </c>
      <c r="D386">
        <v>2409</v>
      </c>
      <c r="E386">
        <v>2353</v>
      </c>
      <c r="F386">
        <v>2181.6</v>
      </c>
      <c r="G386">
        <v>3.44</v>
      </c>
      <c r="H386">
        <v>3270</v>
      </c>
      <c r="I386">
        <v>2485</v>
      </c>
      <c r="J386">
        <v>160</v>
      </c>
      <c r="K386">
        <v>510</v>
      </c>
      <c r="L386">
        <v>50</v>
      </c>
      <c r="M386">
        <v>0</v>
      </c>
      <c r="N386">
        <v>45</v>
      </c>
    </row>
    <row r="387" spans="1:14" x14ac:dyDescent="0.25">
      <c r="A387">
        <v>9330260.0999999996</v>
      </c>
      <c r="B387">
        <v>3988</v>
      </c>
      <c r="C387">
        <v>3684</v>
      </c>
      <c r="D387">
        <v>2027</v>
      </c>
      <c r="E387">
        <v>1983</v>
      </c>
      <c r="F387">
        <v>13638.9</v>
      </c>
      <c r="G387">
        <v>0.28999999999999998</v>
      </c>
      <c r="H387">
        <v>2190</v>
      </c>
      <c r="I387">
        <v>1615</v>
      </c>
      <c r="J387">
        <v>60</v>
      </c>
      <c r="K387">
        <v>385</v>
      </c>
      <c r="L387">
        <v>85</v>
      </c>
      <c r="M387">
        <v>25</v>
      </c>
      <c r="N387">
        <v>20</v>
      </c>
    </row>
    <row r="388" spans="1:14" x14ac:dyDescent="0.25">
      <c r="A388">
        <v>9330260.1099999994</v>
      </c>
      <c r="B388">
        <v>191</v>
      </c>
      <c r="C388">
        <v>189</v>
      </c>
      <c r="D388">
        <v>82</v>
      </c>
      <c r="E388">
        <v>75</v>
      </c>
      <c r="F388">
        <v>17.600000000000001</v>
      </c>
      <c r="G388">
        <v>10.87</v>
      </c>
      <c r="H388">
        <v>105</v>
      </c>
      <c r="I388">
        <v>70</v>
      </c>
      <c r="J388">
        <v>10</v>
      </c>
      <c r="K388">
        <v>25</v>
      </c>
      <c r="L388">
        <v>0</v>
      </c>
      <c r="M388">
        <v>0</v>
      </c>
      <c r="N388">
        <v>0</v>
      </c>
    </row>
    <row r="389" spans="1:14" x14ac:dyDescent="0.25">
      <c r="A389">
        <v>9330260.1199999992</v>
      </c>
      <c r="B389">
        <v>4979</v>
      </c>
      <c r="C389">
        <v>4525</v>
      </c>
      <c r="D389">
        <v>2228</v>
      </c>
      <c r="E389">
        <v>2140</v>
      </c>
      <c r="F389">
        <v>1477.1</v>
      </c>
      <c r="G389">
        <v>3.37</v>
      </c>
      <c r="H389">
        <v>2580</v>
      </c>
      <c r="I389">
        <v>1760</v>
      </c>
      <c r="J389">
        <v>100</v>
      </c>
      <c r="K389">
        <v>585</v>
      </c>
      <c r="L389">
        <v>95</v>
      </c>
      <c r="M389">
        <v>10</v>
      </c>
      <c r="N389">
        <v>30</v>
      </c>
    </row>
    <row r="390" spans="1:14" x14ac:dyDescent="0.25">
      <c r="A390">
        <v>9330270</v>
      </c>
      <c r="B390">
        <v>0</v>
      </c>
      <c r="C390">
        <v>5</v>
      </c>
      <c r="D390">
        <v>1</v>
      </c>
      <c r="E390">
        <v>0</v>
      </c>
      <c r="F390">
        <v>0</v>
      </c>
      <c r="G390">
        <v>4.4800000000000004</v>
      </c>
    </row>
    <row r="391" spans="1:14" x14ac:dyDescent="0.25">
      <c r="A391">
        <v>9330280.0099999998</v>
      </c>
      <c r="B391">
        <v>54</v>
      </c>
      <c r="C391">
        <v>39</v>
      </c>
      <c r="D391">
        <v>25</v>
      </c>
      <c r="E391">
        <v>22</v>
      </c>
      <c r="F391">
        <v>3085.7</v>
      </c>
      <c r="G391">
        <v>0.02</v>
      </c>
      <c r="H391">
        <v>15</v>
      </c>
      <c r="I391">
        <v>0</v>
      </c>
      <c r="J391">
        <v>0</v>
      </c>
      <c r="K391">
        <v>0</v>
      </c>
      <c r="L391">
        <v>0</v>
      </c>
      <c r="M391">
        <v>0</v>
      </c>
      <c r="N391">
        <v>0</v>
      </c>
    </row>
    <row r="392" spans="1:14" x14ac:dyDescent="0.25">
      <c r="A392">
        <v>9330280.0199999996</v>
      </c>
      <c r="B392">
        <v>3461</v>
      </c>
      <c r="C392">
        <v>3648</v>
      </c>
      <c r="D392">
        <v>1090</v>
      </c>
      <c r="E392">
        <v>1071</v>
      </c>
      <c r="F392">
        <v>811.4</v>
      </c>
      <c r="G392">
        <v>4.2699999999999996</v>
      </c>
      <c r="H392">
        <v>1350</v>
      </c>
      <c r="I392">
        <v>1045</v>
      </c>
      <c r="J392">
        <v>80</v>
      </c>
      <c r="K392">
        <v>185</v>
      </c>
      <c r="L392">
        <v>20</v>
      </c>
      <c r="M392">
        <v>10</v>
      </c>
      <c r="N392">
        <v>15</v>
      </c>
    </row>
    <row r="393" spans="1:14" x14ac:dyDescent="0.25">
      <c r="A393">
        <v>9330281.0099999998</v>
      </c>
      <c r="B393">
        <v>6298</v>
      </c>
      <c r="C393">
        <v>6278</v>
      </c>
      <c r="D393">
        <v>2235</v>
      </c>
      <c r="E393">
        <v>2111</v>
      </c>
      <c r="F393">
        <v>2847.8</v>
      </c>
      <c r="G393">
        <v>2.21</v>
      </c>
      <c r="H393">
        <v>2980</v>
      </c>
      <c r="I393">
        <v>2350</v>
      </c>
      <c r="J393">
        <v>160</v>
      </c>
      <c r="K393">
        <v>370</v>
      </c>
      <c r="L393">
        <v>45</v>
      </c>
      <c r="M393">
        <v>10</v>
      </c>
      <c r="N393">
        <v>45</v>
      </c>
    </row>
    <row r="394" spans="1:14" x14ac:dyDescent="0.25">
      <c r="A394">
        <v>9330281.0199999996</v>
      </c>
      <c r="B394">
        <v>6383</v>
      </c>
      <c r="C394">
        <v>6563</v>
      </c>
      <c r="D394">
        <v>2540</v>
      </c>
      <c r="E394">
        <v>2389</v>
      </c>
      <c r="F394">
        <v>2441.4</v>
      </c>
      <c r="G394">
        <v>2.61</v>
      </c>
      <c r="H394">
        <v>3200</v>
      </c>
      <c r="I394">
        <v>2395</v>
      </c>
      <c r="J394">
        <v>235</v>
      </c>
      <c r="K394">
        <v>375</v>
      </c>
      <c r="L394">
        <v>105</v>
      </c>
      <c r="M394">
        <v>40</v>
      </c>
      <c r="N394">
        <v>50</v>
      </c>
    </row>
    <row r="395" spans="1:14" x14ac:dyDescent="0.25">
      <c r="A395">
        <v>9330282.0099999998</v>
      </c>
      <c r="B395">
        <v>4220</v>
      </c>
      <c r="C395">
        <v>3983</v>
      </c>
      <c r="D395">
        <v>1723</v>
      </c>
      <c r="E395">
        <v>1606</v>
      </c>
      <c r="F395">
        <v>2971.2</v>
      </c>
      <c r="G395">
        <v>1.42</v>
      </c>
      <c r="H395">
        <v>2250</v>
      </c>
      <c r="I395">
        <v>1540</v>
      </c>
      <c r="J395">
        <v>135</v>
      </c>
      <c r="K395">
        <v>430</v>
      </c>
      <c r="L395">
        <v>90</v>
      </c>
      <c r="M395">
        <v>20</v>
      </c>
      <c r="N395">
        <v>30</v>
      </c>
    </row>
    <row r="396" spans="1:14" x14ac:dyDescent="0.25">
      <c r="A396">
        <v>9330282.0199999996</v>
      </c>
      <c r="B396">
        <v>4372</v>
      </c>
      <c r="C396">
        <v>4233</v>
      </c>
      <c r="D396">
        <v>1807</v>
      </c>
      <c r="E396">
        <v>1764</v>
      </c>
      <c r="F396">
        <v>3324.5</v>
      </c>
      <c r="G396">
        <v>1.32</v>
      </c>
      <c r="H396">
        <v>2135</v>
      </c>
      <c r="I396">
        <v>1460</v>
      </c>
      <c r="J396">
        <v>90</v>
      </c>
      <c r="K396">
        <v>450</v>
      </c>
      <c r="L396">
        <v>90</v>
      </c>
      <c r="M396">
        <v>10</v>
      </c>
      <c r="N396">
        <v>45</v>
      </c>
    </row>
    <row r="397" spans="1:14" x14ac:dyDescent="0.25">
      <c r="A397">
        <v>9330283</v>
      </c>
      <c r="B397">
        <v>7879</v>
      </c>
      <c r="C397">
        <v>7823</v>
      </c>
      <c r="D397">
        <v>3454</v>
      </c>
      <c r="E397">
        <v>3247</v>
      </c>
      <c r="F397">
        <v>3584.3</v>
      </c>
      <c r="G397">
        <v>2.2000000000000002</v>
      </c>
      <c r="H397">
        <v>3875</v>
      </c>
      <c r="I397">
        <v>2375</v>
      </c>
      <c r="J397">
        <v>190</v>
      </c>
      <c r="K397">
        <v>1050</v>
      </c>
      <c r="L397">
        <v>190</v>
      </c>
      <c r="M397">
        <v>20</v>
      </c>
      <c r="N397">
        <v>50</v>
      </c>
    </row>
    <row r="398" spans="1:14" x14ac:dyDescent="0.25">
      <c r="A398">
        <v>9330284.0099999998</v>
      </c>
      <c r="B398">
        <v>7165</v>
      </c>
      <c r="C398">
        <v>7050</v>
      </c>
      <c r="D398">
        <v>3086</v>
      </c>
      <c r="E398">
        <v>2870</v>
      </c>
      <c r="F398">
        <v>3333</v>
      </c>
      <c r="G398">
        <v>2.15</v>
      </c>
      <c r="H398">
        <v>3385</v>
      </c>
      <c r="I398">
        <v>1965</v>
      </c>
      <c r="J398">
        <v>155</v>
      </c>
      <c r="K398">
        <v>1050</v>
      </c>
      <c r="L398">
        <v>140</v>
      </c>
      <c r="M398">
        <v>45</v>
      </c>
      <c r="N398">
        <v>25</v>
      </c>
    </row>
    <row r="399" spans="1:14" x14ac:dyDescent="0.25">
      <c r="A399">
        <v>9330284.0199999996</v>
      </c>
      <c r="B399">
        <v>7731</v>
      </c>
      <c r="C399">
        <v>6781</v>
      </c>
      <c r="D399">
        <v>3467</v>
      </c>
      <c r="E399">
        <v>3018</v>
      </c>
      <c r="F399">
        <v>3693</v>
      </c>
      <c r="G399">
        <v>2.09</v>
      </c>
      <c r="H399">
        <v>3795</v>
      </c>
      <c r="I399">
        <v>2675</v>
      </c>
      <c r="J399">
        <v>175</v>
      </c>
      <c r="K399">
        <v>815</v>
      </c>
      <c r="L399">
        <v>70</v>
      </c>
      <c r="M399">
        <v>20</v>
      </c>
      <c r="N399">
        <v>35</v>
      </c>
    </row>
    <row r="400" spans="1:14" x14ac:dyDescent="0.25">
      <c r="A400">
        <v>9330285.0099999998</v>
      </c>
      <c r="B400">
        <v>3341</v>
      </c>
      <c r="C400">
        <v>3089</v>
      </c>
      <c r="D400">
        <v>1925</v>
      </c>
      <c r="E400">
        <v>1852</v>
      </c>
      <c r="F400">
        <v>5062.8999999999996</v>
      </c>
      <c r="G400">
        <v>0.66</v>
      </c>
      <c r="H400">
        <v>1645</v>
      </c>
      <c r="I400">
        <v>1065</v>
      </c>
      <c r="J400">
        <v>45</v>
      </c>
      <c r="K400">
        <v>410</v>
      </c>
      <c r="L400">
        <v>115</v>
      </c>
      <c r="M400">
        <v>10</v>
      </c>
      <c r="N400">
        <v>10</v>
      </c>
    </row>
    <row r="401" spans="1:14" x14ac:dyDescent="0.25">
      <c r="A401">
        <v>9330285.0199999996</v>
      </c>
      <c r="B401">
        <v>5778</v>
      </c>
      <c r="C401">
        <v>5596</v>
      </c>
      <c r="D401">
        <v>1964</v>
      </c>
      <c r="E401">
        <v>1856</v>
      </c>
      <c r="F401">
        <v>2623.6</v>
      </c>
      <c r="G401">
        <v>2.2000000000000002</v>
      </c>
      <c r="H401">
        <v>2675</v>
      </c>
      <c r="I401">
        <v>2010</v>
      </c>
      <c r="J401">
        <v>135</v>
      </c>
      <c r="K401">
        <v>410</v>
      </c>
      <c r="L401">
        <v>70</v>
      </c>
      <c r="M401">
        <v>20</v>
      </c>
      <c r="N401">
        <v>30</v>
      </c>
    </row>
    <row r="402" spans="1:14" x14ac:dyDescent="0.25">
      <c r="A402">
        <v>9330286.0099999998</v>
      </c>
      <c r="B402">
        <v>5828</v>
      </c>
      <c r="C402">
        <v>5728</v>
      </c>
      <c r="D402">
        <v>2032</v>
      </c>
      <c r="E402">
        <v>1921</v>
      </c>
      <c r="F402">
        <v>1399.1</v>
      </c>
      <c r="G402">
        <v>4.17</v>
      </c>
      <c r="H402">
        <v>2765</v>
      </c>
      <c r="I402">
        <v>2115</v>
      </c>
      <c r="J402">
        <v>130</v>
      </c>
      <c r="K402">
        <v>415</v>
      </c>
      <c r="L402">
        <v>85</v>
      </c>
      <c r="M402">
        <v>10</v>
      </c>
      <c r="N402">
        <v>15</v>
      </c>
    </row>
    <row r="403" spans="1:14" x14ac:dyDescent="0.25">
      <c r="A403">
        <v>9330286.0199999996</v>
      </c>
      <c r="B403">
        <v>7932</v>
      </c>
      <c r="C403">
        <v>7824</v>
      </c>
      <c r="D403">
        <v>2729</v>
      </c>
      <c r="E403">
        <v>2666</v>
      </c>
      <c r="F403">
        <v>2539.6</v>
      </c>
      <c r="G403">
        <v>3.12</v>
      </c>
      <c r="H403">
        <v>3915</v>
      </c>
      <c r="I403">
        <v>3020</v>
      </c>
      <c r="J403">
        <v>155</v>
      </c>
      <c r="K403">
        <v>610</v>
      </c>
      <c r="L403">
        <v>90</v>
      </c>
      <c r="M403">
        <v>25</v>
      </c>
      <c r="N403">
        <v>20</v>
      </c>
    </row>
    <row r="404" spans="1:14" x14ac:dyDescent="0.25">
      <c r="A404">
        <v>9330286.0299999993</v>
      </c>
      <c r="B404">
        <v>3966</v>
      </c>
      <c r="C404">
        <v>3965</v>
      </c>
      <c r="D404">
        <v>1371</v>
      </c>
      <c r="E404">
        <v>1342</v>
      </c>
      <c r="F404">
        <v>1456.5</v>
      </c>
      <c r="G404">
        <v>2.72</v>
      </c>
      <c r="H404">
        <v>1815</v>
      </c>
      <c r="I404">
        <v>1445</v>
      </c>
      <c r="J404">
        <v>50</v>
      </c>
      <c r="K404">
        <v>215</v>
      </c>
      <c r="L404">
        <v>55</v>
      </c>
      <c r="M404">
        <v>30</v>
      </c>
      <c r="N404">
        <v>10</v>
      </c>
    </row>
    <row r="405" spans="1:14" x14ac:dyDescent="0.25">
      <c r="A405">
        <v>9330287.0099999998</v>
      </c>
      <c r="B405">
        <v>8911</v>
      </c>
      <c r="C405">
        <v>7687</v>
      </c>
      <c r="D405">
        <v>3237</v>
      </c>
      <c r="E405">
        <v>3137</v>
      </c>
      <c r="F405">
        <v>4661.8</v>
      </c>
      <c r="G405">
        <v>1.91</v>
      </c>
      <c r="H405">
        <v>4280</v>
      </c>
      <c r="I405">
        <v>3020</v>
      </c>
      <c r="J405">
        <v>345</v>
      </c>
      <c r="K405">
        <v>650</v>
      </c>
      <c r="L405">
        <v>185</v>
      </c>
      <c r="M405">
        <v>45</v>
      </c>
      <c r="N405">
        <v>40</v>
      </c>
    </row>
    <row r="406" spans="1:14" x14ac:dyDescent="0.25">
      <c r="A406">
        <v>9330287.0199999996</v>
      </c>
      <c r="B406">
        <v>12116</v>
      </c>
      <c r="C406">
        <v>5659</v>
      </c>
      <c r="D406">
        <v>3893</v>
      </c>
      <c r="E406">
        <v>3766</v>
      </c>
      <c r="F406">
        <v>216.7</v>
      </c>
      <c r="G406">
        <v>55.92</v>
      </c>
      <c r="H406">
        <v>5590</v>
      </c>
      <c r="I406">
        <v>4505</v>
      </c>
      <c r="J406">
        <v>340</v>
      </c>
      <c r="K406">
        <v>605</v>
      </c>
      <c r="L406">
        <v>65</v>
      </c>
      <c r="M406">
        <v>15</v>
      </c>
      <c r="N406">
        <v>55</v>
      </c>
    </row>
    <row r="407" spans="1:14" x14ac:dyDescent="0.25">
      <c r="A407">
        <v>9330287.0600000005</v>
      </c>
      <c r="B407">
        <v>4556</v>
      </c>
      <c r="C407">
        <v>4325</v>
      </c>
      <c r="D407">
        <v>1662</v>
      </c>
      <c r="E407">
        <v>1621</v>
      </c>
      <c r="F407">
        <v>3877.8</v>
      </c>
      <c r="G407">
        <v>1.17</v>
      </c>
      <c r="H407">
        <v>1810</v>
      </c>
      <c r="I407">
        <v>1160</v>
      </c>
      <c r="J407">
        <v>90</v>
      </c>
      <c r="K407">
        <v>330</v>
      </c>
      <c r="L407">
        <v>205</v>
      </c>
      <c r="M407">
        <v>10</v>
      </c>
      <c r="N407">
        <v>15</v>
      </c>
    </row>
    <row r="408" spans="1:14" x14ac:dyDescent="0.25">
      <c r="A408">
        <v>9330287.0899999999</v>
      </c>
      <c r="B408">
        <v>6277</v>
      </c>
      <c r="C408">
        <v>3658</v>
      </c>
      <c r="D408">
        <v>3588</v>
      </c>
      <c r="E408">
        <v>3162</v>
      </c>
      <c r="F408">
        <v>10493.1</v>
      </c>
      <c r="G408">
        <v>0.6</v>
      </c>
      <c r="H408">
        <v>2775</v>
      </c>
      <c r="I408">
        <v>1695</v>
      </c>
      <c r="J408">
        <v>140</v>
      </c>
      <c r="K408">
        <v>605</v>
      </c>
      <c r="L408">
        <v>315</v>
      </c>
      <c r="M408">
        <v>0</v>
      </c>
      <c r="N408">
        <v>25</v>
      </c>
    </row>
    <row r="409" spans="1:14" x14ac:dyDescent="0.25">
      <c r="A409">
        <v>9330287.0999999996</v>
      </c>
      <c r="B409">
        <v>2804</v>
      </c>
      <c r="C409">
        <v>2976</v>
      </c>
      <c r="D409">
        <v>872</v>
      </c>
      <c r="E409">
        <v>845</v>
      </c>
      <c r="F409">
        <v>2337.6</v>
      </c>
      <c r="G409">
        <v>1.2</v>
      </c>
      <c r="H409">
        <v>1195</v>
      </c>
      <c r="I409">
        <v>900</v>
      </c>
      <c r="J409">
        <v>55</v>
      </c>
      <c r="K409">
        <v>190</v>
      </c>
      <c r="L409">
        <v>15</v>
      </c>
      <c r="M409">
        <v>0</v>
      </c>
      <c r="N409">
        <v>30</v>
      </c>
    </row>
    <row r="410" spans="1:14" x14ac:dyDescent="0.25">
      <c r="A410">
        <v>9330287.1099999994</v>
      </c>
      <c r="B410">
        <v>5287</v>
      </c>
      <c r="C410">
        <v>5249</v>
      </c>
      <c r="D410">
        <v>1801</v>
      </c>
      <c r="E410">
        <v>1767</v>
      </c>
      <c r="F410">
        <v>2785.7</v>
      </c>
      <c r="G410">
        <v>1.9</v>
      </c>
      <c r="H410">
        <v>2560</v>
      </c>
      <c r="I410">
        <v>1765</v>
      </c>
      <c r="J410">
        <v>155</v>
      </c>
      <c r="K410">
        <v>480</v>
      </c>
      <c r="L410">
        <v>120</v>
      </c>
      <c r="M410">
        <v>10</v>
      </c>
      <c r="N410">
        <v>20</v>
      </c>
    </row>
    <row r="411" spans="1:14" x14ac:dyDescent="0.25">
      <c r="A411">
        <v>9330287.1199999992</v>
      </c>
      <c r="B411">
        <v>4020</v>
      </c>
      <c r="C411">
        <v>3759</v>
      </c>
      <c r="D411">
        <v>1412</v>
      </c>
      <c r="E411">
        <v>1348</v>
      </c>
      <c r="F411">
        <v>3620.6</v>
      </c>
      <c r="G411">
        <v>1.1100000000000001</v>
      </c>
      <c r="H411">
        <v>1600</v>
      </c>
      <c r="I411">
        <v>1120</v>
      </c>
      <c r="J411">
        <v>140</v>
      </c>
      <c r="K411">
        <v>305</v>
      </c>
      <c r="L411">
        <v>10</v>
      </c>
      <c r="M411">
        <v>10</v>
      </c>
      <c r="N411">
        <v>15</v>
      </c>
    </row>
    <row r="412" spans="1:14" x14ac:dyDescent="0.25">
      <c r="A412">
        <v>9330287.1300000008</v>
      </c>
      <c r="B412">
        <v>8618</v>
      </c>
      <c r="C412">
        <v>8489</v>
      </c>
      <c r="D412">
        <v>3071</v>
      </c>
      <c r="E412">
        <v>2912</v>
      </c>
      <c r="F412">
        <v>3837.9</v>
      </c>
      <c r="G412">
        <v>2.25</v>
      </c>
      <c r="H412">
        <v>3590</v>
      </c>
      <c r="I412">
        <v>2625</v>
      </c>
      <c r="J412">
        <v>255</v>
      </c>
      <c r="K412">
        <v>610</v>
      </c>
      <c r="L412">
        <v>70</v>
      </c>
      <c r="M412">
        <v>10</v>
      </c>
      <c r="N412">
        <v>20</v>
      </c>
    </row>
    <row r="413" spans="1:14" x14ac:dyDescent="0.25">
      <c r="A413">
        <v>9330287.1400000006</v>
      </c>
      <c r="B413">
        <v>4334</v>
      </c>
      <c r="C413">
        <v>4509</v>
      </c>
      <c r="D413">
        <v>1454</v>
      </c>
      <c r="E413">
        <v>1375</v>
      </c>
      <c r="F413">
        <v>235.3</v>
      </c>
      <c r="G413">
        <v>18.420000000000002</v>
      </c>
      <c r="H413">
        <v>1940</v>
      </c>
      <c r="I413">
        <v>1475</v>
      </c>
      <c r="J413">
        <v>85</v>
      </c>
      <c r="K413">
        <v>345</v>
      </c>
      <c r="L413">
        <v>20</v>
      </c>
      <c r="M413">
        <v>0</v>
      </c>
      <c r="N413">
        <v>15</v>
      </c>
    </row>
    <row r="414" spans="1:14" x14ac:dyDescent="0.25">
      <c r="A414">
        <v>9330287.1500000004</v>
      </c>
      <c r="B414">
        <v>3984</v>
      </c>
      <c r="C414">
        <v>3942</v>
      </c>
      <c r="D414">
        <v>1708</v>
      </c>
      <c r="E414">
        <v>1677</v>
      </c>
      <c r="F414">
        <v>2843.3</v>
      </c>
      <c r="G414">
        <v>1.4</v>
      </c>
      <c r="H414">
        <v>1700</v>
      </c>
      <c r="I414">
        <v>1225</v>
      </c>
      <c r="J414">
        <v>75</v>
      </c>
      <c r="K414">
        <v>290</v>
      </c>
      <c r="L414">
        <v>80</v>
      </c>
      <c r="M414">
        <v>10</v>
      </c>
      <c r="N414">
        <v>25</v>
      </c>
    </row>
    <row r="415" spans="1:14" x14ac:dyDescent="0.25">
      <c r="A415">
        <v>9330287.1600000001</v>
      </c>
      <c r="B415">
        <v>4023</v>
      </c>
      <c r="C415">
        <v>3985</v>
      </c>
      <c r="D415">
        <v>2271</v>
      </c>
      <c r="E415">
        <v>2002</v>
      </c>
      <c r="F415">
        <v>5036.8999999999996</v>
      </c>
      <c r="G415">
        <v>0.8</v>
      </c>
      <c r="H415">
        <v>1595</v>
      </c>
      <c r="I415">
        <v>1030</v>
      </c>
      <c r="J415">
        <v>65</v>
      </c>
      <c r="K415">
        <v>335</v>
      </c>
      <c r="L415">
        <v>130</v>
      </c>
      <c r="M415">
        <v>10</v>
      </c>
      <c r="N415">
        <v>20</v>
      </c>
    </row>
    <row r="416" spans="1:14" x14ac:dyDescent="0.25">
      <c r="A416">
        <v>9330290.0199999996</v>
      </c>
      <c r="B416">
        <v>8999</v>
      </c>
      <c r="C416">
        <v>7930</v>
      </c>
      <c r="D416">
        <v>4579</v>
      </c>
      <c r="E416">
        <v>4266</v>
      </c>
      <c r="F416">
        <v>1990.3</v>
      </c>
      <c r="G416">
        <v>4.5199999999999996</v>
      </c>
      <c r="H416">
        <v>4675</v>
      </c>
      <c r="I416">
        <v>3370</v>
      </c>
      <c r="J416">
        <v>235</v>
      </c>
      <c r="K416">
        <v>730</v>
      </c>
      <c r="L416">
        <v>200</v>
      </c>
      <c r="M416">
        <v>55</v>
      </c>
      <c r="N416">
        <v>75</v>
      </c>
    </row>
    <row r="417" spans="1:14" x14ac:dyDescent="0.25">
      <c r="A417">
        <v>9330290.0399999991</v>
      </c>
      <c r="B417">
        <v>7296</v>
      </c>
      <c r="C417">
        <v>7309</v>
      </c>
      <c r="D417">
        <v>2531</v>
      </c>
      <c r="E417">
        <v>2504</v>
      </c>
      <c r="F417">
        <v>1436.5</v>
      </c>
      <c r="G417">
        <v>5.08</v>
      </c>
      <c r="H417">
        <v>3750</v>
      </c>
      <c r="I417">
        <v>3085</v>
      </c>
      <c r="J417">
        <v>220</v>
      </c>
      <c r="K417">
        <v>355</v>
      </c>
      <c r="L417">
        <v>45</v>
      </c>
      <c r="M417">
        <v>15</v>
      </c>
      <c r="N417">
        <v>25</v>
      </c>
    </row>
    <row r="418" spans="1:14" x14ac:dyDescent="0.25">
      <c r="A418">
        <v>9330290.0500000007</v>
      </c>
      <c r="B418">
        <v>3403</v>
      </c>
      <c r="C418">
        <v>3388</v>
      </c>
      <c r="D418">
        <v>1186</v>
      </c>
      <c r="E418">
        <v>1144</v>
      </c>
      <c r="F418">
        <v>2126.1</v>
      </c>
      <c r="G418">
        <v>1.6</v>
      </c>
      <c r="H418">
        <v>1675</v>
      </c>
      <c r="I418">
        <v>1340</v>
      </c>
      <c r="J418">
        <v>95</v>
      </c>
      <c r="K418">
        <v>155</v>
      </c>
      <c r="L418">
        <v>60</v>
      </c>
      <c r="M418">
        <v>0</v>
      </c>
      <c r="N418">
        <v>15</v>
      </c>
    </row>
    <row r="419" spans="1:14" x14ac:dyDescent="0.25">
      <c r="A419">
        <v>9330290.0600000005</v>
      </c>
      <c r="B419">
        <v>0</v>
      </c>
      <c r="C419">
        <v>5</v>
      </c>
      <c r="D419">
        <v>0</v>
      </c>
      <c r="E419">
        <v>0</v>
      </c>
      <c r="F419">
        <v>0</v>
      </c>
      <c r="G419">
        <v>0.81</v>
      </c>
    </row>
    <row r="420" spans="1:14" x14ac:dyDescent="0.25">
      <c r="A420">
        <v>9330290.0700000003</v>
      </c>
      <c r="B420">
        <v>6308</v>
      </c>
      <c r="C420">
        <v>6260</v>
      </c>
      <c r="D420">
        <v>2219</v>
      </c>
      <c r="E420">
        <v>2129</v>
      </c>
      <c r="F420">
        <v>2521.3000000000002</v>
      </c>
      <c r="G420">
        <v>2.5</v>
      </c>
      <c r="H420">
        <v>3240</v>
      </c>
      <c r="I420">
        <v>2515</v>
      </c>
      <c r="J420">
        <v>210</v>
      </c>
      <c r="K420">
        <v>400</v>
      </c>
      <c r="L420">
        <v>65</v>
      </c>
      <c r="M420">
        <v>15</v>
      </c>
      <c r="N420">
        <v>35</v>
      </c>
    </row>
    <row r="421" spans="1:14" x14ac:dyDescent="0.25">
      <c r="A421">
        <v>9330291.0099999998</v>
      </c>
      <c r="B421">
        <v>7659</v>
      </c>
      <c r="C421">
        <v>7192</v>
      </c>
      <c r="D421">
        <v>3179</v>
      </c>
      <c r="E421">
        <v>3087</v>
      </c>
      <c r="F421">
        <v>3357.1</v>
      </c>
      <c r="G421">
        <v>2.2799999999999998</v>
      </c>
      <c r="H421">
        <v>3755</v>
      </c>
      <c r="I421">
        <v>2640</v>
      </c>
      <c r="J421">
        <v>175</v>
      </c>
      <c r="K421">
        <v>640</v>
      </c>
      <c r="L421">
        <v>205</v>
      </c>
      <c r="M421">
        <v>30</v>
      </c>
      <c r="N421">
        <v>65</v>
      </c>
    </row>
    <row r="422" spans="1:14" x14ac:dyDescent="0.25">
      <c r="A422">
        <v>9330291.0199999996</v>
      </c>
      <c r="B422">
        <v>8272</v>
      </c>
      <c r="C422">
        <v>8023</v>
      </c>
      <c r="D422">
        <v>3032</v>
      </c>
      <c r="E422">
        <v>2952</v>
      </c>
      <c r="F422">
        <v>2638.3</v>
      </c>
      <c r="G422">
        <v>3.14</v>
      </c>
      <c r="H422">
        <v>4325</v>
      </c>
      <c r="I422">
        <v>3365</v>
      </c>
      <c r="J422">
        <v>235</v>
      </c>
      <c r="K422">
        <v>560</v>
      </c>
      <c r="L422">
        <v>125</v>
      </c>
      <c r="M422">
        <v>25</v>
      </c>
      <c r="N422">
        <v>20</v>
      </c>
    </row>
    <row r="423" spans="1:14" x14ac:dyDescent="0.25">
      <c r="A423">
        <v>9330292.0099999998</v>
      </c>
      <c r="B423">
        <v>5387</v>
      </c>
      <c r="C423">
        <v>5483</v>
      </c>
      <c r="D423">
        <v>1878</v>
      </c>
      <c r="E423">
        <v>1826</v>
      </c>
      <c r="F423">
        <v>2557.3000000000002</v>
      </c>
      <c r="G423">
        <v>2.11</v>
      </c>
      <c r="H423">
        <v>2700</v>
      </c>
      <c r="I423">
        <v>2155</v>
      </c>
      <c r="J423">
        <v>130</v>
      </c>
      <c r="K423">
        <v>340</v>
      </c>
      <c r="L423">
        <v>30</v>
      </c>
      <c r="M423">
        <v>10</v>
      </c>
      <c r="N423">
        <v>35</v>
      </c>
    </row>
    <row r="424" spans="1:14" x14ac:dyDescent="0.25">
      <c r="A424">
        <v>9330292.0299999993</v>
      </c>
      <c r="B424">
        <v>6423</v>
      </c>
      <c r="C424">
        <v>6449</v>
      </c>
      <c r="D424">
        <v>2086</v>
      </c>
      <c r="E424">
        <v>2070</v>
      </c>
      <c r="F424">
        <v>2059.8000000000002</v>
      </c>
      <c r="G424">
        <v>3.12</v>
      </c>
      <c r="H424">
        <v>3145</v>
      </c>
      <c r="I424">
        <v>2515</v>
      </c>
      <c r="J424">
        <v>165</v>
      </c>
      <c r="K424">
        <v>295</v>
      </c>
      <c r="L424">
        <v>90</v>
      </c>
      <c r="M424">
        <v>35</v>
      </c>
      <c r="N424">
        <v>40</v>
      </c>
    </row>
    <row r="425" spans="1:14" x14ac:dyDescent="0.25">
      <c r="A425">
        <v>9330292.0399999991</v>
      </c>
      <c r="B425">
        <v>4865</v>
      </c>
      <c r="C425">
        <v>3924</v>
      </c>
      <c r="D425">
        <v>1896</v>
      </c>
      <c r="E425">
        <v>1775</v>
      </c>
      <c r="F425">
        <v>1008.4</v>
      </c>
      <c r="G425">
        <v>4.82</v>
      </c>
      <c r="H425">
        <v>2525</v>
      </c>
      <c r="I425">
        <v>2020</v>
      </c>
      <c r="J425">
        <v>105</v>
      </c>
      <c r="K425">
        <v>290</v>
      </c>
      <c r="L425">
        <v>55</v>
      </c>
      <c r="M425">
        <v>30</v>
      </c>
      <c r="N425">
        <v>35</v>
      </c>
    </row>
    <row r="426" spans="1:14" x14ac:dyDescent="0.25">
      <c r="A426">
        <v>9330400.0399999991</v>
      </c>
      <c r="B426">
        <v>7273</v>
      </c>
      <c r="C426">
        <v>6564</v>
      </c>
      <c r="D426">
        <v>2346</v>
      </c>
      <c r="E426">
        <v>2264</v>
      </c>
      <c r="F426">
        <v>586.29999999999995</v>
      </c>
      <c r="G426">
        <v>12.41</v>
      </c>
      <c r="H426">
        <v>3575</v>
      </c>
      <c r="I426">
        <v>2965</v>
      </c>
      <c r="J426">
        <v>215</v>
      </c>
      <c r="K426">
        <v>300</v>
      </c>
      <c r="L426">
        <v>55</v>
      </c>
      <c r="M426">
        <v>10</v>
      </c>
      <c r="N426">
        <v>30</v>
      </c>
    </row>
    <row r="427" spans="1:14" x14ac:dyDescent="0.25">
      <c r="A427">
        <v>9330400.0500000007</v>
      </c>
      <c r="B427">
        <v>7028</v>
      </c>
      <c r="C427">
        <v>6253</v>
      </c>
      <c r="D427">
        <v>2501</v>
      </c>
      <c r="E427">
        <v>2424</v>
      </c>
      <c r="F427">
        <v>1377.2</v>
      </c>
      <c r="G427">
        <v>5.0999999999999996</v>
      </c>
      <c r="H427">
        <v>3475</v>
      </c>
      <c r="I427">
        <v>2870</v>
      </c>
      <c r="J427">
        <v>160</v>
      </c>
      <c r="K427">
        <v>275</v>
      </c>
      <c r="L427">
        <v>105</v>
      </c>
      <c r="M427">
        <v>25</v>
      </c>
      <c r="N427">
        <v>40</v>
      </c>
    </row>
    <row r="428" spans="1:14" x14ac:dyDescent="0.25">
      <c r="A428">
        <v>9330400.0600000005</v>
      </c>
      <c r="B428">
        <v>4449</v>
      </c>
      <c r="C428">
        <v>4064</v>
      </c>
      <c r="D428">
        <v>1420</v>
      </c>
      <c r="E428">
        <v>1378</v>
      </c>
      <c r="F428">
        <v>3042.3</v>
      </c>
      <c r="G428">
        <v>1.46</v>
      </c>
      <c r="H428">
        <v>2345</v>
      </c>
      <c r="I428">
        <v>2020</v>
      </c>
      <c r="J428">
        <v>145</v>
      </c>
      <c r="K428">
        <v>135</v>
      </c>
      <c r="L428">
        <v>25</v>
      </c>
      <c r="M428">
        <v>0</v>
      </c>
      <c r="N428">
        <v>10</v>
      </c>
    </row>
    <row r="429" spans="1:14" x14ac:dyDescent="0.25">
      <c r="A429">
        <v>9330400.0700000003</v>
      </c>
      <c r="B429">
        <v>0</v>
      </c>
      <c r="C429">
        <v>0</v>
      </c>
      <c r="D429">
        <v>0</v>
      </c>
      <c r="E429">
        <v>0</v>
      </c>
      <c r="F429">
        <v>0</v>
      </c>
      <c r="G429">
        <v>1.3</v>
      </c>
    </row>
    <row r="430" spans="1:14" x14ac:dyDescent="0.25">
      <c r="A430">
        <v>9330400.0800000001</v>
      </c>
      <c r="B430">
        <v>0</v>
      </c>
      <c r="C430">
        <v>0</v>
      </c>
      <c r="D430">
        <v>1</v>
      </c>
      <c r="E430">
        <v>0</v>
      </c>
      <c r="F430">
        <v>0</v>
      </c>
      <c r="G430">
        <v>0.39</v>
      </c>
    </row>
    <row r="431" spans="1:14" x14ac:dyDescent="0.25">
      <c r="A431">
        <v>9330400.0899999999</v>
      </c>
      <c r="B431">
        <v>5083</v>
      </c>
      <c r="C431">
        <v>4140</v>
      </c>
      <c r="D431">
        <v>1843</v>
      </c>
      <c r="E431">
        <v>1725</v>
      </c>
      <c r="F431">
        <v>141.19999999999999</v>
      </c>
      <c r="G431">
        <v>35.99</v>
      </c>
      <c r="H431">
        <v>2360</v>
      </c>
      <c r="I431">
        <v>2095</v>
      </c>
      <c r="J431">
        <v>85</v>
      </c>
      <c r="K431">
        <v>100</v>
      </c>
      <c r="L431">
        <v>50</v>
      </c>
      <c r="M431">
        <v>0</v>
      </c>
      <c r="N431">
        <v>30</v>
      </c>
    </row>
    <row r="432" spans="1:14" x14ac:dyDescent="0.25">
      <c r="A432">
        <v>9330401.0099999998</v>
      </c>
      <c r="B432">
        <v>3026</v>
      </c>
      <c r="C432">
        <v>2622</v>
      </c>
      <c r="D432">
        <v>1367</v>
      </c>
      <c r="E432">
        <v>1299</v>
      </c>
      <c r="F432">
        <v>2716.6</v>
      </c>
      <c r="G432">
        <v>1.1100000000000001</v>
      </c>
      <c r="H432">
        <v>1365</v>
      </c>
      <c r="I432">
        <v>1030</v>
      </c>
      <c r="J432">
        <v>65</v>
      </c>
      <c r="K432">
        <v>160</v>
      </c>
      <c r="L432">
        <v>95</v>
      </c>
      <c r="M432">
        <v>10</v>
      </c>
      <c r="N432">
        <v>20</v>
      </c>
    </row>
    <row r="433" spans="1:14" x14ac:dyDescent="0.25">
      <c r="A433">
        <v>9330401.0199999996</v>
      </c>
      <c r="B433">
        <v>8088</v>
      </c>
      <c r="C433">
        <v>7600</v>
      </c>
      <c r="D433">
        <v>4031</v>
      </c>
      <c r="E433">
        <v>3871</v>
      </c>
      <c r="F433">
        <v>2571.1999999999998</v>
      </c>
      <c r="G433">
        <v>3.15</v>
      </c>
      <c r="H433">
        <v>3490</v>
      </c>
      <c r="I433">
        <v>2510</v>
      </c>
      <c r="J433">
        <v>230</v>
      </c>
      <c r="K433">
        <v>415</v>
      </c>
      <c r="L433">
        <v>255</v>
      </c>
      <c r="M433">
        <v>15</v>
      </c>
      <c r="N433">
        <v>55</v>
      </c>
    </row>
    <row r="434" spans="1:14" x14ac:dyDescent="0.25">
      <c r="A434">
        <v>9330402.0199999996</v>
      </c>
      <c r="B434">
        <v>5344</v>
      </c>
      <c r="C434">
        <v>5255</v>
      </c>
      <c r="D434">
        <v>1981</v>
      </c>
      <c r="E434">
        <v>1955</v>
      </c>
      <c r="F434">
        <v>1807.4</v>
      </c>
      <c r="G434">
        <v>2.96</v>
      </c>
      <c r="H434">
        <v>2525</v>
      </c>
      <c r="I434">
        <v>2030</v>
      </c>
      <c r="J434">
        <v>120</v>
      </c>
      <c r="K434">
        <v>220</v>
      </c>
      <c r="L434">
        <v>115</v>
      </c>
      <c r="M434">
        <v>20</v>
      </c>
      <c r="N434">
        <v>15</v>
      </c>
    </row>
    <row r="435" spans="1:14" x14ac:dyDescent="0.25">
      <c r="A435">
        <v>9330402.0299999993</v>
      </c>
      <c r="B435">
        <v>4641</v>
      </c>
      <c r="C435">
        <v>4534</v>
      </c>
      <c r="D435">
        <v>2390</v>
      </c>
      <c r="E435">
        <v>2284</v>
      </c>
      <c r="F435">
        <v>3583</v>
      </c>
      <c r="G435">
        <v>1.3</v>
      </c>
      <c r="H435">
        <v>2125</v>
      </c>
      <c r="I435">
        <v>1625</v>
      </c>
      <c r="J435">
        <v>85</v>
      </c>
      <c r="K435">
        <v>205</v>
      </c>
      <c r="L435">
        <v>160</v>
      </c>
      <c r="M435">
        <v>15</v>
      </c>
      <c r="N435">
        <v>35</v>
      </c>
    </row>
    <row r="436" spans="1:14" x14ac:dyDescent="0.25">
      <c r="A436">
        <v>9330402.0399999991</v>
      </c>
      <c r="B436">
        <v>4095</v>
      </c>
      <c r="C436">
        <v>4081</v>
      </c>
      <c r="D436">
        <v>1569</v>
      </c>
      <c r="E436">
        <v>1505</v>
      </c>
      <c r="F436">
        <v>2291.3000000000002</v>
      </c>
      <c r="G436">
        <v>1.79</v>
      </c>
      <c r="H436">
        <v>2195</v>
      </c>
      <c r="I436">
        <v>1695</v>
      </c>
      <c r="J436">
        <v>145</v>
      </c>
      <c r="K436">
        <v>145</v>
      </c>
      <c r="L436">
        <v>145</v>
      </c>
      <c r="M436">
        <v>0</v>
      </c>
      <c r="N436">
        <v>55</v>
      </c>
    </row>
    <row r="437" spans="1:14" x14ac:dyDescent="0.25">
      <c r="A437">
        <v>9330403.0099999998</v>
      </c>
      <c r="B437">
        <v>5401</v>
      </c>
      <c r="C437">
        <v>5403</v>
      </c>
      <c r="D437">
        <v>2050</v>
      </c>
      <c r="E437">
        <v>1970</v>
      </c>
      <c r="F437">
        <v>2299.6999999999998</v>
      </c>
      <c r="G437">
        <v>2.35</v>
      </c>
      <c r="H437">
        <v>2725</v>
      </c>
      <c r="I437">
        <v>2160</v>
      </c>
      <c r="J437">
        <v>125</v>
      </c>
      <c r="K437">
        <v>310</v>
      </c>
      <c r="L437">
        <v>105</v>
      </c>
      <c r="M437">
        <v>10</v>
      </c>
      <c r="N437">
        <v>10</v>
      </c>
    </row>
    <row r="438" spans="1:14" x14ac:dyDescent="0.25">
      <c r="A438">
        <v>9330403.0399999991</v>
      </c>
      <c r="B438">
        <v>4546</v>
      </c>
      <c r="C438">
        <v>4527</v>
      </c>
      <c r="D438">
        <v>1661</v>
      </c>
      <c r="E438">
        <v>1628</v>
      </c>
      <c r="F438">
        <v>908.6</v>
      </c>
      <c r="G438">
        <v>5</v>
      </c>
      <c r="H438">
        <v>2250</v>
      </c>
      <c r="I438">
        <v>1840</v>
      </c>
      <c r="J438">
        <v>105</v>
      </c>
      <c r="K438">
        <v>215</v>
      </c>
      <c r="L438">
        <v>20</v>
      </c>
      <c r="M438">
        <v>25</v>
      </c>
      <c r="N438">
        <v>45</v>
      </c>
    </row>
    <row r="439" spans="1:14" x14ac:dyDescent="0.25">
      <c r="A439">
        <v>9330403.0500000007</v>
      </c>
      <c r="B439">
        <v>4668</v>
      </c>
      <c r="C439">
        <v>4514</v>
      </c>
      <c r="D439">
        <v>1638</v>
      </c>
      <c r="E439">
        <v>1615</v>
      </c>
      <c r="F439">
        <v>2490.4</v>
      </c>
      <c r="G439">
        <v>1.87</v>
      </c>
      <c r="H439">
        <v>2360</v>
      </c>
      <c r="I439">
        <v>1930</v>
      </c>
      <c r="J439">
        <v>155</v>
      </c>
      <c r="K439">
        <v>150</v>
      </c>
      <c r="L439">
        <v>90</v>
      </c>
      <c r="M439">
        <v>0</v>
      </c>
      <c r="N439">
        <v>35</v>
      </c>
    </row>
    <row r="440" spans="1:14" x14ac:dyDescent="0.25">
      <c r="A440">
        <v>9330403.0600000005</v>
      </c>
      <c r="B440">
        <v>262</v>
      </c>
      <c r="C440">
        <v>229</v>
      </c>
      <c r="D440">
        <v>83</v>
      </c>
      <c r="E440">
        <v>67</v>
      </c>
      <c r="F440">
        <v>618.1</v>
      </c>
      <c r="G440">
        <v>0.42</v>
      </c>
      <c r="H440">
        <v>90</v>
      </c>
      <c r="I440">
        <v>55</v>
      </c>
      <c r="J440">
        <v>10</v>
      </c>
      <c r="K440">
        <v>0</v>
      </c>
      <c r="L440">
        <v>15</v>
      </c>
      <c r="M440">
        <v>10</v>
      </c>
      <c r="N440">
        <v>0</v>
      </c>
    </row>
    <row r="441" spans="1:14" x14ac:dyDescent="0.25">
      <c r="A441">
        <v>9330403.0700000003</v>
      </c>
      <c r="B441">
        <v>5288</v>
      </c>
      <c r="C441">
        <v>5273</v>
      </c>
      <c r="D441">
        <v>2004</v>
      </c>
      <c r="E441">
        <v>1967</v>
      </c>
      <c r="F441">
        <v>1566.1</v>
      </c>
      <c r="G441">
        <v>3.38</v>
      </c>
      <c r="H441">
        <v>2830</v>
      </c>
      <c r="I441">
        <v>2285</v>
      </c>
      <c r="J441">
        <v>155</v>
      </c>
      <c r="K441">
        <v>170</v>
      </c>
      <c r="L441">
        <v>130</v>
      </c>
      <c r="M441">
        <v>25</v>
      </c>
      <c r="N441">
        <v>60</v>
      </c>
    </row>
    <row r="442" spans="1:14" x14ac:dyDescent="0.25">
      <c r="A442">
        <v>9330404.0099999998</v>
      </c>
      <c r="B442">
        <v>6612</v>
      </c>
      <c r="C442">
        <v>6246</v>
      </c>
      <c r="D442">
        <v>2328</v>
      </c>
      <c r="E442">
        <v>2227</v>
      </c>
      <c r="F442">
        <v>185.7</v>
      </c>
      <c r="G442">
        <v>35.61</v>
      </c>
      <c r="H442">
        <v>3140</v>
      </c>
      <c r="I442">
        <v>2735</v>
      </c>
      <c r="J442">
        <v>170</v>
      </c>
      <c r="K442">
        <v>140</v>
      </c>
      <c r="L442">
        <v>65</v>
      </c>
      <c r="M442">
        <v>10</v>
      </c>
      <c r="N442">
        <v>20</v>
      </c>
    </row>
    <row r="443" spans="1:14" x14ac:dyDescent="0.25">
      <c r="A443">
        <v>9330404.0199999996</v>
      </c>
      <c r="B443">
        <v>6714</v>
      </c>
      <c r="C443">
        <v>4976</v>
      </c>
      <c r="D443">
        <v>2271</v>
      </c>
      <c r="E443">
        <v>2150</v>
      </c>
      <c r="F443">
        <v>43.8</v>
      </c>
      <c r="G443">
        <v>153.30000000000001</v>
      </c>
      <c r="H443">
        <v>3260</v>
      </c>
      <c r="I443">
        <v>2845</v>
      </c>
      <c r="J443">
        <v>165</v>
      </c>
      <c r="K443">
        <v>170</v>
      </c>
      <c r="L443">
        <v>50</v>
      </c>
      <c r="M443">
        <v>0</v>
      </c>
      <c r="N443">
        <v>20</v>
      </c>
    </row>
    <row r="444" spans="1:14" x14ac:dyDescent="0.25">
      <c r="A444">
        <v>9330410.0199999996</v>
      </c>
      <c r="B444">
        <v>7327</v>
      </c>
      <c r="C444">
        <v>6460</v>
      </c>
      <c r="D444">
        <v>3036</v>
      </c>
      <c r="E444">
        <v>2985</v>
      </c>
      <c r="F444">
        <v>325.10000000000002</v>
      </c>
      <c r="G444">
        <v>22.53</v>
      </c>
      <c r="H444">
        <v>3645</v>
      </c>
      <c r="I444">
        <v>2815</v>
      </c>
      <c r="J444">
        <v>190</v>
      </c>
      <c r="K444">
        <v>460</v>
      </c>
      <c r="L444">
        <v>110</v>
      </c>
      <c r="M444">
        <v>20</v>
      </c>
      <c r="N444">
        <v>35</v>
      </c>
    </row>
    <row r="445" spans="1:14" x14ac:dyDescent="0.25">
      <c r="A445">
        <v>9330410.0399999991</v>
      </c>
      <c r="B445">
        <v>1385</v>
      </c>
      <c r="C445">
        <v>1495</v>
      </c>
      <c r="D445">
        <v>620</v>
      </c>
      <c r="E445">
        <v>587</v>
      </c>
      <c r="F445">
        <v>23.1</v>
      </c>
      <c r="G445">
        <v>60.05</v>
      </c>
      <c r="H445">
        <v>585</v>
      </c>
      <c r="I445">
        <v>475</v>
      </c>
      <c r="J445">
        <v>20</v>
      </c>
      <c r="K445">
        <v>25</v>
      </c>
      <c r="L445">
        <v>55</v>
      </c>
      <c r="M445">
        <v>10</v>
      </c>
      <c r="N445">
        <v>10</v>
      </c>
    </row>
    <row r="446" spans="1:14" x14ac:dyDescent="0.25">
      <c r="A446">
        <v>9330410.0500000007</v>
      </c>
      <c r="B446">
        <v>5157</v>
      </c>
      <c r="C446">
        <v>5152</v>
      </c>
      <c r="D446">
        <v>2068</v>
      </c>
      <c r="E446">
        <v>2009</v>
      </c>
      <c r="F446">
        <v>3085.4</v>
      </c>
      <c r="G446">
        <v>1.67</v>
      </c>
      <c r="H446">
        <v>2725</v>
      </c>
      <c r="I446">
        <v>2080</v>
      </c>
      <c r="J446">
        <v>120</v>
      </c>
      <c r="K446">
        <v>375</v>
      </c>
      <c r="L446">
        <v>95</v>
      </c>
      <c r="M446">
        <v>20</v>
      </c>
      <c r="N446">
        <v>50</v>
      </c>
    </row>
    <row r="447" spans="1:14" x14ac:dyDescent="0.25">
      <c r="A447">
        <v>9330410.0600000005</v>
      </c>
      <c r="B447">
        <v>4704</v>
      </c>
      <c r="C447">
        <v>4629</v>
      </c>
      <c r="D447">
        <v>1632</v>
      </c>
      <c r="E447">
        <v>1613</v>
      </c>
      <c r="F447">
        <v>2086.8000000000002</v>
      </c>
      <c r="G447">
        <v>2.25</v>
      </c>
      <c r="H447">
        <v>2435</v>
      </c>
      <c r="I447">
        <v>2000</v>
      </c>
      <c r="J447">
        <v>120</v>
      </c>
      <c r="K447">
        <v>220</v>
      </c>
      <c r="L447">
        <v>60</v>
      </c>
      <c r="M447">
        <v>10</v>
      </c>
      <c r="N447">
        <v>25</v>
      </c>
    </row>
    <row r="448" spans="1:14" x14ac:dyDescent="0.25">
      <c r="A448">
        <v>9330500.0099999998</v>
      </c>
      <c r="B448">
        <v>471</v>
      </c>
      <c r="C448">
        <v>498</v>
      </c>
      <c r="D448">
        <v>286</v>
      </c>
      <c r="E448">
        <v>285</v>
      </c>
      <c r="F448">
        <v>1680.9</v>
      </c>
      <c r="G448">
        <v>0.28000000000000003</v>
      </c>
      <c r="H448">
        <v>95</v>
      </c>
      <c r="I448">
        <v>90</v>
      </c>
      <c r="J448">
        <v>0</v>
      </c>
      <c r="K448">
        <v>0</v>
      </c>
      <c r="L448">
        <v>0</v>
      </c>
      <c r="M448">
        <v>0</v>
      </c>
      <c r="N448">
        <v>0</v>
      </c>
    </row>
    <row r="449" spans="1:14" x14ac:dyDescent="0.25">
      <c r="A449">
        <v>9330500.0199999996</v>
      </c>
      <c r="B449">
        <v>5878</v>
      </c>
      <c r="C449">
        <v>5957</v>
      </c>
      <c r="D449">
        <v>2347</v>
      </c>
      <c r="E449">
        <v>2187</v>
      </c>
      <c r="F449">
        <v>81.2</v>
      </c>
      <c r="G449">
        <v>72.38</v>
      </c>
      <c r="H449">
        <v>2460</v>
      </c>
      <c r="I449">
        <v>2130</v>
      </c>
      <c r="J449">
        <v>120</v>
      </c>
      <c r="K449">
        <v>55</v>
      </c>
      <c r="L449">
        <v>105</v>
      </c>
      <c r="M449">
        <v>0</v>
      </c>
      <c r="N449">
        <v>45</v>
      </c>
    </row>
    <row r="450" spans="1:14" x14ac:dyDescent="0.25">
      <c r="A450">
        <v>9330501.0099999998</v>
      </c>
      <c r="B450">
        <v>4121</v>
      </c>
      <c r="C450">
        <v>3308</v>
      </c>
      <c r="D450">
        <v>1602</v>
      </c>
      <c r="E450">
        <v>1534</v>
      </c>
      <c r="F450">
        <v>208.6</v>
      </c>
      <c r="G450">
        <v>19.75</v>
      </c>
      <c r="H450">
        <v>1705</v>
      </c>
      <c r="I450">
        <v>1435</v>
      </c>
      <c r="J450">
        <v>90</v>
      </c>
      <c r="K450">
        <v>75</v>
      </c>
      <c r="L450">
        <v>65</v>
      </c>
      <c r="M450">
        <v>15</v>
      </c>
      <c r="N450">
        <v>25</v>
      </c>
    </row>
    <row r="451" spans="1:14" x14ac:dyDescent="0.25">
      <c r="A451">
        <v>9330501.0199999996</v>
      </c>
      <c r="B451">
        <v>5482</v>
      </c>
      <c r="C451">
        <v>5367</v>
      </c>
      <c r="D451">
        <v>1968</v>
      </c>
      <c r="E451">
        <v>1921</v>
      </c>
      <c r="F451">
        <v>288</v>
      </c>
      <c r="G451">
        <v>19.03</v>
      </c>
      <c r="H451">
        <v>2450</v>
      </c>
      <c r="I451">
        <v>2225</v>
      </c>
      <c r="J451">
        <v>105</v>
      </c>
      <c r="K451">
        <v>50</v>
      </c>
      <c r="L451">
        <v>40</v>
      </c>
      <c r="M451">
        <v>0</v>
      </c>
      <c r="N451">
        <v>25</v>
      </c>
    </row>
    <row r="452" spans="1:14" x14ac:dyDescent="0.25">
      <c r="A452">
        <v>9330501.0299999993</v>
      </c>
      <c r="B452">
        <v>3393</v>
      </c>
      <c r="C452">
        <v>3242</v>
      </c>
      <c r="D452">
        <v>1139</v>
      </c>
      <c r="E452">
        <v>1094</v>
      </c>
      <c r="F452">
        <v>145.80000000000001</v>
      </c>
      <c r="G452">
        <v>23.28</v>
      </c>
      <c r="H452">
        <v>1755</v>
      </c>
      <c r="I452">
        <v>1520</v>
      </c>
      <c r="J452">
        <v>130</v>
      </c>
      <c r="K452">
        <v>10</v>
      </c>
      <c r="L452">
        <v>50</v>
      </c>
      <c r="M452">
        <v>15</v>
      </c>
      <c r="N452">
        <v>15</v>
      </c>
    </row>
    <row r="453" spans="1:14" x14ac:dyDescent="0.25">
      <c r="A453">
        <v>9330502.0099999998</v>
      </c>
      <c r="B453">
        <v>2445</v>
      </c>
      <c r="C453">
        <v>2477</v>
      </c>
      <c r="D453">
        <v>942</v>
      </c>
      <c r="E453">
        <v>895</v>
      </c>
      <c r="F453">
        <v>1640.6</v>
      </c>
      <c r="G453">
        <v>1.49</v>
      </c>
      <c r="H453">
        <v>1400</v>
      </c>
      <c r="I453">
        <v>1240</v>
      </c>
      <c r="J453">
        <v>55</v>
      </c>
      <c r="K453">
        <v>50</v>
      </c>
      <c r="L453">
        <v>20</v>
      </c>
      <c r="M453">
        <v>10</v>
      </c>
      <c r="N453">
        <v>20</v>
      </c>
    </row>
    <row r="454" spans="1:14" x14ac:dyDescent="0.25">
      <c r="A454">
        <v>9330502.0199999996</v>
      </c>
      <c r="B454">
        <v>3823</v>
      </c>
      <c r="C454">
        <v>3797</v>
      </c>
      <c r="D454">
        <v>1659</v>
      </c>
      <c r="E454">
        <v>1595</v>
      </c>
      <c r="F454">
        <v>390.9</v>
      </c>
      <c r="G454">
        <v>9.7799999999999994</v>
      </c>
      <c r="H454">
        <v>1510</v>
      </c>
      <c r="I454">
        <v>1335</v>
      </c>
      <c r="J454">
        <v>75</v>
      </c>
      <c r="K454">
        <v>60</v>
      </c>
      <c r="L454">
        <v>25</v>
      </c>
      <c r="M454">
        <v>10</v>
      </c>
      <c r="N454">
        <v>10</v>
      </c>
    </row>
    <row r="455" spans="1:14" x14ac:dyDescent="0.25">
      <c r="A455">
        <v>9330502.0299999993</v>
      </c>
      <c r="B455">
        <v>4858</v>
      </c>
      <c r="C455">
        <v>4954</v>
      </c>
      <c r="D455">
        <v>1721</v>
      </c>
      <c r="E455">
        <v>1651</v>
      </c>
      <c r="F455">
        <v>1857.5</v>
      </c>
      <c r="G455">
        <v>2.62</v>
      </c>
      <c r="H455">
        <v>2395</v>
      </c>
      <c r="I455">
        <v>2095</v>
      </c>
      <c r="J455">
        <v>110</v>
      </c>
      <c r="K455">
        <v>90</v>
      </c>
      <c r="L455">
        <v>25</v>
      </c>
      <c r="M455">
        <v>45</v>
      </c>
      <c r="N455">
        <v>35</v>
      </c>
    </row>
    <row r="456" spans="1:14" x14ac:dyDescent="0.25">
      <c r="A456">
        <v>9330502.0500000007</v>
      </c>
      <c r="B456">
        <v>2979</v>
      </c>
      <c r="C456">
        <v>2705</v>
      </c>
      <c r="D456">
        <v>1138</v>
      </c>
      <c r="E456">
        <v>1061</v>
      </c>
      <c r="F456">
        <v>88.9</v>
      </c>
      <c r="G456">
        <v>33.51</v>
      </c>
      <c r="H456">
        <v>1290</v>
      </c>
      <c r="I456">
        <v>1120</v>
      </c>
      <c r="J456">
        <v>55</v>
      </c>
      <c r="K456">
        <v>15</v>
      </c>
      <c r="L456">
        <v>65</v>
      </c>
      <c r="M456">
        <v>15</v>
      </c>
      <c r="N456">
        <v>20</v>
      </c>
    </row>
    <row r="457" spans="1:14" x14ac:dyDescent="0.25">
      <c r="A457">
        <v>9330502.0600000005</v>
      </c>
      <c r="B457">
        <v>3001</v>
      </c>
      <c r="C457">
        <v>2881</v>
      </c>
      <c r="D457">
        <v>995</v>
      </c>
      <c r="E457">
        <v>959</v>
      </c>
      <c r="F457">
        <v>886</v>
      </c>
      <c r="G457">
        <v>3.39</v>
      </c>
      <c r="H457">
        <v>1385</v>
      </c>
      <c r="I457">
        <v>1250</v>
      </c>
      <c r="J457">
        <v>75</v>
      </c>
      <c r="K457">
        <v>15</v>
      </c>
      <c r="L457">
        <v>15</v>
      </c>
      <c r="M457">
        <v>15</v>
      </c>
      <c r="N457">
        <v>15</v>
      </c>
    </row>
    <row r="458" spans="1:14" x14ac:dyDescent="0.25">
      <c r="A458">
        <v>9330502.0700000003</v>
      </c>
      <c r="B458">
        <v>5654</v>
      </c>
      <c r="C458">
        <v>5155</v>
      </c>
      <c r="D458">
        <v>2257</v>
      </c>
      <c r="E458">
        <v>2221</v>
      </c>
      <c r="F458">
        <v>1792.3</v>
      </c>
      <c r="G458">
        <v>3.15</v>
      </c>
      <c r="H458">
        <v>2495</v>
      </c>
      <c r="I458">
        <v>2175</v>
      </c>
      <c r="J458">
        <v>110</v>
      </c>
      <c r="K458">
        <v>85</v>
      </c>
      <c r="L458">
        <v>55</v>
      </c>
      <c r="M458">
        <v>30</v>
      </c>
      <c r="N458">
        <v>40</v>
      </c>
    </row>
    <row r="459" spans="1:14" x14ac:dyDescent="0.25">
      <c r="A459">
        <v>9330503.0099999998</v>
      </c>
      <c r="B459">
        <v>2451</v>
      </c>
      <c r="C459">
        <v>2476</v>
      </c>
      <c r="D459">
        <v>872</v>
      </c>
      <c r="E459">
        <v>840</v>
      </c>
      <c r="F459">
        <v>2238.8000000000002</v>
      </c>
      <c r="G459">
        <v>1.0900000000000001</v>
      </c>
      <c r="H459">
        <v>1350</v>
      </c>
      <c r="I459">
        <v>1200</v>
      </c>
      <c r="J459">
        <v>45</v>
      </c>
      <c r="K459">
        <v>60</v>
      </c>
      <c r="L459">
        <v>25</v>
      </c>
      <c r="M459">
        <v>10</v>
      </c>
      <c r="N459">
        <v>10</v>
      </c>
    </row>
    <row r="460" spans="1:14" x14ac:dyDescent="0.25">
      <c r="A460">
        <v>9330503.0299999993</v>
      </c>
      <c r="B460">
        <v>7071</v>
      </c>
      <c r="C460">
        <v>7086</v>
      </c>
      <c r="D460">
        <v>2551</v>
      </c>
      <c r="E460">
        <v>2461</v>
      </c>
      <c r="F460">
        <v>1960.3</v>
      </c>
      <c r="G460">
        <v>3.61</v>
      </c>
      <c r="H460">
        <v>3535</v>
      </c>
      <c r="I460">
        <v>3060</v>
      </c>
      <c r="J460">
        <v>190</v>
      </c>
      <c r="K460">
        <v>170</v>
      </c>
      <c r="L460">
        <v>70</v>
      </c>
      <c r="M460">
        <v>10</v>
      </c>
      <c r="N460">
        <v>35</v>
      </c>
    </row>
    <row r="461" spans="1:14" x14ac:dyDescent="0.25">
      <c r="A461">
        <v>9330503.0600000005</v>
      </c>
      <c r="B461">
        <v>4402</v>
      </c>
      <c r="C461">
        <v>4377</v>
      </c>
      <c r="D461">
        <v>2364</v>
      </c>
      <c r="E461">
        <v>2217</v>
      </c>
      <c r="F461">
        <v>7499.1</v>
      </c>
      <c r="G461">
        <v>0.59</v>
      </c>
      <c r="H461">
        <v>2180</v>
      </c>
      <c r="I461">
        <v>1755</v>
      </c>
      <c r="J461">
        <v>105</v>
      </c>
      <c r="K461">
        <v>170</v>
      </c>
      <c r="L461">
        <v>105</v>
      </c>
      <c r="M461">
        <v>10</v>
      </c>
      <c r="N461">
        <v>20</v>
      </c>
    </row>
    <row r="462" spans="1:14" x14ac:dyDescent="0.25">
      <c r="A462">
        <v>9330503.0700000003</v>
      </c>
      <c r="B462">
        <v>4573</v>
      </c>
      <c r="C462">
        <v>4501</v>
      </c>
      <c r="D462">
        <v>2732</v>
      </c>
      <c r="E462">
        <v>2675</v>
      </c>
      <c r="F462">
        <v>5411.2</v>
      </c>
      <c r="G462">
        <v>0.85</v>
      </c>
      <c r="H462">
        <v>1710</v>
      </c>
      <c r="I462">
        <v>1080</v>
      </c>
      <c r="J462">
        <v>105</v>
      </c>
      <c r="K462">
        <v>240</v>
      </c>
      <c r="L462">
        <v>260</v>
      </c>
      <c r="M462">
        <v>20</v>
      </c>
      <c r="N462">
        <v>10</v>
      </c>
    </row>
    <row r="463" spans="1:14" x14ac:dyDescent="0.25">
      <c r="A463">
        <v>9330503.0800000001</v>
      </c>
      <c r="B463">
        <v>4674</v>
      </c>
      <c r="C463">
        <v>3976</v>
      </c>
      <c r="D463">
        <v>2500</v>
      </c>
      <c r="E463">
        <v>2428</v>
      </c>
      <c r="F463">
        <v>1868.6</v>
      </c>
      <c r="G463">
        <v>2.5</v>
      </c>
      <c r="H463">
        <v>2510</v>
      </c>
      <c r="I463">
        <v>2030</v>
      </c>
      <c r="J463">
        <v>120</v>
      </c>
      <c r="K463">
        <v>175</v>
      </c>
      <c r="L463">
        <v>145</v>
      </c>
      <c r="M463">
        <v>0</v>
      </c>
      <c r="N463">
        <v>40</v>
      </c>
    </row>
    <row r="464" spans="1:14" x14ac:dyDescent="0.25">
      <c r="A464">
        <v>9330503.0899999999</v>
      </c>
      <c r="B464">
        <v>2717</v>
      </c>
      <c r="C464">
        <v>2665</v>
      </c>
      <c r="D464">
        <v>1245</v>
      </c>
      <c r="E464">
        <v>1219</v>
      </c>
      <c r="F464">
        <v>1716.7</v>
      </c>
      <c r="G464">
        <v>1.58</v>
      </c>
      <c r="H464">
        <v>1155</v>
      </c>
      <c r="I464">
        <v>885</v>
      </c>
      <c r="J464">
        <v>95</v>
      </c>
      <c r="K464">
        <v>80</v>
      </c>
      <c r="L464">
        <v>55</v>
      </c>
      <c r="M464">
        <v>10</v>
      </c>
      <c r="N464">
        <v>30</v>
      </c>
    </row>
    <row r="465" spans="1:14" x14ac:dyDescent="0.25">
      <c r="A465">
        <v>9330504.0299999993</v>
      </c>
      <c r="B465">
        <v>6300</v>
      </c>
      <c r="C465">
        <v>6357</v>
      </c>
      <c r="D465">
        <v>2226</v>
      </c>
      <c r="E465">
        <v>2148</v>
      </c>
      <c r="F465">
        <v>459.1</v>
      </c>
      <c r="G465">
        <v>13.72</v>
      </c>
      <c r="H465">
        <v>3255</v>
      </c>
      <c r="I465">
        <v>2820</v>
      </c>
      <c r="J465">
        <v>160</v>
      </c>
      <c r="K465">
        <v>175</v>
      </c>
      <c r="L465">
        <v>60</v>
      </c>
      <c r="M465">
        <v>15</v>
      </c>
      <c r="N465">
        <v>25</v>
      </c>
    </row>
    <row r="466" spans="1:14" x14ac:dyDescent="0.25">
      <c r="A466">
        <v>9330504.0500000007</v>
      </c>
      <c r="B466">
        <v>7784</v>
      </c>
      <c r="C466">
        <v>7654</v>
      </c>
      <c r="D466">
        <v>2911</v>
      </c>
      <c r="E466">
        <v>2832</v>
      </c>
      <c r="F466">
        <v>2034</v>
      </c>
      <c r="G466">
        <v>3.83</v>
      </c>
      <c r="H466">
        <v>3615</v>
      </c>
      <c r="I466">
        <v>2950</v>
      </c>
      <c r="J466">
        <v>155</v>
      </c>
      <c r="K466">
        <v>240</v>
      </c>
      <c r="L466">
        <v>175</v>
      </c>
      <c r="M466">
        <v>25</v>
      </c>
      <c r="N466">
        <v>65</v>
      </c>
    </row>
    <row r="467" spans="1:14" x14ac:dyDescent="0.25">
      <c r="A467">
        <v>9330504.0700000003</v>
      </c>
      <c r="B467">
        <v>3165</v>
      </c>
      <c r="C467">
        <v>3182</v>
      </c>
      <c r="D467">
        <v>1324</v>
      </c>
      <c r="E467">
        <v>1318</v>
      </c>
      <c r="F467">
        <v>3751.3</v>
      </c>
      <c r="G467">
        <v>0.84</v>
      </c>
      <c r="H467">
        <v>1475</v>
      </c>
      <c r="I467">
        <v>1245</v>
      </c>
      <c r="J467">
        <v>65</v>
      </c>
      <c r="K467">
        <v>100</v>
      </c>
      <c r="L467">
        <v>45</v>
      </c>
      <c r="M467">
        <v>10</v>
      </c>
      <c r="N467">
        <v>10</v>
      </c>
    </row>
    <row r="468" spans="1:14" x14ac:dyDescent="0.25">
      <c r="A468">
        <v>9330504.0800000001</v>
      </c>
      <c r="B468">
        <v>4171</v>
      </c>
      <c r="C468">
        <v>4212</v>
      </c>
      <c r="D468">
        <v>1556</v>
      </c>
      <c r="E468">
        <v>1546</v>
      </c>
      <c r="F468">
        <v>3403.5</v>
      </c>
      <c r="G468">
        <v>1.23</v>
      </c>
      <c r="H468">
        <v>1795</v>
      </c>
      <c r="I468">
        <v>1570</v>
      </c>
      <c r="J468">
        <v>90</v>
      </c>
      <c r="K468">
        <v>40</v>
      </c>
      <c r="L468">
        <v>65</v>
      </c>
      <c r="M468">
        <v>20</v>
      </c>
      <c r="N468">
        <v>15</v>
      </c>
    </row>
    <row r="469" spans="1:14" x14ac:dyDescent="0.25">
      <c r="A469">
        <v>9330504.0899999999</v>
      </c>
      <c r="B469">
        <v>5378</v>
      </c>
      <c r="C469">
        <v>4523</v>
      </c>
      <c r="D469">
        <v>1668</v>
      </c>
      <c r="E469">
        <v>1581</v>
      </c>
      <c r="F469">
        <v>1535.5</v>
      </c>
      <c r="G469">
        <v>3.5</v>
      </c>
      <c r="H469">
        <v>2470</v>
      </c>
      <c r="I469">
        <v>2045</v>
      </c>
      <c r="J469">
        <v>140</v>
      </c>
      <c r="K469">
        <v>170</v>
      </c>
      <c r="L469">
        <v>70</v>
      </c>
      <c r="M469">
        <v>0</v>
      </c>
      <c r="N469">
        <v>50</v>
      </c>
    </row>
    <row r="470" spans="1:14" x14ac:dyDescent="0.25">
      <c r="A470">
        <v>9330504.0999999996</v>
      </c>
      <c r="B470">
        <v>4025</v>
      </c>
      <c r="C470">
        <v>3968</v>
      </c>
      <c r="D470">
        <v>1597</v>
      </c>
      <c r="E470">
        <v>1574</v>
      </c>
      <c r="F470">
        <v>3546.6</v>
      </c>
      <c r="G470">
        <v>1.1299999999999999</v>
      </c>
      <c r="H470">
        <v>2000</v>
      </c>
      <c r="I470">
        <v>1625</v>
      </c>
      <c r="J470">
        <v>85</v>
      </c>
      <c r="K470">
        <v>85</v>
      </c>
      <c r="L470">
        <v>175</v>
      </c>
      <c r="M470">
        <v>10</v>
      </c>
      <c r="N470">
        <v>15</v>
      </c>
    </row>
    <row r="471" spans="1:14" x14ac:dyDescent="0.25">
      <c r="A471">
        <v>9330504.1099999994</v>
      </c>
      <c r="B471">
        <v>13080</v>
      </c>
      <c r="C471">
        <v>4377</v>
      </c>
      <c r="D471">
        <v>4977</v>
      </c>
      <c r="E471">
        <v>4694</v>
      </c>
      <c r="F471">
        <v>1124.7</v>
      </c>
      <c r="G471">
        <v>11.63</v>
      </c>
      <c r="H471">
        <v>6320</v>
      </c>
      <c r="I471">
        <v>5420</v>
      </c>
      <c r="J471">
        <v>395</v>
      </c>
      <c r="K471">
        <v>320</v>
      </c>
      <c r="L471">
        <v>75</v>
      </c>
      <c r="M471">
        <v>40</v>
      </c>
      <c r="N471">
        <v>75</v>
      </c>
    </row>
    <row r="472" spans="1:14" x14ac:dyDescent="0.25">
      <c r="A472">
        <v>9330504.1199999992</v>
      </c>
      <c r="B472">
        <v>5135</v>
      </c>
      <c r="C472">
        <v>4417</v>
      </c>
      <c r="D472">
        <v>1614</v>
      </c>
      <c r="E472">
        <v>1555</v>
      </c>
      <c r="F472">
        <v>1291.5999999999999</v>
      </c>
      <c r="G472">
        <v>3.98</v>
      </c>
      <c r="H472">
        <v>2445</v>
      </c>
      <c r="I472">
        <v>2070</v>
      </c>
      <c r="J472">
        <v>145</v>
      </c>
      <c r="K472">
        <v>160</v>
      </c>
      <c r="L472">
        <v>35</v>
      </c>
      <c r="M472">
        <v>10</v>
      </c>
      <c r="N472">
        <v>20</v>
      </c>
    </row>
    <row r="473" spans="1:14" x14ac:dyDescent="0.25">
      <c r="A473">
        <v>9330504.1300000008</v>
      </c>
      <c r="B473">
        <v>3949</v>
      </c>
      <c r="C473">
        <v>3381</v>
      </c>
      <c r="D473">
        <v>1602</v>
      </c>
      <c r="E473">
        <v>1572</v>
      </c>
      <c r="F473">
        <v>2365.6999999999998</v>
      </c>
      <c r="G473">
        <v>1.67</v>
      </c>
      <c r="H473">
        <v>1990</v>
      </c>
      <c r="I473">
        <v>1715</v>
      </c>
      <c r="J473">
        <v>125</v>
      </c>
      <c r="K473">
        <v>100</v>
      </c>
      <c r="L473">
        <v>40</v>
      </c>
      <c r="M473">
        <v>0</v>
      </c>
      <c r="N473">
        <v>15</v>
      </c>
    </row>
    <row r="474" spans="1:14" x14ac:dyDescent="0.25">
      <c r="A474">
        <v>9330504.1400000006</v>
      </c>
      <c r="B474">
        <v>40</v>
      </c>
      <c r="C474">
        <v>0</v>
      </c>
      <c r="D474">
        <v>15</v>
      </c>
      <c r="E474">
        <v>15</v>
      </c>
      <c r="F474">
        <v>130.19999999999999</v>
      </c>
      <c r="G474">
        <v>0.31</v>
      </c>
      <c r="H474">
        <v>20</v>
      </c>
      <c r="I474">
        <v>15</v>
      </c>
      <c r="J474">
        <v>0</v>
      </c>
      <c r="K474">
        <v>0</v>
      </c>
      <c r="L474">
        <v>0</v>
      </c>
      <c r="M474">
        <v>0</v>
      </c>
      <c r="N474">
        <v>0</v>
      </c>
    </row>
    <row r="475" spans="1:14" x14ac:dyDescent="0.25">
      <c r="A475">
        <v>9330504.1500000004</v>
      </c>
      <c r="B475">
        <v>1871</v>
      </c>
      <c r="C475">
        <v>1866</v>
      </c>
      <c r="D475">
        <v>746</v>
      </c>
      <c r="E475">
        <v>724</v>
      </c>
      <c r="F475">
        <v>464.8</v>
      </c>
      <c r="G475">
        <v>4.03</v>
      </c>
      <c r="H475">
        <v>745</v>
      </c>
      <c r="I475">
        <v>675</v>
      </c>
      <c r="J475">
        <v>20</v>
      </c>
      <c r="K475">
        <v>40</v>
      </c>
      <c r="L475">
        <v>10</v>
      </c>
      <c r="M475">
        <v>0</v>
      </c>
      <c r="N475">
        <v>0</v>
      </c>
    </row>
    <row r="476" spans="1:14" x14ac:dyDescent="0.25">
      <c r="A476">
        <v>9330505.0099999998</v>
      </c>
      <c r="B476">
        <v>3442</v>
      </c>
      <c r="C476">
        <v>3241</v>
      </c>
      <c r="D476">
        <v>1354</v>
      </c>
      <c r="E476">
        <v>1279</v>
      </c>
      <c r="F476">
        <v>659.8</v>
      </c>
      <c r="G476">
        <v>5.22</v>
      </c>
      <c r="H476">
        <v>1590</v>
      </c>
      <c r="I476">
        <v>1310</v>
      </c>
      <c r="J476">
        <v>65</v>
      </c>
      <c r="K476">
        <v>70</v>
      </c>
      <c r="L476">
        <v>125</v>
      </c>
      <c r="M476">
        <v>10</v>
      </c>
      <c r="N476">
        <v>10</v>
      </c>
    </row>
    <row r="477" spans="1:14" x14ac:dyDescent="0.25">
      <c r="A477">
        <v>9330505.0299999993</v>
      </c>
      <c r="B477">
        <v>94</v>
      </c>
      <c r="C477">
        <v>68</v>
      </c>
      <c r="D477">
        <v>32</v>
      </c>
      <c r="E477">
        <v>32</v>
      </c>
      <c r="F477">
        <v>52.7</v>
      </c>
      <c r="G477">
        <v>1.78</v>
      </c>
      <c r="H477">
        <v>45</v>
      </c>
      <c r="I477">
        <v>30</v>
      </c>
      <c r="J477">
        <v>10</v>
      </c>
      <c r="K477">
        <v>0</v>
      </c>
      <c r="L477">
        <v>10</v>
      </c>
      <c r="M477">
        <v>0</v>
      </c>
      <c r="N477">
        <v>0</v>
      </c>
    </row>
    <row r="478" spans="1:14" x14ac:dyDescent="0.25">
      <c r="A478">
        <v>9330505.0399999991</v>
      </c>
      <c r="B478">
        <v>5988</v>
      </c>
      <c r="C478">
        <v>5715</v>
      </c>
      <c r="D478">
        <v>2007</v>
      </c>
      <c r="E478">
        <v>1893</v>
      </c>
      <c r="F478">
        <v>100.5</v>
      </c>
      <c r="G478">
        <v>59.57</v>
      </c>
      <c r="H478">
        <v>2720</v>
      </c>
      <c r="I478">
        <v>2330</v>
      </c>
      <c r="J478">
        <v>135</v>
      </c>
      <c r="K478">
        <v>95</v>
      </c>
      <c r="L478">
        <v>90</v>
      </c>
      <c r="M478">
        <v>25</v>
      </c>
      <c r="N478">
        <v>40</v>
      </c>
    </row>
    <row r="479" spans="1:14" x14ac:dyDescent="0.25">
      <c r="A479">
        <v>9330506.0099999998</v>
      </c>
      <c r="B479">
        <v>4094</v>
      </c>
      <c r="C479">
        <v>4036</v>
      </c>
      <c r="D479">
        <v>1538</v>
      </c>
      <c r="E479">
        <v>1484</v>
      </c>
      <c r="F479">
        <v>1333.4</v>
      </c>
      <c r="G479">
        <v>3.07</v>
      </c>
      <c r="H479">
        <v>1930</v>
      </c>
      <c r="I479">
        <v>1665</v>
      </c>
      <c r="J479">
        <v>115</v>
      </c>
      <c r="K479">
        <v>55</v>
      </c>
      <c r="L479">
        <v>75</v>
      </c>
      <c r="M479">
        <v>10</v>
      </c>
      <c r="N479">
        <v>15</v>
      </c>
    </row>
    <row r="480" spans="1:14" x14ac:dyDescent="0.25">
      <c r="A480">
        <v>9330506.0199999996</v>
      </c>
      <c r="B480">
        <v>7269</v>
      </c>
      <c r="C480">
        <v>7405</v>
      </c>
      <c r="D480">
        <v>2832</v>
      </c>
      <c r="E480">
        <v>2664</v>
      </c>
      <c r="F480">
        <v>1165.7</v>
      </c>
      <c r="G480">
        <v>6.24</v>
      </c>
      <c r="H480">
        <v>3590</v>
      </c>
      <c r="I480">
        <v>3130</v>
      </c>
      <c r="J480">
        <v>230</v>
      </c>
      <c r="K480">
        <v>85</v>
      </c>
      <c r="L480">
        <v>90</v>
      </c>
      <c r="M480">
        <v>25</v>
      </c>
      <c r="N480">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480"/>
  <sheetViews>
    <sheetView zoomScaleNormal="100" workbookViewId="0">
      <pane ySplit="1" topLeftCell="A2" activePane="bottomLeft" state="frozen"/>
      <selection pane="bottomLeft"/>
    </sheetView>
  </sheetViews>
  <sheetFormatPr defaultColWidth="11.7109375" defaultRowHeight="12.75" x14ac:dyDescent="0.2"/>
  <cols>
    <col min="1" max="1" width="14.5703125" style="263" customWidth="1"/>
    <col min="2" max="2" width="15.140625" style="263" customWidth="1"/>
    <col min="3" max="3" width="11.7109375" style="134"/>
    <col min="4" max="4" width="11.7109375" style="133"/>
    <col min="5" max="5" width="11.7109375" style="134"/>
    <col min="6" max="7" width="11.7109375" style="121"/>
    <col min="8" max="8" width="11.7109375" style="137"/>
    <col min="9" max="9" width="11.7109375" style="183"/>
    <col min="10" max="10" width="11.7109375" style="178"/>
    <col min="11" max="11" width="11.7109375" style="136"/>
    <col min="12" max="15" width="11.7109375" style="121"/>
    <col min="16" max="16" width="11.7109375" style="135"/>
    <col min="17" max="17" width="11.7109375" style="184"/>
    <col min="18" max="18" width="11.7109375" style="188"/>
    <col min="19" max="20" width="11.7109375" style="121"/>
    <col min="21" max="21" width="11.7109375" style="135"/>
    <col min="22" max="22" width="11.7109375" style="188"/>
    <col min="23" max="24" width="11.7109375" style="121"/>
    <col min="25" max="25" width="11.7109375" style="128"/>
    <col min="26" max="26" width="11.7109375" style="139"/>
    <col min="27" max="27" width="11.7109375" style="161"/>
    <col min="28" max="28" width="11.7109375" style="138"/>
    <col min="29" max="30" width="11.7109375" style="121"/>
    <col min="31" max="31" width="11.7109375" style="128"/>
    <col min="32" max="32" width="11.7109375" style="140"/>
    <col min="33" max="33" width="11.7109375" style="138"/>
    <col min="34" max="34" width="11.7109375" style="177"/>
    <col min="35" max="35" width="11.7109375" style="140"/>
    <col min="36" max="38" width="11.7109375" style="121"/>
    <col min="39" max="40" width="11.7109375" style="128"/>
    <col min="41" max="41" width="11.7109375" style="201"/>
    <col min="42" max="42" width="11.7109375" style="114"/>
    <col min="43" max="43" width="11.7109375" style="9"/>
    <col min="44" max="44" width="11.7109375" style="114"/>
    <col min="45" max="45" width="11.7109375" style="192"/>
    <col min="46" max="16384" width="11.7109375" style="142"/>
  </cols>
  <sheetData>
    <row r="1" spans="1:45" s="18" customFormat="1" ht="65.25" thickTop="1" thickBot="1" x14ac:dyDescent="0.3">
      <c r="A1" s="14" t="s">
        <v>621</v>
      </c>
      <c r="B1" s="314" t="s">
        <v>501</v>
      </c>
      <c r="C1" s="315" t="s">
        <v>667</v>
      </c>
      <c r="D1" s="86" t="s">
        <v>668</v>
      </c>
      <c r="E1" s="18" t="s">
        <v>669</v>
      </c>
      <c r="F1" s="11" t="s">
        <v>670</v>
      </c>
      <c r="G1" s="11" t="s">
        <v>671</v>
      </c>
      <c r="H1" s="11" t="s">
        <v>672</v>
      </c>
      <c r="I1" s="315" t="s">
        <v>673</v>
      </c>
      <c r="J1" s="10" t="s">
        <v>674</v>
      </c>
      <c r="K1" s="87" t="s">
        <v>675</v>
      </c>
      <c r="L1" s="258" t="s">
        <v>33</v>
      </c>
      <c r="M1" s="258" t="s">
        <v>676</v>
      </c>
      <c r="N1" s="258" t="s">
        <v>31</v>
      </c>
      <c r="O1" s="11" t="s">
        <v>677</v>
      </c>
      <c r="P1" s="258" t="s">
        <v>678</v>
      </c>
      <c r="Q1" s="11" t="s">
        <v>679</v>
      </c>
      <c r="R1" s="316" t="s">
        <v>47</v>
      </c>
      <c r="S1" s="258" t="s">
        <v>45</v>
      </c>
      <c r="T1" s="11" t="s">
        <v>680</v>
      </c>
      <c r="U1" s="258" t="s">
        <v>681</v>
      </c>
      <c r="V1" s="316" t="s">
        <v>54</v>
      </c>
      <c r="W1" s="258" t="s">
        <v>682</v>
      </c>
      <c r="X1" s="11" t="s">
        <v>683</v>
      </c>
      <c r="Y1" s="18" t="s">
        <v>684</v>
      </c>
      <c r="Z1" s="19" t="s">
        <v>685</v>
      </c>
      <c r="AA1" s="11" t="s">
        <v>686</v>
      </c>
      <c r="AB1" s="13" t="s">
        <v>687</v>
      </c>
      <c r="AC1" s="11" t="s">
        <v>688</v>
      </c>
      <c r="AD1" s="11" t="s">
        <v>689</v>
      </c>
      <c r="AE1" s="18" t="s">
        <v>690</v>
      </c>
      <c r="AF1" s="20" t="s">
        <v>691</v>
      </c>
      <c r="AG1" s="13" t="s">
        <v>692</v>
      </c>
      <c r="AH1" s="18" t="s">
        <v>693</v>
      </c>
      <c r="AI1" s="20" t="s">
        <v>694</v>
      </c>
      <c r="AJ1" s="11" t="s">
        <v>695</v>
      </c>
      <c r="AK1" s="11" t="s">
        <v>696</v>
      </c>
      <c r="AL1" s="11" t="s">
        <v>697</v>
      </c>
      <c r="AM1" s="18" t="s">
        <v>698</v>
      </c>
      <c r="AN1" s="18" t="s">
        <v>699</v>
      </c>
      <c r="AO1" s="17" t="s">
        <v>700</v>
      </c>
      <c r="AP1" s="14" t="s">
        <v>701</v>
      </c>
      <c r="AQ1" s="85" t="s">
        <v>702</v>
      </c>
      <c r="AR1" s="314" t="s">
        <v>11</v>
      </c>
    </row>
    <row r="2" spans="1:45" s="195" customFormat="1" ht="13.5" thickTop="1" x14ac:dyDescent="0.2">
      <c r="A2" s="259"/>
      <c r="B2" s="259"/>
      <c r="C2" s="202">
        <v>9330000</v>
      </c>
      <c r="D2" s="203"/>
      <c r="E2" s="204"/>
      <c r="F2" s="205"/>
      <c r="G2" s="205"/>
      <c r="H2" s="206"/>
      <c r="I2" s="207"/>
      <c r="J2" s="208">
        <v>2882.68</v>
      </c>
      <c r="K2" s="206">
        <f t="shared" ref="K2:K65" si="0">J2*100</f>
        <v>288268</v>
      </c>
      <c r="L2" s="209">
        <v>2463431</v>
      </c>
      <c r="M2" s="209">
        <v>2313328</v>
      </c>
      <c r="N2" s="210">
        <v>2116581</v>
      </c>
      <c r="O2" s="205">
        <f t="shared" ref="O2:O65" si="1">L2-N2</f>
        <v>346850</v>
      </c>
      <c r="P2" s="211">
        <f t="shared" ref="P2:P65" si="2">O2/N2</f>
        <v>0.16387277406345421</v>
      </c>
      <c r="Q2" s="212">
        <v>854.6</v>
      </c>
      <c r="R2" s="213">
        <v>1027613</v>
      </c>
      <c r="S2" s="210">
        <v>870992</v>
      </c>
      <c r="T2" s="205">
        <f t="shared" ref="T2:T65" si="3">R2-S2</f>
        <v>156621</v>
      </c>
      <c r="U2" s="211">
        <f t="shared" ref="U2:U65" si="4">T2/S2</f>
        <v>0.17981910281609934</v>
      </c>
      <c r="V2" s="213">
        <v>960894</v>
      </c>
      <c r="W2" s="210">
        <v>817443</v>
      </c>
      <c r="X2" s="205">
        <f t="shared" ref="X2:X65" si="5">V2-W2</f>
        <v>143451</v>
      </c>
      <c r="Y2" s="214">
        <f t="shared" ref="Y2:Y65" si="6">X2/W2</f>
        <v>0.17548746518105848</v>
      </c>
      <c r="Z2" s="215">
        <f t="shared" ref="Z2:Z65" si="7">V2/K2</f>
        <v>3.3333356459960868</v>
      </c>
      <c r="AA2" s="209">
        <v>1159215</v>
      </c>
      <c r="AB2" s="216">
        <v>745820</v>
      </c>
      <c r="AC2" s="205">
        <v>58040</v>
      </c>
      <c r="AD2" s="205">
        <f t="shared" ref="AD2:AD65" si="8">AB2+AC2</f>
        <v>803860</v>
      </c>
      <c r="AE2" s="211">
        <f t="shared" ref="AE2:AE65" si="9">AD2/AA2</f>
        <v>0.69345203435083225</v>
      </c>
      <c r="AF2" s="217">
        <f>AE2/0.693452</f>
        <v>1.0000000495359913</v>
      </c>
      <c r="AG2" s="209">
        <v>235985</v>
      </c>
      <c r="AH2" s="211">
        <f t="shared" ref="AH2:AH65" si="10">AG2/AA2</f>
        <v>0.20357310766337564</v>
      </c>
      <c r="AI2" s="217">
        <f>AH2/0.203573</f>
        <v>1.00000052886864</v>
      </c>
      <c r="AJ2" s="209">
        <v>77835</v>
      </c>
      <c r="AK2" s="209">
        <v>27235</v>
      </c>
      <c r="AL2" s="205">
        <f t="shared" ref="AL2:AL65" si="11">AJ2+AK2</f>
        <v>105070</v>
      </c>
      <c r="AM2" s="211">
        <f t="shared" ref="AM2:AM65" si="12">AL2/AA2</f>
        <v>9.0638923754437273E-2</v>
      </c>
      <c r="AN2" s="217">
        <f>AM2/0.090639</f>
        <v>0.99999915879960366</v>
      </c>
      <c r="AO2" s="209">
        <v>14305</v>
      </c>
      <c r="AP2" s="218" t="s">
        <v>30</v>
      </c>
      <c r="AQ2" s="218" t="s">
        <v>30</v>
      </c>
      <c r="AR2" s="193"/>
      <c r="AS2" s="194"/>
    </row>
    <row r="3" spans="1:45" x14ac:dyDescent="0.2">
      <c r="A3" s="260"/>
      <c r="B3" s="260"/>
      <c r="C3" s="129">
        <v>9330001.0099999998</v>
      </c>
      <c r="D3" s="122"/>
      <c r="E3" s="111"/>
      <c r="F3" s="112"/>
      <c r="G3" s="112"/>
      <c r="H3" s="145"/>
      <c r="I3" s="179" t="s">
        <v>59</v>
      </c>
      <c r="J3" s="154">
        <v>1.02</v>
      </c>
      <c r="K3" s="89">
        <f t="shared" si="0"/>
        <v>102</v>
      </c>
      <c r="L3" s="158">
        <v>6293</v>
      </c>
      <c r="M3" s="158">
        <v>6311</v>
      </c>
      <c r="N3" s="141">
        <v>6259</v>
      </c>
      <c r="O3" s="90">
        <f t="shared" si="1"/>
        <v>34</v>
      </c>
      <c r="P3" s="162">
        <f t="shared" si="2"/>
        <v>5.4321776641636042E-3</v>
      </c>
      <c r="Q3" s="174">
        <v>6172</v>
      </c>
      <c r="R3" s="185">
        <v>2334</v>
      </c>
      <c r="S3" s="146">
        <v>2292</v>
      </c>
      <c r="T3" s="112">
        <f t="shared" si="3"/>
        <v>42</v>
      </c>
      <c r="U3" s="162">
        <f t="shared" si="4"/>
        <v>1.832460732984293E-2</v>
      </c>
      <c r="V3" s="185">
        <v>2314</v>
      </c>
      <c r="W3" s="141">
        <v>2251</v>
      </c>
      <c r="X3" s="90">
        <f t="shared" si="5"/>
        <v>63</v>
      </c>
      <c r="Y3" s="163">
        <f t="shared" si="6"/>
        <v>2.7987561083962682E-2</v>
      </c>
      <c r="Z3" s="91">
        <f t="shared" si="7"/>
        <v>22.686274509803923</v>
      </c>
      <c r="AA3" s="158">
        <v>2955</v>
      </c>
      <c r="AB3" s="189">
        <v>1835</v>
      </c>
      <c r="AC3" s="112">
        <v>115</v>
      </c>
      <c r="AD3" s="90">
        <f t="shared" si="8"/>
        <v>1950</v>
      </c>
      <c r="AE3" s="164">
        <f t="shared" si="9"/>
        <v>0.65989847715736039</v>
      </c>
      <c r="AF3" s="92">
        <f t="shared" ref="AF3:AF66" si="13">AE3/0.693</f>
        <v>0.95223445477252588</v>
      </c>
      <c r="AG3" s="158">
        <v>850</v>
      </c>
      <c r="AH3" s="164">
        <f t="shared" si="10"/>
        <v>0.28764805414551609</v>
      </c>
      <c r="AI3" s="93">
        <f t="shared" ref="AI3:AI66" si="14">AH3/0.2036</f>
        <v>1.4128096961960515</v>
      </c>
      <c r="AJ3" s="158">
        <v>70</v>
      </c>
      <c r="AK3" s="158">
        <v>65</v>
      </c>
      <c r="AL3" s="90">
        <f t="shared" si="11"/>
        <v>135</v>
      </c>
      <c r="AM3" s="164">
        <f t="shared" si="12"/>
        <v>4.5685279187817257E-2</v>
      </c>
      <c r="AN3" s="93">
        <f t="shared" ref="AN3:AN66" si="15">AM3/0.091</f>
        <v>0.50203603503095884</v>
      </c>
      <c r="AO3" s="158">
        <v>15</v>
      </c>
      <c r="AP3" s="113" t="s">
        <v>9</v>
      </c>
      <c r="AQ3" s="102" t="s">
        <v>8</v>
      </c>
    </row>
    <row r="4" spans="1:45" x14ac:dyDescent="0.2">
      <c r="A4" s="260"/>
      <c r="B4" s="260"/>
      <c r="C4" s="129">
        <v>9330001.0199999996</v>
      </c>
      <c r="D4" s="122"/>
      <c r="E4" s="123"/>
      <c r="F4" s="112"/>
      <c r="G4" s="112"/>
      <c r="H4" s="145"/>
      <c r="I4" s="179" t="s">
        <v>60</v>
      </c>
      <c r="J4" s="154">
        <v>1.86</v>
      </c>
      <c r="K4" s="89">
        <f t="shared" si="0"/>
        <v>186</v>
      </c>
      <c r="L4" s="158">
        <v>5456</v>
      </c>
      <c r="M4" s="158">
        <v>4837</v>
      </c>
      <c r="N4" s="141">
        <v>4616</v>
      </c>
      <c r="O4" s="90">
        <f t="shared" si="1"/>
        <v>840</v>
      </c>
      <c r="P4" s="162">
        <f t="shared" si="2"/>
        <v>0.18197573656845753</v>
      </c>
      <c r="Q4" s="174">
        <v>2930</v>
      </c>
      <c r="R4" s="185">
        <v>2132</v>
      </c>
      <c r="S4" s="146">
        <v>1775</v>
      </c>
      <c r="T4" s="112">
        <f t="shared" si="3"/>
        <v>357</v>
      </c>
      <c r="U4" s="162">
        <f t="shared" si="4"/>
        <v>0.20112676056338027</v>
      </c>
      <c r="V4" s="185">
        <v>2089</v>
      </c>
      <c r="W4" s="141">
        <v>1699</v>
      </c>
      <c r="X4" s="90">
        <f t="shared" si="5"/>
        <v>390</v>
      </c>
      <c r="Y4" s="163">
        <f t="shared" si="6"/>
        <v>0.22954679223072397</v>
      </c>
      <c r="Z4" s="91">
        <f t="shared" si="7"/>
        <v>11.231182795698924</v>
      </c>
      <c r="AA4" s="158">
        <v>2550</v>
      </c>
      <c r="AB4" s="189">
        <v>1795</v>
      </c>
      <c r="AC4" s="112">
        <v>160</v>
      </c>
      <c r="AD4" s="90">
        <f t="shared" si="8"/>
        <v>1955</v>
      </c>
      <c r="AE4" s="164">
        <f t="shared" si="9"/>
        <v>0.76666666666666672</v>
      </c>
      <c r="AF4" s="92">
        <f t="shared" si="13"/>
        <v>1.1063011063011066</v>
      </c>
      <c r="AG4" s="158">
        <v>520</v>
      </c>
      <c r="AH4" s="164">
        <f t="shared" si="10"/>
        <v>0.20392156862745098</v>
      </c>
      <c r="AI4" s="93">
        <f t="shared" si="14"/>
        <v>1.00157941369082</v>
      </c>
      <c r="AJ4" s="158">
        <v>40</v>
      </c>
      <c r="AK4" s="158">
        <v>25</v>
      </c>
      <c r="AL4" s="90">
        <f t="shared" si="11"/>
        <v>65</v>
      </c>
      <c r="AM4" s="164">
        <f t="shared" si="12"/>
        <v>2.5490196078431372E-2</v>
      </c>
      <c r="AN4" s="93">
        <f t="shared" si="15"/>
        <v>0.28011204481792717</v>
      </c>
      <c r="AO4" s="158">
        <v>15</v>
      </c>
      <c r="AP4" s="113" t="s">
        <v>9</v>
      </c>
      <c r="AQ4" s="95" t="s">
        <v>9</v>
      </c>
    </row>
    <row r="5" spans="1:45" x14ac:dyDescent="0.2">
      <c r="A5" s="260"/>
      <c r="B5" s="260"/>
      <c r="C5" s="129">
        <v>9330002.0099999998</v>
      </c>
      <c r="D5" s="122"/>
      <c r="E5" s="123"/>
      <c r="F5" s="112"/>
      <c r="G5" s="112"/>
      <c r="H5" s="145"/>
      <c r="I5" s="179" t="s">
        <v>61</v>
      </c>
      <c r="J5" s="154">
        <v>1.94</v>
      </c>
      <c r="K5" s="89">
        <f t="shared" si="0"/>
        <v>194</v>
      </c>
      <c r="L5" s="158">
        <v>6150</v>
      </c>
      <c r="M5" s="158">
        <v>5974</v>
      </c>
      <c r="N5" s="141">
        <v>5713</v>
      </c>
      <c r="O5" s="90">
        <f t="shared" si="1"/>
        <v>437</v>
      </c>
      <c r="P5" s="162">
        <f t="shared" si="2"/>
        <v>7.6492210747418174E-2</v>
      </c>
      <c r="Q5" s="174">
        <v>3169.9</v>
      </c>
      <c r="R5" s="185">
        <v>2631</v>
      </c>
      <c r="S5" s="146">
        <v>2496</v>
      </c>
      <c r="T5" s="112">
        <f t="shared" si="3"/>
        <v>135</v>
      </c>
      <c r="U5" s="162">
        <f t="shared" si="4"/>
        <v>5.4086538461538464E-2</v>
      </c>
      <c r="V5" s="185">
        <v>2507</v>
      </c>
      <c r="W5" s="141">
        <v>2391</v>
      </c>
      <c r="X5" s="90">
        <f t="shared" si="5"/>
        <v>116</v>
      </c>
      <c r="Y5" s="163">
        <f t="shared" si="6"/>
        <v>4.8515265579255541E-2</v>
      </c>
      <c r="Z5" s="91">
        <f t="shared" si="7"/>
        <v>12.922680412371134</v>
      </c>
      <c r="AA5" s="158">
        <v>2975</v>
      </c>
      <c r="AB5" s="189">
        <v>2085</v>
      </c>
      <c r="AC5" s="112">
        <v>100</v>
      </c>
      <c r="AD5" s="90">
        <f t="shared" si="8"/>
        <v>2185</v>
      </c>
      <c r="AE5" s="164">
        <f t="shared" si="9"/>
        <v>0.7344537815126051</v>
      </c>
      <c r="AF5" s="92">
        <f t="shared" si="13"/>
        <v>1.0598178665405558</v>
      </c>
      <c r="AG5" s="158">
        <v>665</v>
      </c>
      <c r="AH5" s="164">
        <f t="shared" si="10"/>
        <v>0.22352941176470589</v>
      </c>
      <c r="AI5" s="93">
        <f t="shared" si="14"/>
        <v>1.0978851265457068</v>
      </c>
      <c r="AJ5" s="158">
        <v>50</v>
      </c>
      <c r="AK5" s="158">
        <v>60</v>
      </c>
      <c r="AL5" s="90">
        <f t="shared" si="11"/>
        <v>110</v>
      </c>
      <c r="AM5" s="164">
        <f t="shared" si="12"/>
        <v>3.6974789915966387E-2</v>
      </c>
      <c r="AN5" s="93">
        <f t="shared" si="15"/>
        <v>0.40631637270292736</v>
      </c>
      <c r="AO5" s="158">
        <v>10</v>
      </c>
      <c r="AP5" s="113" t="s">
        <v>9</v>
      </c>
      <c r="AQ5" s="95" t="s">
        <v>9</v>
      </c>
    </row>
    <row r="6" spans="1:45" x14ac:dyDescent="0.2">
      <c r="A6" s="260"/>
      <c r="B6" s="260"/>
      <c r="C6" s="129">
        <v>9330002.0299999993</v>
      </c>
      <c r="D6" s="122">
        <v>9330002.0199999996</v>
      </c>
      <c r="E6" s="123">
        <v>0.46523487400000002</v>
      </c>
      <c r="F6" s="146">
        <v>7889</v>
      </c>
      <c r="G6" s="146">
        <v>2717</v>
      </c>
      <c r="H6" s="147">
        <v>2574</v>
      </c>
      <c r="I6" s="179"/>
      <c r="J6" s="154">
        <v>0.79</v>
      </c>
      <c r="K6" s="89">
        <f t="shared" si="0"/>
        <v>79</v>
      </c>
      <c r="L6" s="158">
        <v>4077</v>
      </c>
      <c r="M6" s="158">
        <v>4005</v>
      </c>
      <c r="N6" s="141">
        <f>E6*F6</f>
        <v>3670.2379209860001</v>
      </c>
      <c r="O6" s="90">
        <f t="shared" si="1"/>
        <v>406.76207901399994</v>
      </c>
      <c r="P6" s="162">
        <f t="shared" si="2"/>
        <v>0.11082716918382347</v>
      </c>
      <c r="Q6" s="174">
        <v>5192.3</v>
      </c>
      <c r="R6" s="185">
        <v>1497</v>
      </c>
      <c r="S6" s="146">
        <f>G6*E6</f>
        <v>1264.0431526580001</v>
      </c>
      <c r="T6" s="112">
        <f t="shared" si="3"/>
        <v>232.95684734199995</v>
      </c>
      <c r="U6" s="162">
        <f t="shared" si="4"/>
        <v>0.18429501148923896</v>
      </c>
      <c r="V6" s="185">
        <v>1292</v>
      </c>
      <c r="W6" s="141">
        <f>H6*E6</f>
        <v>1197.5145656760001</v>
      </c>
      <c r="X6" s="90">
        <f t="shared" si="5"/>
        <v>94.485434323999925</v>
      </c>
      <c r="Y6" s="163">
        <f t="shared" si="6"/>
        <v>7.890128189853178E-2</v>
      </c>
      <c r="Z6" s="91">
        <f t="shared" si="7"/>
        <v>16.354430379746834</v>
      </c>
      <c r="AA6" s="158">
        <v>1840</v>
      </c>
      <c r="AB6" s="189">
        <v>1250</v>
      </c>
      <c r="AC6" s="112">
        <v>100</v>
      </c>
      <c r="AD6" s="90">
        <f t="shared" si="8"/>
        <v>1350</v>
      </c>
      <c r="AE6" s="164">
        <f t="shared" si="9"/>
        <v>0.73369565217391308</v>
      </c>
      <c r="AF6" s="92">
        <f t="shared" si="13"/>
        <v>1.0587238848108416</v>
      </c>
      <c r="AG6" s="158">
        <v>450</v>
      </c>
      <c r="AH6" s="164">
        <f t="shared" si="10"/>
        <v>0.24456521739130435</v>
      </c>
      <c r="AI6" s="93">
        <f t="shared" si="14"/>
        <v>1.2012044076193731</v>
      </c>
      <c r="AJ6" s="158">
        <v>25</v>
      </c>
      <c r="AK6" s="158">
        <v>0</v>
      </c>
      <c r="AL6" s="90">
        <f t="shared" si="11"/>
        <v>25</v>
      </c>
      <c r="AM6" s="164">
        <f t="shared" si="12"/>
        <v>1.358695652173913E-2</v>
      </c>
      <c r="AN6" s="93">
        <f t="shared" si="15"/>
        <v>0.14930721452460582</v>
      </c>
      <c r="AO6" s="158">
        <v>15</v>
      </c>
      <c r="AP6" s="113" t="s">
        <v>9</v>
      </c>
      <c r="AQ6" s="95" t="s">
        <v>9</v>
      </c>
      <c r="AR6" s="114" t="s">
        <v>469</v>
      </c>
    </row>
    <row r="7" spans="1:45" x14ac:dyDescent="0.2">
      <c r="A7" s="260"/>
      <c r="B7" s="260"/>
      <c r="C7" s="129">
        <v>9330002.0399999991</v>
      </c>
      <c r="D7" s="122">
        <v>9330002.0199999996</v>
      </c>
      <c r="E7" s="123">
        <v>0.53476512600000004</v>
      </c>
      <c r="F7" s="146">
        <v>7889</v>
      </c>
      <c r="G7" s="146">
        <v>2717</v>
      </c>
      <c r="H7" s="147">
        <v>2574</v>
      </c>
      <c r="I7" s="179"/>
      <c r="J7" s="154">
        <v>0.78</v>
      </c>
      <c r="K7" s="89">
        <f t="shared" si="0"/>
        <v>78</v>
      </c>
      <c r="L7" s="158">
        <v>4509</v>
      </c>
      <c r="M7" s="158">
        <v>4503</v>
      </c>
      <c r="N7" s="141">
        <f>E7*F7</f>
        <v>4218.7620790139999</v>
      </c>
      <c r="O7" s="90">
        <f t="shared" si="1"/>
        <v>290.23792098600006</v>
      </c>
      <c r="P7" s="162">
        <f t="shared" si="2"/>
        <v>6.8796939848723079E-2</v>
      </c>
      <c r="Q7" s="174">
        <v>5809.8</v>
      </c>
      <c r="R7" s="185">
        <v>1652</v>
      </c>
      <c r="S7" s="146">
        <f>G7*E7</f>
        <v>1452.9568473420002</v>
      </c>
      <c r="T7" s="112">
        <f t="shared" si="3"/>
        <v>199.04315265799983</v>
      </c>
      <c r="U7" s="162">
        <f t="shared" si="4"/>
        <v>0.13699178542165513</v>
      </c>
      <c r="V7" s="185">
        <v>1560</v>
      </c>
      <c r="W7" s="141">
        <f>H7*E7</f>
        <v>1376.4854343240002</v>
      </c>
      <c r="X7" s="90">
        <f t="shared" si="5"/>
        <v>183.51456567599985</v>
      </c>
      <c r="Y7" s="163">
        <f t="shared" si="6"/>
        <v>0.13332110976250533</v>
      </c>
      <c r="Z7" s="91">
        <f t="shared" si="7"/>
        <v>20</v>
      </c>
      <c r="AA7" s="158">
        <v>2085</v>
      </c>
      <c r="AB7" s="189">
        <v>1415</v>
      </c>
      <c r="AC7" s="112">
        <v>105</v>
      </c>
      <c r="AD7" s="90">
        <f t="shared" si="8"/>
        <v>1520</v>
      </c>
      <c r="AE7" s="164">
        <f t="shared" si="9"/>
        <v>0.72901678657074342</v>
      </c>
      <c r="AF7" s="92">
        <f t="shared" si="13"/>
        <v>1.0519722749938578</v>
      </c>
      <c r="AG7" s="158">
        <v>470</v>
      </c>
      <c r="AH7" s="164">
        <f t="shared" si="10"/>
        <v>0.22541966426858512</v>
      </c>
      <c r="AI7" s="93">
        <f t="shared" si="14"/>
        <v>1.1071692744036596</v>
      </c>
      <c r="AJ7" s="158">
        <v>45</v>
      </c>
      <c r="AK7" s="158">
        <v>20</v>
      </c>
      <c r="AL7" s="90">
        <f t="shared" si="11"/>
        <v>65</v>
      </c>
      <c r="AM7" s="164">
        <f t="shared" si="12"/>
        <v>3.117505995203837E-2</v>
      </c>
      <c r="AN7" s="93">
        <f t="shared" si="15"/>
        <v>0.34258307639602603</v>
      </c>
      <c r="AO7" s="158">
        <v>25</v>
      </c>
      <c r="AP7" s="113" t="s">
        <v>9</v>
      </c>
      <c r="AQ7" s="95" t="s">
        <v>9</v>
      </c>
      <c r="AR7" s="114" t="s">
        <v>469</v>
      </c>
    </row>
    <row r="8" spans="1:45" x14ac:dyDescent="0.2">
      <c r="A8" s="261"/>
      <c r="B8" s="261"/>
      <c r="C8" s="130">
        <v>9330003.0099999998</v>
      </c>
      <c r="D8" s="124"/>
      <c r="E8" s="115"/>
      <c r="F8" s="116"/>
      <c r="G8" s="116"/>
      <c r="H8" s="148"/>
      <c r="I8" s="180" t="s">
        <v>63</v>
      </c>
      <c r="J8" s="155">
        <v>0.54</v>
      </c>
      <c r="K8" s="96">
        <f t="shared" si="0"/>
        <v>54</v>
      </c>
      <c r="L8" s="159">
        <v>3714</v>
      </c>
      <c r="M8" s="159">
        <v>3772</v>
      </c>
      <c r="N8" s="143">
        <v>3667</v>
      </c>
      <c r="O8" s="97">
        <f t="shared" si="1"/>
        <v>47</v>
      </c>
      <c r="P8" s="165">
        <f t="shared" si="2"/>
        <v>1.2817016634851377E-2</v>
      </c>
      <c r="Q8" s="175">
        <v>6838.5</v>
      </c>
      <c r="R8" s="186">
        <v>1210</v>
      </c>
      <c r="S8" s="150">
        <v>1158</v>
      </c>
      <c r="T8" s="116">
        <f t="shared" si="3"/>
        <v>52</v>
      </c>
      <c r="U8" s="165">
        <f t="shared" si="4"/>
        <v>4.4905008635578586E-2</v>
      </c>
      <c r="V8" s="186">
        <v>1080</v>
      </c>
      <c r="W8" s="143">
        <v>1097</v>
      </c>
      <c r="X8" s="97">
        <f t="shared" si="5"/>
        <v>-17</v>
      </c>
      <c r="Y8" s="166">
        <f t="shared" si="6"/>
        <v>-1.5496809480401094E-2</v>
      </c>
      <c r="Z8" s="98">
        <f t="shared" si="7"/>
        <v>20</v>
      </c>
      <c r="AA8" s="159">
        <v>1885</v>
      </c>
      <c r="AB8" s="190">
        <v>1050</v>
      </c>
      <c r="AC8" s="116">
        <v>120</v>
      </c>
      <c r="AD8" s="97">
        <f t="shared" si="8"/>
        <v>1170</v>
      </c>
      <c r="AE8" s="167">
        <f t="shared" si="9"/>
        <v>0.62068965517241381</v>
      </c>
      <c r="AF8" s="99">
        <f t="shared" si="13"/>
        <v>0.89565606806986131</v>
      </c>
      <c r="AG8" s="159">
        <v>625</v>
      </c>
      <c r="AH8" s="167">
        <f t="shared" si="10"/>
        <v>0.33156498673740054</v>
      </c>
      <c r="AI8" s="100">
        <f t="shared" si="14"/>
        <v>1.6285117226787846</v>
      </c>
      <c r="AJ8" s="159">
        <v>50</v>
      </c>
      <c r="AK8" s="159">
        <v>15</v>
      </c>
      <c r="AL8" s="97">
        <f t="shared" si="11"/>
        <v>65</v>
      </c>
      <c r="AM8" s="167">
        <f t="shared" si="12"/>
        <v>3.4482758620689655E-2</v>
      </c>
      <c r="AN8" s="100">
        <f t="shared" si="15"/>
        <v>0.37893141341417202</v>
      </c>
      <c r="AO8" s="159">
        <v>15</v>
      </c>
      <c r="AP8" s="117" t="s">
        <v>8</v>
      </c>
      <c r="AQ8" s="95" t="s">
        <v>9</v>
      </c>
    </row>
    <row r="9" spans="1:45" x14ac:dyDescent="0.2">
      <c r="A9" s="261"/>
      <c r="B9" s="261"/>
      <c r="C9" s="130">
        <v>9330003.0199999996</v>
      </c>
      <c r="D9" s="124"/>
      <c r="E9" s="115"/>
      <c r="F9" s="116"/>
      <c r="G9" s="116"/>
      <c r="H9" s="148"/>
      <c r="I9" s="180" t="s">
        <v>64</v>
      </c>
      <c r="J9" s="155">
        <v>1.1200000000000001</v>
      </c>
      <c r="K9" s="96">
        <f t="shared" si="0"/>
        <v>112.00000000000001</v>
      </c>
      <c r="L9" s="159">
        <v>4613</v>
      </c>
      <c r="M9" s="159">
        <v>4671</v>
      </c>
      <c r="N9" s="143">
        <v>4548</v>
      </c>
      <c r="O9" s="97">
        <f t="shared" si="1"/>
        <v>65</v>
      </c>
      <c r="P9" s="165">
        <f t="shared" si="2"/>
        <v>1.4291996481970097E-2</v>
      </c>
      <c r="Q9" s="175">
        <v>4128</v>
      </c>
      <c r="R9" s="186">
        <v>1429</v>
      </c>
      <c r="S9" s="150">
        <v>1364</v>
      </c>
      <c r="T9" s="116">
        <f t="shared" si="3"/>
        <v>65</v>
      </c>
      <c r="U9" s="165">
        <f t="shared" si="4"/>
        <v>4.7653958944281524E-2</v>
      </c>
      <c r="V9" s="186">
        <v>1316</v>
      </c>
      <c r="W9" s="143">
        <v>1251</v>
      </c>
      <c r="X9" s="97">
        <f t="shared" si="5"/>
        <v>65</v>
      </c>
      <c r="Y9" s="166">
        <f t="shared" si="6"/>
        <v>5.1958433253397281E-2</v>
      </c>
      <c r="Z9" s="98">
        <f t="shared" si="7"/>
        <v>11.749999999999998</v>
      </c>
      <c r="AA9" s="159">
        <v>2325</v>
      </c>
      <c r="AB9" s="190">
        <v>1330</v>
      </c>
      <c r="AC9" s="116">
        <v>130</v>
      </c>
      <c r="AD9" s="97">
        <f t="shared" si="8"/>
        <v>1460</v>
      </c>
      <c r="AE9" s="167">
        <f t="shared" si="9"/>
        <v>0.6279569892473118</v>
      </c>
      <c r="AF9" s="99">
        <f t="shared" si="13"/>
        <v>0.90614284162671266</v>
      </c>
      <c r="AG9" s="159">
        <v>775</v>
      </c>
      <c r="AH9" s="167">
        <f t="shared" si="10"/>
        <v>0.33333333333333331</v>
      </c>
      <c r="AI9" s="100">
        <f t="shared" si="14"/>
        <v>1.6371971185330714</v>
      </c>
      <c r="AJ9" s="159">
        <v>50</v>
      </c>
      <c r="AK9" s="159">
        <v>25</v>
      </c>
      <c r="AL9" s="97">
        <f t="shared" si="11"/>
        <v>75</v>
      </c>
      <c r="AM9" s="167">
        <f t="shared" si="12"/>
        <v>3.2258064516129031E-2</v>
      </c>
      <c r="AN9" s="100">
        <f t="shared" si="15"/>
        <v>0.35448422545196739</v>
      </c>
      <c r="AO9" s="159">
        <v>20</v>
      </c>
      <c r="AP9" s="117" t="s">
        <v>8</v>
      </c>
      <c r="AQ9" s="102" t="s">
        <v>8</v>
      </c>
    </row>
    <row r="10" spans="1:45" x14ac:dyDescent="0.2">
      <c r="A10" s="261" t="s">
        <v>500</v>
      </c>
      <c r="B10" s="261" t="s">
        <v>609</v>
      </c>
      <c r="C10" s="130">
        <v>9330004.0099999998</v>
      </c>
      <c r="D10" s="124"/>
      <c r="E10" s="115"/>
      <c r="F10" s="116"/>
      <c r="G10" s="116"/>
      <c r="H10" s="148"/>
      <c r="I10" s="180" t="s">
        <v>65</v>
      </c>
      <c r="J10" s="155">
        <v>1.56</v>
      </c>
      <c r="K10" s="96">
        <f t="shared" si="0"/>
        <v>156</v>
      </c>
      <c r="L10" s="159">
        <v>4925</v>
      </c>
      <c r="M10" s="159">
        <v>4514</v>
      </c>
      <c r="N10" s="143">
        <v>4233</v>
      </c>
      <c r="O10" s="97">
        <f t="shared" si="1"/>
        <v>692</v>
      </c>
      <c r="P10" s="165">
        <f t="shared" si="2"/>
        <v>0.16347743916843846</v>
      </c>
      <c r="Q10" s="175">
        <v>3163.9</v>
      </c>
      <c r="R10" s="186">
        <v>2537</v>
      </c>
      <c r="S10" s="150">
        <v>1471</v>
      </c>
      <c r="T10" s="116">
        <f t="shared" si="3"/>
        <v>1066</v>
      </c>
      <c r="U10" s="165">
        <f t="shared" si="4"/>
        <v>0.72467709041468387</v>
      </c>
      <c r="V10" s="186">
        <v>1928</v>
      </c>
      <c r="W10" s="143">
        <v>1383</v>
      </c>
      <c r="X10" s="97">
        <f t="shared" si="5"/>
        <v>545</v>
      </c>
      <c r="Y10" s="166">
        <f t="shared" si="6"/>
        <v>0.39407086044830081</v>
      </c>
      <c r="Z10" s="98">
        <f t="shared" si="7"/>
        <v>12.358974358974359</v>
      </c>
      <c r="AA10" s="159">
        <v>2015</v>
      </c>
      <c r="AB10" s="190">
        <v>1060</v>
      </c>
      <c r="AC10" s="116">
        <v>115</v>
      </c>
      <c r="AD10" s="97">
        <f t="shared" si="8"/>
        <v>1175</v>
      </c>
      <c r="AE10" s="167">
        <f t="shared" si="9"/>
        <v>0.5831265508684863</v>
      </c>
      <c r="AF10" s="99">
        <f t="shared" si="13"/>
        <v>0.84145245435568017</v>
      </c>
      <c r="AG10" s="159">
        <v>715</v>
      </c>
      <c r="AH10" s="167">
        <f t="shared" si="10"/>
        <v>0.35483870967741937</v>
      </c>
      <c r="AI10" s="100">
        <f t="shared" si="14"/>
        <v>1.7428227390835922</v>
      </c>
      <c r="AJ10" s="159">
        <v>55</v>
      </c>
      <c r="AK10" s="159">
        <v>60</v>
      </c>
      <c r="AL10" s="97">
        <f t="shared" si="11"/>
        <v>115</v>
      </c>
      <c r="AM10" s="167">
        <f t="shared" si="12"/>
        <v>5.7071960297766747E-2</v>
      </c>
      <c r="AN10" s="100">
        <f t="shared" si="15"/>
        <v>0.62716439887655773</v>
      </c>
      <c r="AO10" s="159">
        <v>20</v>
      </c>
      <c r="AP10" s="117" t="s">
        <v>8</v>
      </c>
      <c r="AQ10" s="102" t="s">
        <v>8</v>
      </c>
    </row>
    <row r="11" spans="1:45" x14ac:dyDescent="0.2">
      <c r="A11" s="261"/>
      <c r="B11" s="261"/>
      <c r="C11" s="130">
        <v>9330004.0199999996</v>
      </c>
      <c r="D11" s="124"/>
      <c r="E11" s="115"/>
      <c r="F11" s="116"/>
      <c r="G11" s="116"/>
      <c r="H11" s="148"/>
      <c r="I11" s="180" t="s">
        <v>66</v>
      </c>
      <c r="J11" s="155">
        <v>1.18</v>
      </c>
      <c r="K11" s="96">
        <f t="shared" si="0"/>
        <v>118</v>
      </c>
      <c r="L11" s="159">
        <v>5652</v>
      </c>
      <c r="M11" s="159">
        <v>5756</v>
      </c>
      <c r="N11" s="143">
        <v>5406</v>
      </c>
      <c r="O11" s="97">
        <f t="shared" si="1"/>
        <v>246</v>
      </c>
      <c r="P11" s="165">
        <f t="shared" si="2"/>
        <v>4.5504994450610431E-2</v>
      </c>
      <c r="Q11" s="175">
        <v>4777.3</v>
      </c>
      <c r="R11" s="186">
        <v>1847</v>
      </c>
      <c r="S11" s="150">
        <v>1702</v>
      </c>
      <c r="T11" s="116">
        <f t="shared" si="3"/>
        <v>145</v>
      </c>
      <c r="U11" s="165">
        <f t="shared" si="4"/>
        <v>8.5193889541715626E-2</v>
      </c>
      <c r="V11" s="186">
        <v>1689</v>
      </c>
      <c r="W11" s="143">
        <v>1538</v>
      </c>
      <c r="X11" s="97">
        <f t="shared" si="5"/>
        <v>151</v>
      </c>
      <c r="Y11" s="166">
        <f t="shared" si="6"/>
        <v>9.8179453836150843E-2</v>
      </c>
      <c r="Z11" s="98">
        <f t="shared" si="7"/>
        <v>14.313559322033898</v>
      </c>
      <c r="AA11" s="159">
        <v>2950</v>
      </c>
      <c r="AB11" s="190">
        <v>1490</v>
      </c>
      <c r="AC11" s="116">
        <v>160</v>
      </c>
      <c r="AD11" s="97">
        <f t="shared" si="8"/>
        <v>1650</v>
      </c>
      <c r="AE11" s="167">
        <f t="shared" si="9"/>
        <v>0.55932203389830504</v>
      </c>
      <c r="AF11" s="99">
        <f t="shared" si="13"/>
        <v>0.80710250201775624</v>
      </c>
      <c r="AG11" s="159">
        <v>1145</v>
      </c>
      <c r="AH11" s="167">
        <f t="shared" si="10"/>
        <v>0.38813559322033897</v>
      </c>
      <c r="AI11" s="100">
        <f t="shared" si="14"/>
        <v>1.9063634244613898</v>
      </c>
      <c r="AJ11" s="159">
        <v>95</v>
      </c>
      <c r="AK11" s="159">
        <v>25</v>
      </c>
      <c r="AL11" s="97">
        <f t="shared" si="11"/>
        <v>120</v>
      </c>
      <c r="AM11" s="167">
        <f t="shared" si="12"/>
        <v>4.0677966101694912E-2</v>
      </c>
      <c r="AN11" s="100">
        <f t="shared" si="15"/>
        <v>0.44701061650214191</v>
      </c>
      <c r="AO11" s="159">
        <v>30</v>
      </c>
      <c r="AP11" s="117" t="s">
        <v>8</v>
      </c>
      <c r="AQ11" s="95" t="s">
        <v>9</v>
      </c>
    </row>
    <row r="12" spans="1:45" x14ac:dyDescent="0.2">
      <c r="A12" s="261"/>
      <c r="B12" s="261"/>
      <c r="C12" s="130">
        <v>9330005</v>
      </c>
      <c r="D12" s="124"/>
      <c r="E12" s="115"/>
      <c r="F12" s="116"/>
      <c r="G12" s="116"/>
      <c r="H12" s="148"/>
      <c r="I12" s="180" t="s">
        <v>67</v>
      </c>
      <c r="J12" s="155">
        <v>1.38</v>
      </c>
      <c r="K12" s="96">
        <f t="shared" si="0"/>
        <v>138</v>
      </c>
      <c r="L12" s="159">
        <v>7302</v>
      </c>
      <c r="M12" s="159">
        <v>7207</v>
      </c>
      <c r="N12" s="143">
        <v>7451</v>
      </c>
      <c r="O12" s="97">
        <f t="shared" si="1"/>
        <v>-149</v>
      </c>
      <c r="P12" s="165">
        <f t="shared" si="2"/>
        <v>-1.9997315796537376E-2</v>
      </c>
      <c r="Q12" s="175">
        <v>5300.1</v>
      </c>
      <c r="R12" s="186">
        <v>4444</v>
      </c>
      <c r="S12" s="150">
        <v>4376</v>
      </c>
      <c r="T12" s="116">
        <f t="shared" si="3"/>
        <v>68</v>
      </c>
      <c r="U12" s="165">
        <f t="shared" si="4"/>
        <v>1.5539305301645339E-2</v>
      </c>
      <c r="V12" s="186">
        <v>4326</v>
      </c>
      <c r="W12" s="143">
        <v>4141</v>
      </c>
      <c r="X12" s="97">
        <f t="shared" si="5"/>
        <v>185</v>
      </c>
      <c r="Y12" s="166">
        <f t="shared" si="6"/>
        <v>4.4675199227239795E-2</v>
      </c>
      <c r="Z12" s="98">
        <f t="shared" si="7"/>
        <v>31.347826086956523</v>
      </c>
      <c r="AA12" s="159">
        <v>4355</v>
      </c>
      <c r="AB12" s="190">
        <v>1895</v>
      </c>
      <c r="AC12" s="116">
        <v>100</v>
      </c>
      <c r="AD12" s="97">
        <f t="shared" si="8"/>
        <v>1995</v>
      </c>
      <c r="AE12" s="167">
        <f t="shared" si="9"/>
        <v>0.45809414466130882</v>
      </c>
      <c r="AF12" s="99">
        <f t="shared" si="13"/>
        <v>0.66103051177678041</v>
      </c>
      <c r="AG12" s="159">
        <v>1950</v>
      </c>
      <c r="AH12" s="167">
        <f t="shared" si="10"/>
        <v>0.44776119402985076</v>
      </c>
      <c r="AI12" s="100">
        <f t="shared" si="14"/>
        <v>2.1992200099697974</v>
      </c>
      <c r="AJ12" s="159">
        <v>240</v>
      </c>
      <c r="AK12" s="159">
        <v>130</v>
      </c>
      <c r="AL12" s="97">
        <f t="shared" si="11"/>
        <v>370</v>
      </c>
      <c r="AM12" s="167">
        <f t="shared" si="12"/>
        <v>8.4959816303099886E-2</v>
      </c>
      <c r="AN12" s="100">
        <f t="shared" si="15"/>
        <v>0.93362435497911966</v>
      </c>
      <c r="AO12" s="159">
        <v>45</v>
      </c>
      <c r="AP12" s="117" t="s">
        <v>8</v>
      </c>
      <c r="AQ12" s="102" t="s">
        <v>8</v>
      </c>
    </row>
    <row r="13" spans="1:45" x14ac:dyDescent="0.2">
      <c r="A13" s="260"/>
      <c r="B13" s="260"/>
      <c r="C13" s="129">
        <v>9330006.0099999998</v>
      </c>
      <c r="D13" s="122"/>
      <c r="E13" s="111"/>
      <c r="F13" s="112"/>
      <c r="G13" s="112"/>
      <c r="H13" s="145"/>
      <c r="I13" s="179" t="s">
        <v>68</v>
      </c>
      <c r="J13" s="154">
        <v>0.92</v>
      </c>
      <c r="K13" s="89">
        <f t="shared" si="0"/>
        <v>92</v>
      </c>
      <c r="L13" s="158">
        <v>4699</v>
      </c>
      <c r="M13" s="158">
        <v>4827</v>
      </c>
      <c r="N13" s="141">
        <v>4710</v>
      </c>
      <c r="O13" s="90">
        <f t="shared" si="1"/>
        <v>-11</v>
      </c>
      <c r="P13" s="162">
        <f t="shared" si="2"/>
        <v>-2.335456475583864E-3</v>
      </c>
      <c r="Q13" s="174">
        <v>5121.5</v>
      </c>
      <c r="R13" s="185">
        <v>1784</v>
      </c>
      <c r="S13" s="146">
        <v>1702</v>
      </c>
      <c r="T13" s="112">
        <f t="shared" si="3"/>
        <v>82</v>
      </c>
      <c r="U13" s="162">
        <f t="shared" si="4"/>
        <v>4.8178613396004703E-2</v>
      </c>
      <c r="V13" s="185">
        <v>1687</v>
      </c>
      <c r="W13" s="141">
        <v>1624</v>
      </c>
      <c r="X13" s="90">
        <f t="shared" si="5"/>
        <v>63</v>
      </c>
      <c r="Y13" s="163">
        <f t="shared" si="6"/>
        <v>3.8793103448275863E-2</v>
      </c>
      <c r="Z13" s="91">
        <f t="shared" si="7"/>
        <v>18.336956521739129</v>
      </c>
      <c r="AA13" s="158">
        <v>1945</v>
      </c>
      <c r="AB13" s="189">
        <v>1165</v>
      </c>
      <c r="AC13" s="112">
        <v>120</v>
      </c>
      <c r="AD13" s="90">
        <f t="shared" si="8"/>
        <v>1285</v>
      </c>
      <c r="AE13" s="164">
        <f t="shared" si="9"/>
        <v>0.66066838046272491</v>
      </c>
      <c r="AF13" s="92">
        <f t="shared" si="13"/>
        <v>0.95334542635313846</v>
      </c>
      <c r="AG13" s="158">
        <v>520</v>
      </c>
      <c r="AH13" s="164">
        <f t="shared" si="10"/>
        <v>0.26735218508997427</v>
      </c>
      <c r="AI13" s="93">
        <f t="shared" si="14"/>
        <v>1.3131246811884787</v>
      </c>
      <c r="AJ13" s="158">
        <v>100</v>
      </c>
      <c r="AK13" s="158">
        <v>35</v>
      </c>
      <c r="AL13" s="90">
        <f t="shared" si="11"/>
        <v>135</v>
      </c>
      <c r="AM13" s="164">
        <f t="shared" si="12"/>
        <v>6.9408740359897178E-2</v>
      </c>
      <c r="AN13" s="93">
        <f t="shared" si="15"/>
        <v>0.76273341054832067</v>
      </c>
      <c r="AO13" s="158">
        <v>0</v>
      </c>
      <c r="AP13" s="113" t="s">
        <v>9</v>
      </c>
      <c r="AQ13" s="102" t="s">
        <v>8</v>
      </c>
    </row>
    <row r="14" spans="1:45" x14ac:dyDescent="0.2">
      <c r="A14" s="261"/>
      <c r="B14" s="261"/>
      <c r="C14" s="130">
        <v>9330006.0199999996</v>
      </c>
      <c r="D14" s="124"/>
      <c r="E14" s="115"/>
      <c r="F14" s="116"/>
      <c r="G14" s="116"/>
      <c r="H14" s="148"/>
      <c r="I14" s="180" t="s">
        <v>69</v>
      </c>
      <c r="J14" s="155">
        <v>1.0900000000000001</v>
      </c>
      <c r="K14" s="96">
        <f t="shared" si="0"/>
        <v>109.00000000000001</v>
      </c>
      <c r="L14" s="159">
        <v>5233</v>
      </c>
      <c r="M14" s="159">
        <v>5441</v>
      </c>
      <c r="N14" s="143">
        <v>5373</v>
      </c>
      <c r="O14" s="97">
        <f t="shared" si="1"/>
        <v>-140</v>
      </c>
      <c r="P14" s="165">
        <f t="shared" si="2"/>
        <v>-2.6056206960729574E-2</v>
      </c>
      <c r="Q14" s="175">
        <v>4785.1000000000004</v>
      </c>
      <c r="R14" s="186">
        <v>1925</v>
      </c>
      <c r="S14" s="150">
        <v>1864</v>
      </c>
      <c r="T14" s="116">
        <f t="shared" si="3"/>
        <v>61</v>
      </c>
      <c r="U14" s="165">
        <f t="shared" si="4"/>
        <v>3.2725321888412019E-2</v>
      </c>
      <c r="V14" s="186">
        <v>1827</v>
      </c>
      <c r="W14" s="143">
        <v>1769</v>
      </c>
      <c r="X14" s="97">
        <f t="shared" si="5"/>
        <v>58</v>
      </c>
      <c r="Y14" s="166">
        <f t="shared" si="6"/>
        <v>3.2786885245901641E-2</v>
      </c>
      <c r="Z14" s="98">
        <f t="shared" si="7"/>
        <v>16.761467889908253</v>
      </c>
      <c r="AA14" s="159">
        <v>2075</v>
      </c>
      <c r="AB14" s="190">
        <v>1175</v>
      </c>
      <c r="AC14" s="116">
        <v>70</v>
      </c>
      <c r="AD14" s="97">
        <f t="shared" si="8"/>
        <v>1245</v>
      </c>
      <c r="AE14" s="167">
        <f t="shared" si="9"/>
        <v>0.6</v>
      </c>
      <c r="AF14" s="99">
        <f t="shared" si="13"/>
        <v>0.86580086580086579</v>
      </c>
      <c r="AG14" s="159">
        <v>690</v>
      </c>
      <c r="AH14" s="167">
        <f t="shared" si="10"/>
        <v>0.3325301204819277</v>
      </c>
      <c r="AI14" s="100">
        <f t="shared" si="14"/>
        <v>1.6332520652354012</v>
      </c>
      <c r="AJ14" s="159">
        <v>70</v>
      </c>
      <c r="AK14" s="159">
        <v>40</v>
      </c>
      <c r="AL14" s="97">
        <f t="shared" si="11"/>
        <v>110</v>
      </c>
      <c r="AM14" s="167">
        <f t="shared" si="12"/>
        <v>5.3012048192771083E-2</v>
      </c>
      <c r="AN14" s="100">
        <f t="shared" si="15"/>
        <v>0.58254998014034154</v>
      </c>
      <c r="AO14" s="159">
        <v>25</v>
      </c>
      <c r="AP14" s="117" t="s">
        <v>8</v>
      </c>
      <c r="AQ14" s="95" t="s">
        <v>9</v>
      </c>
    </row>
    <row r="15" spans="1:45" x14ac:dyDescent="0.2">
      <c r="A15" s="260"/>
      <c r="B15" s="260"/>
      <c r="C15" s="129">
        <v>9330007.0099999998</v>
      </c>
      <c r="D15" s="122"/>
      <c r="E15" s="111"/>
      <c r="F15" s="112"/>
      <c r="G15" s="112"/>
      <c r="H15" s="145"/>
      <c r="I15" s="179" t="s">
        <v>70</v>
      </c>
      <c r="J15" s="154">
        <v>2.68</v>
      </c>
      <c r="K15" s="89">
        <f t="shared" si="0"/>
        <v>268</v>
      </c>
      <c r="L15" s="158">
        <v>5543</v>
      </c>
      <c r="M15" s="158">
        <v>5157</v>
      </c>
      <c r="N15" s="141">
        <v>5158</v>
      </c>
      <c r="O15" s="90">
        <f t="shared" si="1"/>
        <v>385</v>
      </c>
      <c r="P15" s="162">
        <f t="shared" si="2"/>
        <v>7.4641333850329589E-2</v>
      </c>
      <c r="Q15" s="174">
        <v>2070.1</v>
      </c>
      <c r="R15" s="185">
        <v>2373</v>
      </c>
      <c r="S15" s="146">
        <v>1950</v>
      </c>
      <c r="T15" s="112">
        <f t="shared" si="3"/>
        <v>423</v>
      </c>
      <c r="U15" s="162">
        <f t="shared" si="4"/>
        <v>0.21692307692307691</v>
      </c>
      <c r="V15" s="185">
        <v>2157</v>
      </c>
      <c r="W15" s="141">
        <v>1891</v>
      </c>
      <c r="X15" s="90">
        <f t="shared" si="5"/>
        <v>266</v>
      </c>
      <c r="Y15" s="163">
        <f t="shared" si="6"/>
        <v>0.1406663141195135</v>
      </c>
      <c r="Z15" s="91">
        <f t="shared" si="7"/>
        <v>8.0485074626865671</v>
      </c>
      <c r="AA15" s="158">
        <v>2020</v>
      </c>
      <c r="AB15" s="189">
        <v>1215</v>
      </c>
      <c r="AC15" s="112">
        <v>100</v>
      </c>
      <c r="AD15" s="90">
        <f t="shared" si="8"/>
        <v>1315</v>
      </c>
      <c r="AE15" s="164">
        <f t="shared" si="9"/>
        <v>0.65099009900990101</v>
      </c>
      <c r="AF15" s="92">
        <f t="shared" si="13"/>
        <v>0.93937965225093945</v>
      </c>
      <c r="AG15" s="158">
        <v>550</v>
      </c>
      <c r="AH15" s="164">
        <f t="shared" si="10"/>
        <v>0.2722772277227723</v>
      </c>
      <c r="AI15" s="93">
        <f t="shared" si="14"/>
        <v>1.3373144780096871</v>
      </c>
      <c r="AJ15" s="158">
        <v>90</v>
      </c>
      <c r="AK15" s="158">
        <v>55</v>
      </c>
      <c r="AL15" s="90">
        <f t="shared" si="11"/>
        <v>145</v>
      </c>
      <c r="AM15" s="164">
        <f t="shared" si="12"/>
        <v>7.1782178217821777E-2</v>
      </c>
      <c r="AN15" s="93">
        <f t="shared" si="15"/>
        <v>0.78881514525078877</v>
      </c>
      <c r="AO15" s="158">
        <v>10</v>
      </c>
      <c r="AP15" s="113" t="s">
        <v>9</v>
      </c>
      <c r="AQ15" s="95" t="s">
        <v>9</v>
      </c>
    </row>
    <row r="16" spans="1:45" x14ac:dyDescent="0.2">
      <c r="A16" s="260"/>
      <c r="B16" s="260"/>
      <c r="C16" s="129">
        <v>9330007.0199999996</v>
      </c>
      <c r="D16" s="122"/>
      <c r="E16" s="111"/>
      <c r="F16" s="112"/>
      <c r="G16" s="112"/>
      <c r="H16" s="145"/>
      <c r="I16" s="179" t="s">
        <v>71</v>
      </c>
      <c r="J16" s="154">
        <v>1.42</v>
      </c>
      <c r="K16" s="89">
        <f t="shared" si="0"/>
        <v>142</v>
      </c>
      <c r="L16" s="158">
        <v>3452</v>
      </c>
      <c r="M16" s="158">
        <v>3705</v>
      </c>
      <c r="N16" s="141">
        <v>3692</v>
      </c>
      <c r="O16" s="90">
        <f t="shared" si="1"/>
        <v>-240</v>
      </c>
      <c r="P16" s="162">
        <f t="shared" si="2"/>
        <v>-6.500541711809317E-2</v>
      </c>
      <c r="Q16" s="174">
        <v>2432.9</v>
      </c>
      <c r="R16" s="185">
        <v>1256</v>
      </c>
      <c r="S16" s="146">
        <v>1199</v>
      </c>
      <c r="T16" s="112">
        <f t="shared" si="3"/>
        <v>57</v>
      </c>
      <c r="U16" s="162">
        <f t="shared" si="4"/>
        <v>4.7539616346955797E-2</v>
      </c>
      <c r="V16" s="185">
        <v>1153</v>
      </c>
      <c r="W16" s="141">
        <v>1166</v>
      </c>
      <c r="X16" s="90">
        <f t="shared" si="5"/>
        <v>-13</v>
      </c>
      <c r="Y16" s="163">
        <f t="shared" si="6"/>
        <v>-1.1149228130360206E-2</v>
      </c>
      <c r="Z16" s="91">
        <f t="shared" si="7"/>
        <v>8.1197183098591541</v>
      </c>
      <c r="AA16" s="158">
        <v>1165</v>
      </c>
      <c r="AB16" s="189">
        <v>855</v>
      </c>
      <c r="AC16" s="112">
        <v>65</v>
      </c>
      <c r="AD16" s="90">
        <f t="shared" si="8"/>
        <v>920</v>
      </c>
      <c r="AE16" s="164">
        <f t="shared" si="9"/>
        <v>0.78969957081545061</v>
      </c>
      <c r="AF16" s="92">
        <f t="shared" si="13"/>
        <v>1.1395376202243155</v>
      </c>
      <c r="AG16" s="158">
        <v>155</v>
      </c>
      <c r="AH16" s="164">
        <f t="shared" si="10"/>
        <v>0.13304721030042918</v>
      </c>
      <c r="AI16" s="93">
        <f t="shared" si="14"/>
        <v>0.6534735279981787</v>
      </c>
      <c r="AJ16" s="158">
        <v>25</v>
      </c>
      <c r="AK16" s="158">
        <v>60</v>
      </c>
      <c r="AL16" s="90">
        <f t="shared" si="11"/>
        <v>85</v>
      </c>
      <c r="AM16" s="164">
        <f t="shared" si="12"/>
        <v>7.2961373390557943E-2</v>
      </c>
      <c r="AN16" s="93">
        <f t="shared" si="15"/>
        <v>0.80177333396217521</v>
      </c>
      <c r="AO16" s="158">
        <v>15</v>
      </c>
      <c r="AP16" s="113" t="s">
        <v>9</v>
      </c>
      <c r="AQ16" s="95" t="s">
        <v>9</v>
      </c>
    </row>
    <row r="17" spans="1:44" x14ac:dyDescent="0.2">
      <c r="A17" s="262" t="s">
        <v>500</v>
      </c>
      <c r="B17" s="262" t="s">
        <v>610</v>
      </c>
      <c r="C17" s="131">
        <v>9330008.0099999998</v>
      </c>
      <c r="D17" s="125"/>
      <c r="E17" s="118"/>
      <c r="F17" s="119"/>
      <c r="G17" s="119"/>
      <c r="H17" s="149"/>
      <c r="I17" s="181" t="s">
        <v>72</v>
      </c>
      <c r="J17" s="156">
        <v>1.84</v>
      </c>
      <c r="K17" s="103">
        <f t="shared" si="0"/>
        <v>184</v>
      </c>
      <c r="L17" s="160">
        <v>1652</v>
      </c>
      <c r="M17" s="160">
        <v>1569</v>
      </c>
      <c r="N17" s="144">
        <v>1371</v>
      </c>
      <c r="O17" s="104">
        <f t="shared" si="1"/>
        <v>281</v>
      </c>
      <c r="P17" s="168">
        <f t="shared" si="2"/>
        <v>0.2049598832968636</v>
      </c>
      <c r="Q17" s="176">
        <v>898.3</v>
      </c>
      <c r="R17" s="187">
        <v>615</v>
      </c>
      <c r="S17" s="152">
        <v>507</v>
      </c>
      <c r="T17" s="119">
        <f t="shared" si="3"/>
        <v>108</v>
      </c>
      <c r="U17" s="168">
        <f t="shared" si="4"/>
        <v>0.21301775147928995</v>
      </c>
      <c r="V17" s="187">
        <v>578</v>
      </c>
      <c r="W17" s="144">
        <v>459</v>
      </c>
      <c r="X17" s="104">
        <f t="shared" si="5"/>
        <v>119</v>
      </c>
      <c r="Y17" s="169">
        <f t="shared" si="6"/>
        <v>0.25925925925925924</v>
      </c>
      <c r="Z17" s="105">
        <f t="shared" si="7"/>
        <v>3.1413043478260869</v>
      </c>
      <c r="AA17" s="160">
        <v>620</v>
      </c>
      <c r="AB17" s="191">
        <v>375</v>
      </c>
      <c r="AC17" s="119">
        <v>35</v>
      </c>
      <c r="AD17" s="104">
        <f t="shared" si="8"/>
        <v>410</v>
      </c>
      <c r="AE17" s="170">
        <f t="shared" si="9"/>
        <v>0.66129032258064513</v>
      </c>
      <c r="AF17" s="106">
        <f t="shared" si="13"/>
        <v>0.95424288972676075</v>
      </c>
      <c r="AG17" s="160">
        <v>100</v>
      </c>
      <c r="AH17" s="170">
        <f t="shared" si="10"/>
        <v>0.16129032258064516</v>
      </c>
      <c r="AI17" s="107">
        <f t="shared" si="14"/>
        <v>0.79219215412890542</v>
      </c>
      <c r="AJ17" s="160">
        <v>70</v>
      </c>
      <c r="AK17" s="160">
        <v>30</v>
      </c>
      <c r="AL17" s="104">
        <f t="shared" si="11"/>
        <v>100</v>
      </c>
      <c r="AM17" s="170">
        <f t="shared" si="12"/>
        <v>0.16129032258064516</v>
      </c>
      <c r="AN17" s="107">
        <f t="shared" si="15"/>
        <v>1.7724211272598369</v>
      </c>
      <c r="AO17" s="160">
        <v>10</v>
      </c>
      <c r="AP17" s="120" t="s">
        <v>7</v>
      </c>
      <c r="AQ17" s="95" t="s">
        <v>9</v>
      </c>
    </row>
    <row r="18" spans="1:44" x14ac:dyDescent="0.2">
      <c r="A18" s="260"/>
      <c r="B18" s="260"/>
      <c r="C18" s="129">
        <v>9330008.0199999996</v>
      </c>
      <c r="D18" s="122"/>
      <c r="E18" s="111"/>
      <c r="F18" s="112"/>
      <c r="G18" s="112"/>
      <c r="H18" s="145"/>
      <c r="I18" s="179" t="s">
        <v>73</v>
      </c>
      <c r="J18" s="154">
        <v>3.55</v>
      </c>
      <c r="K18" s="89">
        <f t="shared" si="0"/>
        <v>355</v>
      </c>
      <c r="L18" s="158">
        <v>4200</v>
      </c>
      <c r="M18" s="158">
        <v>4287</v>
      </c>
      <c r="N18" s="141">
        <v>4293</v>
      </c>
      <c r="O18" s="90">
        <f t="shared" si="1"/>
        <v>-93</v>
      </c>
      <c r="P18" s="162">
        <f t="shared" si="2"/>
        <v>-2.1663172606568831E-2</v>
      </c>
      <c r="Q18" s="174">
        <v>1184.3</v>
      </c>
      <c r="R18" s="185">
        <v>1619</v>
      </c>
      <c r="S18" s="146">
        <v>1548</v>
      </c>
      <c r="T18" s="112">
        <f t="shared" si="3"/>
        <v>71</v>
      </c>
      <c r="U18" s="162">
        <f t="shared" si="4"/>
        <v>4.5865633074935401E-2</v>
      </c>
      <c r="V18" s="185">
        <v>1495</v>
      </c>
      <c r="W18" s="141">
        <v>1478</v>
      </c>
      <c r="X18" s="90">
        <f t="shared" si="5"/>
        <v>17</v>
      </c>
      <c r="Y18" s="163">
        <f t="shared" si="6"/>
        <v>1.1502029769959404E-2</v>
      </c>
      <c r="Z18" s="91">
        <f t="shared" si="7"/>
        <v>4.211267605633803</v>
      </c>
      <c r="AA18" s="158">
        <v>1515</v>
      </c>
      <c r="AB18" s="189">
        <v>1090</v>
      </c>
      <c r="AC18" s="112">
        <v>55</v>
      </c>
      <c r="AD18" s="90">
        <f t="shared" si="8"/>
        <v>1145</v>
      </c>
      <c r="AE18" s="164">
        <f t="shared" si="9"/>
        <v>0.75577557755775582</v>
      </c>
      <c r="AF18" s="92">
        <f t="shared" si="13"/>
        <v>1.0905852490010908</v>
      </c>
      <c r="AG18" s="158">
        <v>205</v>
      </c>
      <c r="AH18" s="164">
        <f t="shared" si="10"/>
        <v>0.13531353135313531</v>
      </c>
      <c r="AI18" s="93">
        <f t="shared" si="14"/>
        <v>0.66460477088966263</v>
      </c>
      <c r="AJ18" s="158">
        <v>65</v>
      </c>
      <c r="AK18" s="158">
        <v>60</v>
      </c>
      <c r="AL18" s="90">
        <f t="shared" si="11"/>
        <v>125</v>
      </c>
      <c r="AM18" s="164">
        <f t="shared" si="12"/>
        <v>8.2508250825082508E-2</v>
      </c>
      <c r="AN18" s="93">
        <f t="shared" si="15"/>
        <v>0.90668407500090675</v>
      </c>
      <c r="AO18" s="158">
        <v>35</v>
      </c>
      <c r="AP18" s="113" t="s">
        <v>9</v>
      </c>
      <c r="AQ18" s="95" t="s">
        <v>9</v>
      </c>
    </row>
    <row r="19" spans="1:44" x14ac:dyDescent="0.2">
      <c r="A19" s="260" t="s">
        <v>500</v>
      </c>
      <c r="B19" s="260" t="s">
        <v>590</v>
      </c>
      <c r="C19" s="129">
        <v>9330009</v>
      </c>
      <c r="D19" s="122"/>
      <c r="E19" s="111"/>
      <c r="F19" s="112"/>
      <c r="G19" s="112"/>
      <c r="H19" s="145"/>
      <c r="I19" s="179" t="s">
        <v>74</v>
      </c>
      <c r="J19" s="154">
        <v>1.66</v>
      </c>
      <c r="K19" s="89">
        <f t="shared" si="0"/>
        <v>166</v>
      </c>
      <c r="L19" s="158">
        <v>7103</v>
      </c>
      <c r="M19" s="158">
        <v>7484</v>
      </c>
      <c r="N19" s="141">
        <v>7473</v>
      </c>
      <c r="O19" s="90">
        <f t="shared" si="1"/>
        <v>-370</v>
      </c>
      <c r="P19" s="162">
        <f t="shared" si="2"/>
        <v>-4.9511575003345375E-2</v>
      </c>
      <c r="Q19" s="174">
        <v>4266.6000000000004</v>
      </c>
      <c r="R19" s="185">
        <v>3440</v>
      </c>
      <c r="S19" s="146">
        <v>3407</v>
      </c>
      <c r="T19" s="112">
        <f t="shared" si="3"/>
        <v>33</v>
      </c>
      <c r="U19" s="162">
        <f t="shared" si="4"/>
        <v>9.6859407103023192E-3</v>
      </c>
      <c r="V19" s="185">
        <v>3199</v>
      </c>
      <c r="W19" s="141">
        <v>3218</v>
      </c>
      <c r="X19" s="90">
        <f t="shared" si="5"/>
        <v>-19</v>
      </c>
      <c r="Y19" s="163">
        <f t="shared" si="6"/>
        <v>-5.9042883778744563E-3</v>
      </c>
      <c r="Z19" s="91">
        <f t="shared" si="7"/>
        <v>19.271084337349397</v>
      </c>
      <c r="AA19" s="158">
        <v>2560</v>
      </c>
      <c r="AB19" s="189">
        <v>1415</v>
      </c>
      <c r="AC19" s="112">
        <v>95</v>
      </c>
      <c r="AD19" s="90">
        <f t="shared" si="8"/>
        <v>1510</v>
      </c>
      <c r="AE19" s="164">
        <f t="shared" si="9"/>
        <v>0.58984375</v>
      </c>
      <c r="AF19" s="92">
        <f t="shared" si="13"/>
        <v>0.85114538239538251</v>
      </c>
      <c r="AG19" s="158">
        <v>740</v>
      </c>
      <c r="AH19" s="164">
        <f t="shared" si="10"/>
        <v>0.2890625</v>
      </c>
      <c r="AI19" s="93">
        <f t="shared" si="14"/>
        <v>1.4197568762278978</v>
      </c>
      <c r="AJ19" s="158">
        <v>130</v>
      </c>
      <c r="AK19" s="158">
        <v>110</v>
      </c>
      <c r="AL19" s="90">
        <f t="shared" si="11"/>
        <v>240</v>
      </c>
      <c r="AM19" s="164">
        <f t="shared" si="12"/>
        <v>9.375E-2</v>
      </c>
      <c r="AN19" s="93">
        <f t="shared" si="15"/>
        <v>1.0302197802197803</v>
      </c>
      <c r="AO19" s="158">
        <v>65</v>
      </c>
      <c r="AP19" s="113" t="s">
        <v>9</v>
      </c>
      <c r="AQ19" s="95" t="s">
        <v>9</v>
      </c>
    </row>
    <row r="20" spans="1:44" x14ac:dyDescent="0.2">
      <c r="A20" s="260"/>
      <c r="B20" s="260"/>
      <c r="C20" s="129">
        <v>9330010.0099999998</v>
      </c>
      <c r="D20" s="122"/>
      <c r="E20" s="111"/>
      <c r="F20" s="112"/>
      <c r="G20" s="112"/>
      <c r="H20" s="145"/>
      <c r="I20" s="179" t="s">
        <v>75</v>
      </c>
      <c r="J20" s="154">
        <v>1.42</v>
      </c>
      <c r="K20" s="89">
        <f t="shared" si="0"/>
        <v>142</v>
      </c>
      <c r="L20" s="158">
        <v>5352</v>
      </c>
      <c r="M20" s="158">
        <v>4943</v>
      </c>
      <c r="N20" s="141">
        <v>5169</v>
      </c>
      <c r="O20" s="90">
        <f t="shared" si="1"/>
        <v>183</v>
      </c>
      <c r="P20" s="162">
        <f t="shared" si="2"/>
        <v>3.5403366221706326E-2</v>
      </c>
      <c r="Q20" s="174">
        <v>3781.5</v>
      </c>
      <c r="R20" s="185">
        <v>2389</v>
      </c>
      <c r="S20" s="146">
        <v>2098</v>
      </c>
      <c r="T20" s="112">
        <f t="shared" si="3"/>
        <v>291</v>
      </c>
      <c r="U20" s="162">
        <f t="shared" si="4"/>
        <v>0.13870352716873213</v>
      </c>
      <c r="V20" s="185">
        <v>2212</v>
      </c>
      <c r="W20" s="141">
        <v>1985</v>
      </c>
      <c r="X20" s="90">
        <f t="shared" si="5"/>
        <v>227</v>
      </c>
      <c r="Y20" s="163">
        <f t="shared" si="6"/>
        <v>0.11435768261964735</v>
      </c>
      <c r="Z20" s="91">
        <f t="shared" si="7"/>
        <v>15.577464788732394</v>
      </c>
      <c r="AA20" s="158">
        <v>1820</v>
      </c>
      <c r="AB20" s="189">
        <v>1045</v>
      </c>
      <c r="AC20" s="112">
        <v>110</v>
      </c>
      <c r="AD20" s="90">
        <f t="shared" si="8"/>
        <v>1155</v>
      </c>
      <c r="AE20" s="164">
        <f t="shared" si="9"/>
        <v>0.63461538461538458</v>
      </c>
      <c r="AF20" s="92">
        <f t="shared" si="13"/>
        <v>0.91575091575091572</v>
      </c>
      <c r="AG20" s="158">
        <v>530</v>
      </c>
      <c r="AH20" s="164">
        <f t="shared" si="10"/>
        <v>0.29120879120879123</v>
      </c>
      <c r="AI20" s="93">
        <f t="shared" si="14"/>
        <v>1.4302985815755953</v>
      </c>
      <c r="AJ20" s="158">
        <v>110</v>
      </c>
      <c r="AK20" s="158">
        <v>15</v>
      </c>
      <c r="AL20" s="90">
        <f t="shared" si="11"/>
        <v>125</v>
      </c>
      <c r="AM20" s="164">
        <f t="shared" si="12"/>
        <v>6.8681318681318687E-2</v>
      </c>
      <c r="AN20" s="93">
        <f t="shared" si="15"/>
        <v>0.75473976572877677</v>
      </c>
      <c r="AO20" s="158">
        <v>15</v>
      </c>
      <c r="AP20" s="113" t="s">
        <v>9</v>
      </c>
      <c r="AQ20" s="95" t="s">
        <v>9</v>
      </c>
    </row>
    <row r="21" spans="1:44" x14ac:dyDescent="0.2">
      <c r="A21" s="260"/>
      <c r="B21" s="260"/>
      <c r="C21" s="129">
        <v>9330010.0199999996</v>
      </c>
      <c r="D21" s="122"/>
      <c r="E21" s="111"/>
      <c r="F21" s="112"/>
      <c r="G21" s="112"/>
      <c r="H21" s="145"/>
      <c r="I21" s="179" t="s">
        <v>76</v>
      </c>
      <c r="J21" s="154">
        <v>1.39</v>
      </c>
      <c r="K21" s="89">
        <f t="shared" si="0"/>
        <v>139</v>
      </c>
      <c r="L21" s="158">
        <v>4741</v>
      </c>
      <c r="M21" s="158">
        <v>4738</v>
      </c>
      <c r="N21" s="141">
        <v>4737</v>
      </c>
      <c r="O21" s="90">
        <f t="shared" si="1"/>
        <v>4</v>
      </c>
      <c r="P21" s="162">
        <f t="shared" si="2"/>
        <v>8.4441629723453664E-4</v>
      </c>
      <c r="Q21" s="174">
        <v>3403.7</v>
      </c>
      <c r="R21" s="185">
        <v>1760</v>
      </c>
      <c r="S21" s="146">
        <v>1669</v>
      </c>
      <c r="T21" s="112">
        <f t="shared" si="3"/>
        <v>91</v>
      </c>
      <c r="U21" s="162">
        <f t="shared" si="4"/>
        <v>5.4523666866387058E-2</v>
      </c>
      <c r="V21" s="185">
        <v>1647</v>
      </c>
      <c r="W21" s="141">
        <v>1615</v>
      </c>
      <c r="X21" s="90">
        <f t="shared" si="5"/>
        <v>32</v>
      </c>
      <c r="Y21" s="163">
        <f t="shared" si="6"/>
        <v>1.9814241486068113E-2</v>
      </c>
      <c r="Z21" s="91">
        <f t="shared" si="7"/>
        <v>11.848920863309353</v>
      </c>
      <c r="AA21" s="158">
        <v>1530</v>
      </c>
      <c r="AB21" s="189">
        <v>925</v>
      </c>
      <c r="AC21" s="112">
        <v>85</v>
      </c>
      <c r="AD21" s="90">
        <f t="shared" si="8"/>
        <v>1010</v>
      </c>
      <c r="AE21" s="164">
        <f t="shared" si="9"/>
        <v>0.66013071895424835</v>
      </c>
      <c r="AF21" s="92">
        <f t="shared" si="13"/>
        <v>0.95256958002056047</v>
      </c>
      <c r="AG21" s="158">
        <v>410</v>
      </c>
      <c r="AH21" s="164">
        <f t="shared" si="10"/>
        <v>0.26797385620915032</v>
      </c>
      <c r="AI21" s="93">
        <f t="shared" si="14"/>
        <v>1.3161780756834496</v>
      </c>
      <c r="AJ21" s="158">
        <v>50</v>
      </c>
      <c r="AK21" s="158">
        <v>40</v>
      </c>
      <c r="AL21" s="90">
        <f t="shared" si="11"/>
        <v>90</v>
      </c>
      <c r="AM21" s="164">
        <f t="shared" si="12"/>
        <v>5.8823529411764705E-2</v>
      </c>
      <c r="AN21" s="93">
        <f t="shared" si="15"/>
        <v>0.64641241111829351</v>
      </c>
      <c r="AO21" s="158">
        <v>25</v>
      </c>
      <c r="AP21" s="113" t="s">
        <v>9</v>
      </c>
      <c r="AQ21" s="95" t="s">
        <v>9</v>
      </c>
    </row>
    <row r="22" spans="1:44" x14ac:dyDescent="0.2">
      <c r="A22" s="261"/>
      <c r="B22" s="261"/>
      <c r="C22" s="130">
        <v>9330011</v>
      </c>
      <c r="D22" s="124"/>
      <c r="E22" s="115"/>
      <c r="F22" s="116"/>
      <c r="G22" s="116"/>
      <c r="H22" s="148"/>
      <c r="I22" s="180" t="s">
        <v>77</v>
      </c>
      <c r="J22" s="155">
        <v>1.57</v>
      </c>
      <c r="K22" s="96">
        <f t="shared" si="0"/>
        <v>157</v>
      </c>
      <c r="L22" s="159">
        <v>6615</v>
      </c>
      <c r="M22" s="159">
        <v>6645</v>
      </c>
      <c r="N22" s="143">
        <v>6624</v>
      </c>
      <c r="O22" s="97">
        <f t="shared" si="1"/>
        <v>-9</v>
      </c>
      <c r="P22" s="165">
        <f t="shared" si="2"/>
        <v>-1.358695652173913E-3</v>
      </c>
      <c r="Q22" s="175">
        <v>4207.5</v>
      </c>
      <c r="R22" s="186">
        <v>2642</v>
      </c>
      <c r="S22" s="150">
        <v>2390</v>
      </c>
      <c r="T22" s="116">
        <f t="shared" si="3"/>
        <v>252</v>
      </c>
      <c r="U22" s="165">
        <f t="shared" si="4"/>
        <v>0.10543933054393305</v>
      </c>
      <c r="V22" s="186">
        <v>2310</v>
      </c>
      <c r="W22" s="143">
        <v>2223</v>
      </c>
      <c r="X22" s="97">
        <f t="shared" si="5"/>
        <v>87</v>
      </c>
      <c r="Y22" s="166">
        <f t="shared" si="6"/>
        <v>3.9136302294197033E-2</v>
      </c>
      <c r="Z22" s="98">
        <f t="shared" si="7"/>
        <v>14.713375796178344</v>
      </c>
      <c r="AA22" s="159">
        <v>3055</v>
      </c>
      <c r="AB22" s="190">
        <v>1590</v>
      </c>
      <c r="AC22" s="116">
        <v>160</v>
      </c>
      <c r="AD22" s="97">
        <f t="shared" si="8"/>
        <v>1750</v>
      </c>
      <c r="AE22" s="167">
        <f t="shared" si="9"/>
        <v>0.57283142389525366</v>
      </c>
      <c r="AF22" s="99">
        <f t="shared" si="13"/>
        <v>0.82659657127742237</v>
      </c>
      <c r="AG22" s="159">
        <v>1075</v>
      </c>
      <c r="AH22" s="167">
        <f t="shared" si="10"/>
        <v>0.35188216039279868</v>
      </c>
      <c r="AI22" s="100">
        <f t="shared" si="14"/>
        <v>1.7283013771748461</v>
      </c>
      <c r="AJ22" s="159">
        <v>120</v>
      </c>
      <c r="AK22" s="159">
        <v>75</v>
      </c>
      <c r="AL22" s="97">
        <f t="shared" si="11"/>
        <v>195</v>
      </c>
      <c r="AM22" s="167">
        <f t="shared" si="12"/>
        <v>6.3829787234042548E-2</v>
      </c>
      <c r="AN22" s="100">
        <f t="shared" si="15"/>
        <v>0.70142623334112697</v>
      </c>
      <c r="AO22" s="159">
        <v>30</v>
      </c>
      <c r="AP22" s="117" t="s">
        <v>8</v>
      </c>
      <c r="AQ22" s="102" t="s">
        <v>8</v>
      </c>
    </row>
    <row r="23" spans="1:44" x14ac:dyDescent="0.2">
      <c r="A23" s="261"/>
      <c r="B23" s="261"/>
      <c r="C23" s="130">
        <v>9330012</v>
      </c>
      <c r="D23" s="124"/>
      <c r="E23" s="115"/>
      <c r="F23" s="116"/>
      <c r="G23" s="116"/>
      <c r="H23" s="148"/>
      <c r="I23" s="180" t="s">
        <v>78</v>
      </c>
      <c r="J23" s="155">
        <v>1.54</v>
      </c>
      <c r="K23" s="96">
        <f t="shared" si="0"/>
        <v>154</v>
      </c>
      <c r="L23" s="159">
        <v>8102</v>
      </c>
      <c r="M23" s="159">
        <v>7777</v>
      </c>
      <c r="N23" s="143">
        <v>7797</v>
      </c>
      <c r="O23" s="97">
        <f t="shared" si="1"/>
        <v>305</v>
      </c>
      <c r="P23" s="165">
        <f t="shared" si="2"/>
        <v>3.9117609336924458E-2</v>
      </c>
      <c r="Q23" s="175">
        <v>5251.5</v>
      </c>
      <c r="R23" s="186">
        <v>3337</v>
      </c>
      <c r="S23" s="150">
        <v>2903</v>
      </c>
      <c r="T23" s="116">
        <f t="shared" si="3"/>
        <v>434</v>
      </c>
      <c r="U23" s="165">
        <f t="shared" si="4"/>
        <v>0.14950051670685499</v>
      </c>
      <c r="V23" s="186">
        <v>2904</v>
      </c>
      <c r="W23" s="143">
        <v>2694</v>
      </c>
      <c r="X23" s="97">
        <f t="shared" si="5"/>
        <v>210</v>
      </c>
      <c r="Y23" s="166">
        <f t="shared" si="6"/>
        <v>7.7951002227171495E-2</v>
      </c>
      <c r="Z23" s="98">
        <f t="shared" si="7"/>
        <v>18.857142857142858</v>
      </c>
      <c r="AA23" s="159">
        <v>3825</v>
      </c>
      <c r="AB23" s="190">
        <v>1970</v>
      </c>
      <c r="AC23" s="116">
        <v>185</v>
      </c>
      <c r="AD23" s="97">
        <f t="shared" si="8"/>
        <v>2155</v>
      </c>
      <c r="AE23" s="167">
        <f t="shared" si="9"/>
        <v>0.56339869281045751</v>
      </c>
      <c r="AF23" s="99">
        <f t="shared" si="13"/>
        <v>0.81298512671061696</v>
      </c>
      <c r="AG23" s="159">
        <v>1295</v>
      </c>
      <c r="AH23" s="167">
        <f t="shared" si="10"/>
        <v>0.33856209150326799</v>
      </c>
      <c r="AI23" s="100">
        <f t="shared" si="14"/>
        <v>1.6628786419610413</v>
      </c>
      <c r="AJ23" s="159">
        <v>115</v>
      </c>
      <c r="AK23" s="159">
        <v>190</v>
      </c>
      <c r="AL23" s="97">
        <f t="shared" si="11"/>
        <v>305</v>
      </c>
      <c r="AM23" s="167">
        <f t="shared" si="12"/>
        <v>7.9738562091503262E-2</v>
      </c>
      <c r="AN23" s="100">
        <f t="shared" si="15"/>
        <v>0.87624793507146448</v>
      </c>
      <c r="AO23" s="159">
        <v>75</v>
      </c>
      <c r="AP23" s="117" t="s">
        <v>8</v>
      </c>
      <c r="AQ23" s="102" t="s">
        <v>8</v>
      </c>
    </row>
    <row r="24" spans="1:44" x14ac:dyDescent="0.2">
      <c r="A24" s="261"/>
      <c r="B24" s="261"/>
      <c r="C24" s="130">
        <v>9330013.0099999998</v>
      </c>
      <c r="D24" s="124"/>
      <c r="E24" s="115"/>
      <c r="F24" s="116"/>
      <c r="G24" s="116"/>
      <c r="H24" s="148"/>
      <c r="I24" s="180" t="s">
        <v>79</v>
      </c>
      <c r="J24" s="155">
        <v>1.1399999999999999</v>
      </c>
      <c r="K24" s="96">
        <f t="shared" si="0"/>
        <v>113.99999999999999</v>
      </c>
      <c r="L24" s="159">
        <v>6485</v>
      </c>
      <c r="M24" s="159">
        <v>6346</v>
      </c>
      <c r="N24" s="143">
        <v>6132</v>
      </c>
      <c r="O24" s="97">
        <f t="shared" si="1"/>
        <v>353</v>
      </c>
      <c r="P24" s="165">
        <f t="shared" si="2"/>
        <v>5.7566862361382906E-2</v>
      </c>
      <c r="Q24" s="175">
        <v>5687.1</v>
      </c>
      <c r="R24" s="186">
        <v>2398</v>
      </c>
      <c r="S24" s="150">
        <v>2130</v>
      </c>
      <c r="T24" s="116">
        <f t="shared" si="3"/>
        <v>268</v>
      </c>
      <c r="U24" s="165">
        <f t="shared" si="4"/>
        <v>0.12582159624413145</v>
      </c>
      <c r="V24" s="186">
        <v>2155</v>
      </c>
      <c r="W24" s="143">
        <v>1974</v>
      </c>
      <c r="X24" s="97">
        <f t="shared" si="5"/>
        <v>181</v>
      </c>
      <c r="Y24" s="166">
        <f t="shared" si="6"/>
        <v>9.16919959473151E-2</v>
      </c>
      <c r="Z24" s="98">
        <f t="shared" si="7"/>
        <v>18.903508771929825</v>
      </c>
      <c r="AA24" s="159">
        <v>3150</v>
      </c>
      <c r="AB24" s="190">
        <v>1675</v>
      </c>
      <c r="AC24" s="116">
        <v>185</v>
      </c>
      <c r="AD24" s="97">
        <f t="shared" si="8"/>
        <v>1860</v>
      </c>
      <c r="AE24" s="167">
        <f t="shared" si="9"/>
        <v>0.59047619047619049</v>
      </c>
      <c r="AF24" s="99">
        <f t="shared" si="13"/>
        <v>0.8520579949151379</v>
      </c>
      <c r="AG24" s="159">
        <v>1130</v>
      </c>
      <c r="AH24" s="167">
        <f t="shared" si="10"/>
        <v>0.35873015873015873</v>
      </c>
      <c r="AI24" s="100">
        <f t="shared" si="14"/>
        <v>1.7619359466117817</v>
      </c>
      <c r="AJ24" s="159">
        <v>85</v>
      </c>
      <c r="AK24" s="159">
        <v>70</v>
      </c>
      <c r="AL24" s="97">
        <f t="shared" si="11"/>
        <v>155</v>
      </c>
      <c r="AM24" s="167">
        <f t="shared" si="12"/>
        <v>4.9206349206349205E-2</v>
      </c>
      <c r="AN24" s="100">
        <f t="shared" si="15"/>
        <v>0.5407291121576836</v>
      </c>
      <c r="AO24" s="159">
        <v>10</v>
      </c>
      <c r="AP24" s="117" t="s">
        <v>8</v>
      </c>
      <c r="AQ24" s="102" t="s">
        <v>8</v>
      </c>
    </row>
    <row r="25" spans="1:44" x14ac:dyDescent="0.2">
      <c r="A25" s="261"/>
      <c r="B25" s="261"/>
      <c r="C25" s="130">
        <v>9330013.0299999993</v>
      </c>
      <c r="D25" s="124">
        <v>9330013.0199999996</v>
      </c>
      <c r="E25" s="126">
        <v>0.58349745200000003</v>
      </c>
      <c r="F25" s="150">
        <v>8341</v>
      </c>
      <c r="G25" s="150">
        <v>2684</v>
      </c>
      <c r="H25" s="151">
        <v>2500</v>
      </c>
      <c r="I25" s="180"/>
      <c r="J25" s="155">
        <v>0.62</v>
      </c>
      <c r="K25" s="96">
        <f t="shared" si="0"/>
        <v>62</v>
      </c>
      <c r="L25" s="159">
        <v>4981</v>
      </c>
      <c r="M25" s="159">
        <v>4944</v>
      </c>
      <c r="N25" s="143">
        <f>E25*F25</f>
        <v>4866.9522471320006</v>
      </c>
      <c r="O25" s="97">
        <f t="shared" si="1"/>
        <v>114.04775286799941</v>
      </c>
      <c r="P25" s="165">
        <f t="shared" si="2"/>
        <v>2.3433094691899949E-2</v>
      </c>
      <c r="Q25" s="175">
        <v>7983.7</v>
      </c>
      <c r="R25" s="186">
        <v>1727</v>
      </c>
      <c r="S25" s="150">
        <f>G25*E25</f>
        <v>1566.1071611680002</v>
      </c>
      <c r="T25" s="116">
        <f t="shared" si="3"/>
        <v>160.89283883199982</v>
      </c>
      <c r="U25" s="165">
        <f t="shared" si="4"/>
        <v>0.10273424630279208</v>
      </c>
      <c r="V25" s="186">
        <v>1562</v>
      </c>
      <c r="W25" s="143">
        <f>H25*E25</f>
        <v>1458.7436300000002</v>
      </c>
      <c r="X25" s="97">
        <f t="shared" si="5"/>
        <v>103.25636999999983</v>
      </c>
      <c r="Y25" s="166">
        <f t="shared" si="6"/>
        <v>7.0784453057045962E-2</v>
      </c>
      <c r="Z25" s="98">
        <f t="shared" si="7"/>
        <v>25.193548387096776</v>
      </c>
      <c r="AA25" s="159">
        <v>2435</v>
      </c>
      <c r="AB25" s="190">
        <v>1395</v>
      </c>
      <c r="AC25" s="116">
        <v>145</v>
      </c>
      <c r="AD25" s="97">
        <f t="shared" si="8"/>
        <v>1540</v>
      </c>
      <c r="AE25" s="167">
        <f t="shared" si="9"/>
        <v>0.63244353182751545</v>
      </c>
      <c r="AF25" s="99">
        <f t="shared" si="13"/>
        <v>0.91261692904403391</v>
      </c>
      <c r="AG25" s="159">
        <v>760</v>
      </c>
      <c r="AH25" s="167">
        <f t="shared" si="10"/>
        <v>0.31211498973305957</v>
      </c>
      <c r="AI25" s="100">
        <f t="shared" si="14"/>
        <v>1.5329812855258329</v>
      </c>
      <c r="AJ25" s="159">
        <v>60</v>
      </c>
      <c r="AK25" s="159">
        <v>45</v>
      </c>
      <c r="AL25" s="97">
        <f t="shared" si="11"/>
        <v>105</v>
      </c>
      <c r="AM25" s="167">
        <f t="shared" si="12"/>
        <v>4.3121149897330596E-2</v>
      </c>
      <c r="AN25" s="100">
        <f t="shared" si="15"/>
        <v>0.47385879008055604</v>
      </c>
      <c r="AO25" s="159">
        <v>30</v>
      </c>
      <c r="AP25" s="117" t="s">
        <v>8</v>
      </c>
      <c r="AQ25" s="95" t="s">
        <v>9</v>
      </c>
      <c r="AR25" s="114" t="s">
        <v>469</v>
      </c>
    </row>
    <row r="26" spans="1:44" x14ac:dyDescent="0.2">
      <c r="A26" s="261"/>
      <c r="B26" s="261"/>
      <c r="C26" s="130">
        <v>9330013.0399999991</v>
      </c>
      <c r="D26" s="124">
        <v>9330013.0199999996</v>
      </c>
      <c r="E26" s="126">
        <v>0.41650254799999997</v>
      </c>
      <c r="F26" s="150">
        <v>8341</v>
      </c>
      <c r="G26" s="150">
        <v>2684</v>
      </c>
      <c r="H26" s="151">
        <v>2500</v>
      </c>
      <c r="I26" s="180"/>
      <c r="J26" s="155">
        <v>0.48</v>
      </c>
      <c r="K26" s="96">
        <f t="shared" si="0"/>
        <v>48</v>
      </c>
      <c r="L26" s="159">
        <v>3635</v>
      </c>
      <c r="M26" s="159">
        <v>3584</v>
      </c>
      <c r="N26" s="143">
        <f>E26*F26</f>
        <v>3474.0477528679999</v>
      </c>
      <c r="O26" s="97">
        <f t="shared" si="1"/>
        <v>160.95224713200014</v>
      </c>
      <c r="P26" s="165">
        <f t="shared" si="2"/>
        <v>4.6329889103892144E-2</v>
      </c>
      <c r="Q26" s="175">
        <v>7614.2</v>
      </c>
      <c r="R26" s="186">
        <v>1243</v>
      </c>
      <c r="S26" s="150">
        <f>G26*E26</f>
        <v>1117.8928388319998</v>
      </c>
      <c r="T26" s="116">
        <f t="shared" si="3"/>
        <v>125.10716116800018</v>
      </c>
      <c r="U26" s="165">
        <f t="shared" si="4"/>
        <v>0.11191337561363665</v>
      </c>
      <c r="V26" s="186">
        <v>1102</v>
      </c>
      <c r="W26" s="143">
        <f>H26*E26</f>
        <v>1041.2563699999998</v>
      </c>
      <c r="X26" s="97">
        <f t="shared" si="5"/>
        <v>60.743630000000167</v>
      </c>
      <c r="Y26" s="166">
        <f t="shared" si="6"/>
        <v>5.833686280353817E-2</v>
      </c>
      <c r="Z26" s="98">
        <f t="shared" si="7"/>
        <v>22.958333333333332</v>
      </c>
      <c r="AA26" s="159">
        <v>1750</v>
      </c>
      <c r="AB26" s="190">
        <v>985</v>
      </c>
      <c r="AC26" s="116">
        <v>125</v>
      </c>
      <c r="AD26" s="97">
        <f t="shared" si="8"/>
        <v>1110</v>
      </c>
      <c r="AE26" s="167">
        <f t="shared" si="9"/>
        <v>0.63428571428571423</v>
      </c>
      <c r="AF26" s="99">
        <f t="shared" si="13"/>
        <v>0.91527520098948667</v>
      </c>
      <c r="AG26" s="159">
        <v>585</v>
      </c>
      <c r="AH26" s="167">
        <f t="shared" si="10"/>
        <v>0.3342857142857143</v>
      </c>
      <c r="AI26" s="100">
        <f t="shared" si="14"/>
        <v>1.6418748245860231</v>
      </c>
      <c r="AJ26" s="159">
        <v>20</v>
      </c>
      <c r="AK26" s="159">
        <v>15</v>
      </c>
      <c r="AL26" s="97">
        <f t="shared" si="11"/>
        <v>35</v>
      </c>
      <c r="AM26" s="167">
        <f t="shared" si="12"/>
        <v>0.02</v>
      </c>
      <c r="AN26" s="100">
        <f t="shared" si="15"/>
        <v>0.2197802197802198</v>
      </c>
      <c r="AO26" s="159">
        <v>15</v>
      </c>
      <c r="AP26" s="117" t="s">
        <v>8</v>
      </c>
      <c r="AQ26" s="95" t="s">
        <v>9</v>
      </c>
      <c r="AR26" s="114" t="s">
        <v>469</v>
      </c>
    </row>
    <row r="27" spans="1:44" x14ac:dyDescent="0.2">
      <c r="A27" s="260"/>
      <c r="B27" s="260"/>
      <c r="C27" s="129">
        <v>9330014.0099999998</v>
      </c>
      <c r="D27" s="122"/>
      <c r="E27" s="111"/>
      <c r="F27" s="112"/>
      <c r="G27" s="112"/>
      <c r="H27" s="145"/>
      <c r="I27" s="179" t="s">
        <v>81</v>
      </c>
      <c r="J27" s="154">
        <v>0.5</v>
      </c>
      <c r="K27" s="89">
        <f t="shared" si="0"/>
        <v>50</v>
      </c>
      <c r="L27" s="158">
        <v>3084</v>
      </c>
      <c r="M27" s="158">
        <v>2983</v>
      </c>
      <c r="N27" s="141">
        <v>2763</v>
      </c>
      <c r="O27" s="90">
        <f t="shared" si="1"/>
        <v>321</v>
      </c>
      <c r="P27" s="162">
        <f t="shared" si="2"/>
        <v>0.11617806731813246</v>
      </c>
      <c r="Q27" s="174">
        <v>6119</v>
      </c>
      <c r="R27" s="185">
        <v>1117</v>
      </c>
      <c r="S27" s="146">
        <v>915</v>
      </c>
      <c r="T27" s="112">
        <f t="shared" si="3"/>
        <v>202</v>
      </c>
      <c r="U27" s="162">
        <f t="shared" si="4"/>
        <v>0.22076502732240438</v>
      </c>
      <c r="V27" s="185">
        <v>1015</v>
      </c>
      <c r="W27" s="141">
        <v>866</v>
      </c>
      <c r="X27" s="90">
        <f t="shared" si="5"/>
        <v>149</v>
      </c>
      <c r="Y27" s="163">
        <f t="shared" si="6"/>
        <v>0.17205542725173209</v>
      </c>
      <c r="Z27" s="91">
        <f t="shared" si="7"/>
        <v>20.3</v>
      </c>
      <c r="AA27" s="158">
        <v>1515</v>
      </c>
      <c r="AB27" s="189">
        <v>930</v>
      </c>
      <c r="AC27" s="112">
        <v>95</v>
      </c>
      <c r="AD27" s="90">
        <f t="shared" si="8"/>
        <v>1025</v>
      </c>
      <c r="AE27" s="164">
        <f t="shared" si="9"/>
        <v>0.67656765676567654</v>
      </c>
      <c r="AF27" s="92">
        <f t="shared" si="13"/>
        <v>0.97628810500097629</v>
      </c>
      <c r="AG27" s="158">
        <v>430</v>
      </c>
      <c r="AH27" s="164">
        <f t="shared" si="10"/>
        <v>0.28382838283828382</v>
      </c>
      <c r="AI27" s="93">
        <f t="shared" si="14"/>
        <v>1.3940490316222192</v>
      </c>
      <c r="AJ27" s="158">
        <v>45</v>
      </c>
      <c r="AK27" s="158">
        <v>0</v>
      </c>
      <c r="AL27" s="90">
        <f t="shared" si="11"/>
        <v>45</v>
      </c>
      <c r="AM27" s="164">
        <f t="shared" si="12"/>
        <v>2.9702970297029702E-2</v>
      </c>
      <c r="AN27" s="93">
        <f t="shared" si="15"/>
        <v>0.32640626700032638</v>
      </c>
      <c r="AO27" s="158">
        <v>20</v>
      </c>
      <c r="AP27" s="113" t="s">
        <v>9</v>
      </c>
      <c r="AQ27" s="102" t="s">
        <v>8</v>
      </c>
    </row>
    <row r="28" spans="1:44" x14ac:dyDescent="0.2">
      <c r="A28" s="261"/>
      <c r="B28" s="261"/>
      <c r="C28" s="130">
        <v>9330014.0199999996</v>
      </c>
      <c r="D28" s="124"/>
      <c r="E28" s="115"/>
      <c r="F28" s="116"/>
      <c r="G28" s="116"/>
      <c r="H28" s="148"/>
      <c r="I28" s="180" t="s">
        <v>82</v>
      </c>
      <c r="J28" s="155">
        <v>0.81</v>
      </c>
      <c r="K28" s="96">
        <f t="shared" si="0"/>
        <v>81</v>
      </c>
      <c r="L28" s="159">
        <v>5980</v>
      </c>
      <c r="M28" s="159">
        <v>6074</v>
      </c>
      <c r="N28" s="143">
        <v>5601</v>
      </c>
      <c r="O28" s="97">
        <f t="shared" si="1"/>
        <v>379</v>
      </c>
      <c r="P28" s="165">
        <f t="shared" si="2"/>
        <v>6.7666488127120158E-2</v>
      </c>
      <c r="Q28" s="175">
        <v>7410.2</v>
      </c>
      <c r="R28" s="186">
        <v>2232</v>
      </c>
      <c r="S28" s="150">
        <v>1901</v>
      </c>
      <c r="T28" s="116">
        <f t="shared" si="3"/>
        <v>331</v>
      </c>
      <c r="U28" s="165">
        <f t="shared" si="4"/>
        <v>0.174118884797475</v>
      </c>
      <c r="V28" s="186">
        <v>2056</v>
      </c>
      <c r="W28" s="143">
        <v>1824</v>
      </c>
      <c r="X28" s="97">
        <f t="shared" si="5"/>
        <v>232</v>
      </c>
      <c r="Y28" s="166">
        <f t="shared" si="6"/>
        <v>0.12719298245614036</v>
      </c>
      <c r="Z28" s="98">
        <f t="shared" si="7"/>
        <v>25.382716049382715</v>
      </c>
      <c r="AA28" s="159">
        <v>2530</v>
      </c>
      <c r="AB28" s="190">
        <v>1410</v>
      </c>
      <c r="AC28" s="116">
        <v>155</v>
      </c>
      <c r="AD28" s="97">
        <f t="shared" si="8"/>
        <v>1565</v>
      </c>
      <c r="AE28" s="167">
        <f t="shared" si="9"/>
        <v>0.61857707509881421</v>
      </c>
      <c r="AF28" s="99">
        <f t="shared" si="13"/>
        <v>0.892607611975201</v>
      </c>
      <c r="AG28" s="159">
        <v>855</v>
      </c>
      <c r="AH28" s="167">
        <f t="shared" si="10"/>
        <v>0.33794466403162055</v>
      </c>
      <c r="AI28" s="100">
        <f t="shared" si="14"/>
        <v>1.6598460905285881</v>
      </c>
      <c r="AJ28" s="159">
        <v>75</v>
      </c>
      <c r="AK28" s="159">
        <v>20</v>
      </c>
      <c r="AL28" s="97">
        <f t="shared" si="11"/>
        <v>95</v>
      </c>
      <c r="AM28" s="167">
        <f t="shared" si="12"/>
        <v>3.7549407114624504E-2</v>
      </c>
      <c r="AN28" s="100">
        <f t="shared" si="15"/>
        <v>0.41263084741345613</v>
      </c>
      <c r="AO28" s="159">
        <v>15</v>
      </c>
      <c r="AP28" s="117" t="s">
        <v>8</v>
      </c>
      <c r="AQ28" s="102" t="s">
        <v>8</v>
      </c>
    </row>
    <row r="29" spans="1:44" x14ac:dyDescent="0.2">
      <c r="A29" s="261"/>
      <c r="B29" s="261"/>
      <c r="C29" s="130">
        <v>9330015.0099999998</v>
      </c>
      <c r="D29" s="124"/>
      <c r="E29" s="115"/>
      <c r="F29" s="116"/>
      <c r="G29" s="116"/>
      <c r="H29" s="148"/>
      <c r="I29" s="180" t="s">
        <v>83</v>
      </c>
      <c r="J29" s="155">
        <v>0.93</v>
      </c>
      <c r="K29" s="96">
        <f t="shared" si="0"/>
        <v>93</v>
      </c>
      <c r="L29" s="159">
        <v>5485</v>
      </c>
      <c r="M29" s="159">
        <v>5364</v>
      </c>
      <c r="N29" s="143">
        <v>4773</v>
      </c>
      <c r="O29" s="97">
        <f t="shared" si="1"/>
        <v>712</v>
      </c>
      <c r="P29" s="165">
        <f t="shared" si="2"/>
        <v>0.14917242824219568</v>
      </c>
      <c r="Q29" s="175">
        <v>5888.4</v>
      </c>
      <c r="R29" s="186">
        <v>2017</v>
      </c>
      <c r="S29" s="150">
        <v>1463</v>
      </c>
      <c r="T29" s="116">
        <f t="shared" si="3"/>
        <v>554</v>
      </c>
      <c r="U29" s="165">
        <f t="shared" si="4"/>
        <v>0.37867395762132605</v>
      </c>
      <c r="V29" s="186">
        <v>1734</v>
      </c>
      <c r="W29" s="143">
        <v>1404</v>
      </c>
      <c r="X29" s="97">
        <f t="shared" si="5"/>
        <v>330</v>
      </c>
      <c r="Y29" s="166">
        <f t="shared" si="6"/>
        <v>0.23504273504273504</v>
      </c>
      <c r="Z29" s="98">
        <f t="shared" si="7"/>
        <v>18.64516129032258</v>
      </c>
      <c r="AA29" s="159">
        <v>2390</v>
      </c>
      <c r="AB29" s="190">
        <v>1465</v>
      </c>
      <c r="AC29" s="116">
        <v>125</v>
      </c>
      <c r="AD29" s="97">
        <f t="shared" si="8"/>
        <v>1590</v>
      </c>
      <c r="AE29" s="167">
        <f t="shared" si="9"/>
        <v>0.66527196652719667</v>
      </c>
      <c r="AF29" s="99">
        <f t="shared" si="13"/>
        <v>0.95998840768715255</v>
      </c>
      <c r="AG29" s="159">
        <v>730</v>
      </c>
      <c r="AH29" s="167">
        <f t="shared" si="10"/>
        <v>0.30543933054393307</v>
      </c>
      <c r="AI29" s="100">
        <f t="shared" si="14"/>
        <v>1.5001931755595928</v>
      </c>
      <c r="AJ29" s="159">
        <v>35</v>
      </c>
      <c r="AK29" s="159">
        <v>15</v>
      </c>
      <c r="AL29" s="97">
        <f t="shared" si="11"/>
        <v>50</v>
      </c>
      <c r="AM29" s="167">
        <f t="shared" si="12"/>
        <v>2.0920502092050208E-2</v>
      </c>
      <c r="AN29" s="100">
        <f t="shared" si="15"/>
        <v>0.22989562738516714</v>
      </c>
      <c r="AO29" s="159">
        <v>15</v>
      </c>
      <c r="AP29" s="117" t="s">
        <v>8</v>
      </c>
      <c r="AQ29" s="95" t="s">
        <v>9</v>
      </c>
    </row>
    <row r="30" spans="1:44" x14ac:dyDescent="0.2">
      <c r="A30" s="261"/>
      <c r="B30" s="261"/>
      <c r="C30" s="130">
        <v>9330015.0199999996</v>
      </c>
      <c r="D30" s="124"/>
      <c r="E30" s="126"/>
      <c r="F30" s="116"/>
      <c r="G30" s="116"/>
      <c r="H30" s="148"/>
      <c r="I30" s="180" t="s">
        <v>84</v>
      </c>
      <c r="J30" s="155">
        <v>1.34</v>
      </c>
      <c r="K30" s="96">
        <f t="shared" si="0"/>
        <v>134</v>
      </c>
      <c r="L30" s="159">
        <v>6246</v>
      </c>
      <c r="M30" s="159">
        <v>6163</v>
      </c>
      <c r="N30" s="143">
        <v>5998</v>
      </c>
      <c r="O30" s="97">
        <f t="shared" si="1"/>
        <v>248</v>
      </c>
      <c r="P30" s="165">
        <f t="shared" si="2"/>
        <v>4.1347115705235075E-2</v>
      </c>
      <c r="Q30" s="175">
        <v>4652.2</v>
      </c>
      <c r="R30" s="186">
        <v>2319</v>
      </c>
      <c r="S30" s="150">
        <v>2085</v>
      </c>
      <c r="T30" s="116">
        <f t="shared" si="3"/>
        <v>234</v>
      </c>
      <c r="U30" s="165">
        <f t="shared" si="4"/>
        <v>0.11223021582733812</v>
      </c>
      <c r="V30" s="186">
        <v>2052</v>
      </c>
      <c r="W30" s="143">
        <v>1995</v>
      </c>
      <c r="X30" s="97">
        <f t="shared" si="5"/>
        <v>57</v>
      </c>
      <c r="Y30" s="166">
        <f t="shared" si="6"/>
        <v>2.8571428571428571E-2</v>
      </c>
      <c r="Z30" s="98">
        <f t="shared" si="7"/>
        <v>15.313432835820896</v>
      </c>
      <c r="AA30" s="159">
        <v>2895</v>
      </c>
      <c r="AB30" s="190">
        <v>1680</v>
      </c>
      <c r="AC30" s="116">
        <v>160</v>
      </c>
      <c r="AD30" s="97">
        <f t="shared" si="8"/>
        <v>1840</v>
      </c>
      <c r="AE30" s="167">
        <f t="shared" si="9"/>
        <v>0.63557858376511223</v>
      </c>
      <c r="AF30" s="99">
        <f t="shared" si="13"/>
        <v>0.91714081351387056</v>
      </c>
      <c r="AG30" s="159">
        <v>900</v>
      </c>
      <c r="AH30" s="167">
        <f t="shared" si="10"/>
        <v>0.31088082901554404</v>
      </c>
      <c r="AI30" s="100">
        <f t="shared" si="14"/>
        <v>1.5269195924142633</v>
      </c>
      <c r="AJ30" s="159">
        <v>70</v>
      </c>
      <c r="AK30" s="159">
        <v>35</v>
      </c>
      <c r="AL30" s="97">
        <f t="shared" si="11"/>
        <v>105</v>
      </c>
      <c r="AM30" s="167">
        <f t="shared" si="12"/>
        <v>3.6269430051813469E-2</v>
      </c>
      <c r="AN30" s="100">
        <f t="shared" si="15"/>
        <v>0.39856516540454362</v>
      </c>
      <c r="AO30" s="159">
        <v>45</v>
      </c>
      <c r="AP30" s="117" t="s">
        <v>8</v>
      </c>
      <c r="AQ30" s="102" t="s">
        <v>8</v>
      </c>
    </row>
    <row r="31" spans="1:44" x14ac:dyDescent="0.2">
      <c r="A31" s="261"/>
      <c r="B31" s="261"/>
      <c r="C31" s="130">
        <v>9330016.0099999998</v>
      </c>
      <c r="D31" s="124"/>
      <c r="E31" s="126"/>
      <c r="F31" s="116"/>
      <c r="G31" s="116"/>
      <c r="H31" s="148"/>
      <c r="I31" s="180" t="s">
        <v>85</v>
      </c>
      <c r="J31" s="155">
        <v>0.68</v>
      </c>
      <c r="K31" s="96">
        <f t="shared" si="0"/>
        <v>68</v>
      </c>
      <c r="L31" s="159">
        <v>5257</v>
      </c>
      <c r="M31" s="159">
        <v>5239</v>
      </c>
      <c r="N31" s="143">
        <v>5061</v>
      </c>
      <c r="O31" s="97">
        <f t="shared" si="1"/>
        <v>196</v>
      </c>
      <c r="P31" s="165">
        <f t="shared" si="2"/>
        <v>3.8727524204702629E-2</v>
      </c>
      <c r="Q31" s="175">
        <v>7772</v>
      </c>
      <c r="R31" s="186">
        <v>1918</v>
      </c>
      <c r="S31" s="150">
        <v>1780</v>
      </c>
      <c r="T31" s="116">
        <f t="shared" si="3"/>
        <v>138</v>
      </c>
      <c r="U31" s="165">
        <f t="shared" si="4"/>
        <v>7.7528089887640456E-2</v>
      </c>
      <c r="V31" s="186">
        <v>1767</v>
      </c>
      <c r="W31" s="143">
        <v>1681</v>
      </c>
      <c r="X31" s="97">
        <f t="shared" si="5"/>
        <v>86</v>
      </c>
      <c r="Y31" s="166">
        <f t="shared" si="6"/>
        <v>5.1160023795359902E-2</v>
      </c>
      <c r="Z31" s="98">
        <f t="shared" si="7"/>
        <v>25.985294117647058</v>
      </c>
      <c r="AA31" s="159">
        <v>2510</v>
      </c>
      <c r="AB31" s="190">
        <v>1350</v>
      </c>
      <c r="AC31" s="116">
        <v>160</v>
      </c>
      <c r="AD31" s="97">
        <f t="shared" si="8"/>
        <v>1510</v>
      </c>
      <c r="AE31" s="167">
        <f t="shared" si="9"/>
        <v>0.60159362549800799</v>
      </c>
      <c r="AF31" s="99">
        <f t="shared" si="13"/>
        <v>0.86810046969409527</v>
      </c>
      <c r="AG31" s="159">
        <v>895</v>
      </c>
      <c r="AH31" s="167">
        <f t="shared" si="10"/>
        <v>0.35657370517928288</v>
      </c>
      <c r="AI31" s="100">
        <f t="shared" si="14"/>
        <v>1.7513443279925485</v>
      </c>
      <c r="AJ31" s="159">
        <v>75</v>
      </c>
      <c r="AK31" s="159">
        <v>10</v>
      </c>
      <c r="AL31" s="97">
        <f t="shared" si="11"/>
        <v>85</v>
      </c>
      <c r="AM31" s="167">
        <f t="shared" si="12"/>
        <v>3.386454183266932E-2</v>
      </c>
      <c r="AN31" s="100">
        <f t="shared" si="15"/>
        <v>0.37213782233702553</v>
      </c>
      <c r="AO31" s="159">
        <v>25</v>
      </c>
      <c r="AP31" s="117" t="s">
        <v>8</v>
      </c>
      <c r="AQ31" s="102" t="s">
        <v>8</v>
      </c>
    </row>
    <row r="32" spans="1:44" x14ac:dyDescent="0.2">
      <c r="A32" s="261"/>
      <c r="B32" s="261"/>
      <c r="C32" s="130">
        <v>9330016.0399999991</v>
      </c>
      <c r="D32" s="124"/>
      <c r="E32" s="126"/>
      <c r="F32" s="116"/>
      <c r="G32" s="116"/>
      <c r="H32" s="148"/>
      <c r="I32" s="180" t="s">
        <v>87</v>
      </c>
      <c r="J32" s="155">
        <v>0.94</v>
      </c>
      <c r="K32" s="96">
        <f t="shared" si="0"/>
        <v>94</v>
      </c>
      <c r="L32" s="159">
        <v>7370</v>
      </c>
      <c r="M32" s="159">
        <v>7278</v>
      </c>
      <c r="N32" s="143">
        <v>7079</v>
      </c>
      <c r="O32" s="97">
        <f t="shared" si="1"/>
        <v>291</v>
      </c>
      <c r="P32" s="165">
        <f t="shared" si="2"/>
        <v>4.1107501059471675E-2</v>
      </c>
      <c r="Q32" s="175">
        <v>7871.4</v>
      </c>
      <c r="R32" s="186">
        <v>2846</v>
      </c>
      <c r="S32" s="150">
        <v>2537</v>
      </c>
      <c r="T32" s="116">
        <f t="shared" si="3"/>
        <v>309</v>
      </c>
      <c r="U32" s="165">
        <f t="shared" si="4"/>
        <v>0.12179739850216792</v>
      </c>
      <c r="V32" s="186">
        <v>2622</v>
      </c>
      <c r="W32" s="143">
        <v>2422</v>
      </c>
      <c r="X32" s="97">
        <f t="shared" si="5"/>
        <v>200</v>
      </c>
      <c r="Y32" s="166">
        <f t="shared" si="6"/>
        <v>8.2576383154417843E-2</v>
      </c>
      <c r="Z32" s="98">
        <f t="shared" si="7"/>
        <v>27.893617021276597</v>
      </c>
      <c r="AA32" s="159">
        <v>3740</v>
      </c>
      <c r="AB32" s="190">
        <v>1840</v>
      </c>
      <c r="AC32" s="116">
        <v>125</v>
      </c>
      <c r="AD32" s="97">
        <f t="shared" si="8"/>
        <v>1965</v>
      </c>
      <c r="AE32" s="167">
        <f t="shared" si="9"/>
        <v>0.52540106951871657</v>
      </c>
      <c r="AF32" s="99">
        <f t="shared" si="13"/>
        <v>0.75815450147000951</v>
      </c>
      <c r="AG32" s="159">
        <v>1635</v>
      </c>
      <c r="AH32" s="167">
        <f t="shared" si="10"/>
        <v>0.43716577540106955</v>
      </c>
      <c r="AI32" s="100">
        <f t="shared" si="14"/>
        <v>2.1471796434237209</v>
      </c>
      <c r="AJ32" s="159">
        <v>65</v>
      </c>
      <c r="AK32" s="159">
        <v>40</v>
      </c>
      <c r="AL32" s="97">
        <f t="shared" si="11"/>
        <v>105</v>
      </c>
      <c r="AM32" s="167">
        <f t="shared" si="12"/>
        <v>2.8074866310160429E-2</v>
      </c>
      <c r="AN32" s="100">
        <f t="shared" si="15"/>
        <v>0.30851501439736734</v>
      </c>
      <c r="AO32" s="159">
        <v>35</v>
      </c>
      <c r="AP32" s="117" t="s">
        <v>8</v>
      </c>
      <c r="AQ32" s="102" t="s">
        <v>8</v>
      </c>
    </row>
    <row r="33" spans="1:44" x14ac:dyDescent="0.2">
      <c r="A33" s="261"/>
      <c r="B33" s="261"/>
      <c r="C33" s="130">
        <v>9330016.0500000007</v>
      </c>
      <c r="D33" s="124">
        <v>9330016.0299999993</v>
      </c>
      <c r="E33" s="126">
        <v>0.61027160899999999</v>
      </c>
      <c r="F33" s="150">
        <v>7079</v>
      </c>
      <c r="G33" s="150">
        <v>2537</v>
      </c>
      <c r="H33" s="151">
        <v>2422</v>
      </c>
      <c r="I33" s="180"/>
      <c r="J33" s="155">
        <v>0.54</v>
      </c>
      <c r="K33" s="96">
        <f t="shared" si="0"/>
        <v>54</v>
      </c>
      <c r="L33" s="159">
        <v>4764</v>
      </c>
      <c r="M33" s="159">
        <v>4955</v>
      </c>
      <c r="N33" s="143">
        <f>E33*F33</f>
        <v>4320.1127201110003</v>
      </c>
      <c r="O33" s="97">
        <f t="shared" si="1"/>
        <v>443.88727988899973</v>
      </c>
      <c r="P33" s="165">
        <f t="shared" si="2"/>
        <v>0.10274900416894552</v>
      </c>
      <c r="Q33" s="175">
        <v>8778.2999999999993</v>
      </c>
      <c r="R33" s="186">
        <v>2005</v>
      </c>
      <c r="S33" s="150">
        <f>G33*E33</f>
        <v>1548.2590720329999</v>
      </c>
      <c r="T33" s="116">
        <f t="shared" si="3"/>
        <v>456.74092796700006</v>
      </c>
      <c r="U33" s="165">
        <f t="shared" si="4"/>
        <v>0.29500290759947506</v>
      </c>
      <c r="V33" s="186">
        <v>1815</v>
      </c>
      <c r="W33" s="143">
        <f>H33*E33</f>
        <v>1478.0778369980001</v>
      </c>
      <c r="X33" s="97">
        <f t="shared" si="5"/>
        <v>336.92216300199993</v>
      </c>
      <c r="Y33" s="166">
        <f t="shared" si="6"/>
        <v>0.22794615721070163</v>
      </c>
      <c r="Z33" s="98">
        <f t="shared" si="7"/>
        <v>33.611111111111114</v>
      </c>
      <c r="AA33" s="159">
        <v>2520</v>
      </c>
      <c r="AB33" s="190">
        <v>990</v>
      </c>
      <c r="AC33" s="116">
        <v>95</v>
      </c>
      <c r="AD33" s="97">
        <f t="shared" si="8"/>
        <v>1085</v>
      </c>
      <c r="AE33" s="167">
        <f t="shared" si="9"/>
        <v>0.43055555555555558</v>
      </c>
      <c r="AF33" s="99">
        <f t="shared" si="13"/>
        <v>0.62129228795895475</v>
      </c>
      <c r="AG33" s="159">
        <v>1310</v>
      </c>
      <c r="AH33" s="167">
        <f t="shared" si="10"/>
        <v>0.51984126984126988</v>
      </c>
      <c r="AI33" s="100">
        <f t="shared" si="14"/>
        <v>2.5532478872360995</v>
      </c>
      <c r="AJ33" s="159">
        <v>95</v>
      </c>
      <c r="AK33" s="159">
        <v>10</v>
      </c>
      <c r="AL33" s="97">
        <f t="shared" si="11"/>
        <v>105</v>
      </c>
      <c r="AM33" s="167">
        <f t="shared" si="12"/>
        <v>4.1666666666666664E-2</v>
      </c>
      <c r="AN33" s="100">
        <f t="shared" si="15"/>
        <v>0.45787545787545786</v>
      </c>
      <c r="AO33" s="159">
        <v>20</v>
      </c>
      <c r="AP33" s="117" t="s">
        <v>8</v>
      </c>
      <c r="AQ33" s="102" t="s">
        <v>8</v>
      </c>
      <c r="AR33" s="114" t="s">
        <v>469</v>
      </c>
    </row>
    <row r="34" spans="1:44" x14ac:dyDescent="0.2">
      <c r="A34" s="261" t="s">
        <v>500</v>
      </c>
      <c r="B34" s="261" t="s">
        <v>582</v>
      </c>
      <c r="C34" s="130">
        <v>9330016.0600000005</v>
      </c>
      <c r="D34" s="124">
        <v>9330016.0299999993</v>
      </c>
      <c r="E34" s="126">
        <v>0.38972839100000001</v>
      </c>
      <c r="F34" s="150">
        <v>7079</v>
      </c>
      <c r="G34" s="150">
        <v>2537</v>
      </c>
      <c r="H34" s="151">
        <v>2422</v>
      </c>
      <c r="I34" s="180"/>
      <c r="J34" s="155">
        <v>0.12</v>
      </c>
      <c r="K34" s="96">
        <f t="shared" si="0"/>
        <v>12</v>
      </c>
      <c r="L34" s="159">
        <v>4889</v>
      </c>
      <c r="M34" s="159">
        <v>4946</v>
      </c>
      <c r="N34" s="143">
        <f>E34*F34</f>
        <v>2758.8872798890002</v>
      </c>
      <c r="O34" s="97">
        <f t="shared" si="1"/>
        <v>2130.1127201109998</v>
      </c>
      <c r="P34" s="165">
        <f t="shared" si="2"/>
        <v>0.77209124694529085</v>
      </c>
      <c r="Q34" s="175">
        <v>39491.1</v>
      </c>
      <c r="R34" s="186">
        <v>3239</v>
      </c>
      <c r="S34" s="150">
        <f>G34*E34</f>
        <v>988.74092796700006</v>
      </c>
      <c r="T34" s="116">
        <f t="shared" si="3"/>
        <v>2250.2590720329999</v>
      </c>
      <c r="U34" s="165">
        <f t="shared" si="4"/>
        <v>2.275883407253982</v>
      </c>
      <c r="V34" s="186">
        <v>2448</v>
      </c>
      <c r="W34" s="143">
        <f>H34*E34</f>
        <v>943.92216300200005</v>
      </c>
      <c r="X34" s="97">
        <f t="shared" si="5"/>
        <v>1504.0778369979998</v>
      </c>
      <c r="Y34" s="166">
        <f t="shared" si="6"/>
        <v>1.5934341791642124</v>
      </c>
      <c r="Z34" s="98">
        <f t="shared" si="7"/>
        <v>204</v>
      </c>
      <c r="AA34" s="159">
        <v>2670</v>
      </c>
      <c r="AB34" s="190">
        <v>1085</v>
      </c>
      <c r="AC34" s="116">
        <v>85</v>
      </c>
      <c r="AD34" s="97">
        <f t="shared" si="8"/>
        <v>1170</v>
      </c>
      <c r="AE34" s="167">
        <f t="shared" si="9"/>
        <v>0.43820224719101125</v>
      </c>
      <c r="AF34" s="99">
        <f t="shared" si="13"/>
        <v>0.63232647502310435</v>
      </c>
      <c r="AG34" s="159">
        <v>1390</v>
      </c>
      <c r="AH34" s="167">
        <f t="shared" si="10"/>
        <v>0.52059925093632964</v>
      </c>
      <c r="AI34" s="100">
        <f t="shared" si="14"/>
        <v>2.5569707806303028</v>
      </c>
      <c r="AJ34" s="159">
        <v>65</v>
      </c>
      <c r="AK34" s="159">
        <v>35</v>
      </c>
      <c r="AL34" s="97">
        <f t="shared" si="11"/>
        <v>100</v>
      </c>
      <c r="AM34" s="167">
        <f t="shared" si="12"/>
        <v>3.7453183520599252E-2</v>
      </c>
      <c r="AN34" s="100">
        <f t="shared" si="15"/>
        <v>0.41157344528131046</v>
      </c>
      <c r="AO34" s="159">
        <v>10</v>
      </c>
      <c r="AP34" s="117" t="s">
        <v>8</v>
      </c>
      <c r="AQ34" s="102" t="s">
        <v>8</v>
      </c>
      <c r="AR34" s="114" t="s">
        <v>469</v>
      </c>
    </row>
    <row r="35" spans="1:44" x14ac:dyDescent="0.2">
      <c r="A35" s="261"/>
      <c r="B35" s="261"/>
      <c r="C35" s="130">
        <v>9330017.0099999998</v>
      </c>
      <c r="D35" s="124"/>
      <c r="E35" s="115"/>
      <c r="F35" s="116"/>
      <c r="G35" s="116"/>
      <c r="H35" s="148"/>
      <c r="I35" s="180" t="s">
        <v>88</v>
      </c>
      <c r="J35" s="155">
        <v>1.1599999999999999</v>
      </c>
      <c r="K35" s="96">
        <f t="shared" si="0"/>
        <v>115.99999999999999</v>
      </c>
      <c r="L35" s="159">
        <v>7535</v>
      </c>
      <c r="M35" s="159">
        <v>6830</v>
      </c>
      <c r="N35" s="143">
        <v>6826</v>
      </c>
      <c r="O35" s="97">
        <f t="shared" si="1"/>
        <v>709</v>
      </c>
      <c r="P35" s="165">
        <f t="shared" si="2"/>
        <v>0.10386756519191327</v>
      </c>
      <c r="Q35" s="175">
        <v>6495.7</v>
      </c>
      <c r="R35" s="186">
        <v>2909</v>
      </c>
      <c r="S35" s="150">
        <v>2289</v>
      </c>
      <c r="T35" s="116">
        <f t="shared" si="3"/>
        <v>620</v>
      </c>
      <c r="U35" s="165">
        <f t="shared" si="4"/>
        <v>0.27086063783311487</v>
      </c>
      <c r="V35" s="186">
        <v>2647</v>
      </c>
      <c r="W35" s="143">
        <v>2131</v>
      </c>
      <c r="X35" s="97">
        <f t="shared" si="5"/>
        <v>516</v>
      </c>
      <c r="Y35" s="166">
        <f t="shared" si="6"/>
        <v>0.24213984045049272</v>
      </c>
      <c r="Z35" s="98">
        <f t="shared" si="7"/>
        <v>22.818965517241381</v>
      </c>
      <c r="AA35" s="159">
        <v>3645</v>
      </c>
      <c r="AB35" s="190">
        <v>2060</v>
      </c>
      <c r="AC35" s="116">
        <v>165</v>
      </c>
      <c r="AD35" s="97">
        <f t="shared" si="8"/>
        <v>2225</v>
      </c>
      <c r="AE35" s="167">
        <f t="shared" si="9"/>
        <v>0.61042524005486964</v>
      </c>
      <c r="AF35" s="99">
        <f t="shared" si="13"/>
        <v>0.88084450224367916</v>
      </c>
      <c r="AG35" s="159">
        <v>1260</v>
      </c>
      <c r="AH35" s="167">
        <f t="shared" si="10"/>
        <v>0.34567901234567899</v>
      </c>
      <c r="AI35" s="100">
        <f t="shared" si="14"/>
        <v>1.697834048849111</v>
      </c>
      <c r="AJ35" s="159">
        <v>70</v>
      </c>
      <c r="AK35" s="159">
        <v>40</v>
      </c>
      <c r="AL35" s="97">
        <f t="shared" si="11"/>
        <v>110</v>
      </c>
      <c r="AM35" s="167">
        <f t="shared" si="12"/>
        <v>3.017832647462277E-2</v>
      </c>
      <c r="AN35" s="100">
        <f t="shared" si="15"/>
        <v>0.33162996125959088</v>
      </c>
      <c r="AO35" s="159">
        <v>45</v>
      </c>
      <c r="AP35" s="117" t="s">
        <v>8</v>
      </c>
      <c r="AQ35" s="95" t="s">
        <v>9</v>
      </c>
    </row>
    <row r="36" spans="1:44" x14ac:dyDescent="0.2">
      <c r="A36" s="261"/>
      <c r="B36" s="261"/>
      <c r="C36" s="130">
        <v>9330017.0199999996</v>
      </c>
      <c r="D36" s="124"/>
      <c r="E36" s="115"/>
      <c r="F36" s="116"/>
      <c r="G36" s="116"/>
      <c r="H36" s="148"/>
      <c r="I36" s="180" t="s">
        <v>89</v>
      </c>
      <c r="J36" s="155">
        <v>0.85</v>
      </c>
      <c r="K36" s="96">
        <f t="shared" si="0"/>
        <v>85</v>
      </c>
      <c r="L36" s="159">
        <v>6632</v>
      </c>
      <c r="M36" s="159">
        <v>6529</v>
      </c>
      <c r="N36" s="143">
        <v>6369</v>
      </c>
      <c r="O36" s="97">
        <f t="shared" si="1"/>
        <v>263</v>
      </c>
      <c r="P36" s="165">
        <f t="shared" si="2"/>
        <v>4.129376668236772E-2</v>
      </c>
      <c r="Q36" s="175">
        <v>7761.3</v>
      </c>
      <c r="R36" s="186">
        <v>2482</v>
      </c>
      <c r="S36" s="150">
        <v>2133</v>
      </c>
      <c r="T36" s="116">
        <f t="shared" si="3"/>
        <v>349</v>
      </c>
      <c r="U36" s="165">
        <f t="shared" si="4"/>
        <v>0.1636193155180497</v>
      </c>
      <c r="V36" s="186">
        <v>2291</v>
      </c>
      <c r="W36" s="143">
        <v>2027</v>
      </c>
      <c r="X36" s="97">
        <f t="shared" si="5"/>
        <v>264</v>
      </c>
      <c r="Y36" s="166">
        <f t="shared" si="6"/>
        <v>0.13024173655648741</v>
      </c>
      <c r="Z36" s="98">
        <f t="shared" si="7"/>
        <v>26.952941176470588</v>
      </c>
      <c r="AA36" s="159">
        <v>3500</v>
      </c>
      <c r="AB36" s="190">
        <v>1795</v>
      </c>
      <c r="AC36" s="116">
        <v>195</v>
      </c>
      <c r="AD36" s="97">
        <f t="shared" si="8"/>
        <v>1990</v>
      </c>
      <c r="AE36" s="167">
        <f t="shared" si="9"/>
        <v>0.56857142857142862</v>
      </c>
      <c r="AF36" s="99">
        <f t="shared" si="13"/>
        <v>0.8204493918779634</v>
      </c>
      <c r="AG36" s="159">
        <v>1325</v>
      </c>
      <c r="AH36" s="167">
        <f t="shared" si="10"/>
        <v>0.37857142857142856</v>
      </c>
      <c r="AI36" s="100">
        <f t="shared" si="14"/>
        <v>1.8593881560482739</v>
      </c>
      <c r="AJ36" s="159">
        <v>110</v>
      </c>
      <c r="AK36" s="159">
        <v>40</v>
      </c>
      <c r="AL36" s="97">
        <f t="shared" si="11"/>
        <v>150</v>
      </c>
      <c r="AM36" s="167">
        <f t="shared" si="12"/>
        <v>4.2857142857142858E-2</v>
      </c>
      <c r="AN36" s="100">
        <f t="shared" si="15"/>
        <v>0.4709576138147567</v>
      </c>
      <c r="AO36" s="159">
        <v>40</v>
      </c>
      <c r="AP36" s="117" t="s">
        <v>8</v>
      </c>
      <c r="AQ36" s="102" t="s">
        <v>8</v>
      </c>
    </row>
    <row r="37" spans="1:44" x14ac:dyDescent="0.2">
      <c r="A37" s="261"/>
      <c r="B37" s="261"/>
      <c r="C37" s="130">
        <v>9330018.0099999998</v>
      </c>
      <c r="D37" s="124"/>
      <c r="E37" s="115"/>
      <c r="F37" s="116"/>
      <c r="G37" s="116"/>
      <c r="H37" s="148"/>
      <c r="I37" s="180" t="s">
        <v>90</v>
      </c>
      <c r="J37" s="155">
        <v>0.9</v>
      </c>
      <c r="K37" s="96">
        <f t="shared" si="0"/>
        <v>90</v>
      </c>
      <c r="L37" s="159">
        <v>6933</v>
      </c>
      <c r="M37" s="159">
        <v>7039</v>
      </c>
      <c r="N37" s="143">
        <v>6716</v>
      </c>
      <c r="O37" s="97">
        <f t="shared" si="1"/>
        <v>217</v>
      </c>
      <c r="P37" s="165">
        <f t="shared" si="2"/>
        <v>3.2310899344848126E-2</v>
      </c>
      <c r="Q37" s="175">
        <v>7680.3</v>
      </c>
      <c r="R37" s="186">
        <v>2535</v>
      </c>
      <c r="S37" s="150">
        <v>2250</v>
      </c>
      <c r="T37" s="116">
        <f t="shared" si="3"/>
        <v>285</v>
      </c>
      <c r="U37" s="165">
        <f t="shared" si="4"/>
        <v>0.12666666666666668</v>
      </c>
      <c r="V37" s="186">
        <v>2300</v>
      </c>
      <c r="W37" s="143">
        <v>2098</v>
      </c>
      <c r="X37" s="97">
        <f t="shared" si="5"/>
        <v>202</v>
      </c>
      <c r="Y37" s="166">
        <f t="shared" si="6"/>
        <v>9.6282173498570073E-2</v>
      </c>
      <c r="Z37" s="98">
        <f t="shared" si="7"/>
        <v>25.555555555555557</v>
      </c>
      <c r="AA37" s="159">
        <v>3500</v>
      </c>
      <c r="AB37" s="190">
        <v>1915</v>
      </c>
      <c r="AC37" s="116">
        <v>160</v>
      </c>
      <c r="AD37" s="97">
        <f t="shared" si="8"/>
        <v>2075</v>
      </c>
      <c r="AE37" s="167">
        <f t="shared" si="9"/>
        <v>0.59285714285714286</v>
      </c>
      <c r="AF37" s="99">
        <f t="shared" si="13"/>
        <v>0.85549371263656981</v>
      </c>
      <c r="AG37" s="159">
        <v>1200</v>
      </c>
      <c r="AH37" s="167">
        <f t="shared" si="10"/>
        <v>0.34285714285714286</v>
      </c>
      <c r="AI37" s="100">
        <f t="shared" si="14"/>
        <v>1.6839741790625877</v>
      </c>
      <c r="AJ37" s="159">
        <v>115</v>
      </c>
      <c r="AK37" s="159">
        <v>90</v>
      </c>
      <c r="AL37" s="97">
        <f t="shared" si="11"/>
        <v>205</v>
      </c>
      <c r="AM37" s="167">
        <f t="shared" si="12"/>
        <v>5.8571428571428573E-2</v>
      </c>
      <c r="AN37" s="100">
        <f t="shared" si="15"/>
        <v>0.64364207221350078</v>
      </c>
      <c r="AO37" s="159">
        <v>25</v>
      </c>
      <c r="AP37" s="117" t="s">
        <v>8</v>
      </c>
      <c r="AQ37" s="102" t="s">
        <v>8</v>
      </c>
    </row>
    <row r="38" spans="1:44" x14ac:dyDescent="0.2">
      <c r="A38" s="261"/>
      <c r="B38" s="261"/>
      <c r="C38" s="130">
        <v>9330018.0199999996</v>
      </c>
      <c r="D38" s="124"/>
      <c r="E38" s="115"/>
      <c r="F38" s="116"/>
      <c r="G38" s="116"/>
      <c r="H38" s="148"/>
      <c r="I38" s="180" t="s">
        <v>91</v>
      </c>
      <c r="J38" s="155">
        <v>0.99</v>
      </c>
      <c r="K38" s="96">
        <f t="shared" si="0"/>
        <v>99</v>
      </c>
      <c r="L38" s="159">
        <v>6958</v>
      </c>
      <c r="M38" s="159">
        <v>6950</v>
      </c>
      <c r="N38" s="143">
        <v>6537</v>
      </c>
      <c r="O38" s="97">
        <f t="shared" si="1"/>
        <v>421</v>
      </c>
      <c r="P38" s="165">
        <f t="shared" si="2"/>
        <v>6.4402631176380606E-2</v>
      </c>
      <c r="Q38" s="175">
        <v>7038.9</v>
      </c>
      <c r="R38" s="186">
        <v>2668</v>
      </c>
      <c r="S38" s="150">
        <v>2332</v>
      </c>
      <c r="T38" s="116">
        <f t="shared" si="3"/>
        <v>336</v>
      </c>
      <c r="U38" s="165">
        <f t="shared" si="4"/>
        <v>0.14408233276157806</v>
      </c>
      <c r="V38" s="186">
        <v>2402</v>
      </c>
      <c r="W38" s="143">
        <v>2182</v>
      </c>
      <c r="X38" s="97">
        <f t="shared" si="5"/>
        <v>220</v>
      </c>
      <c r="Y38" s="166">
        <f t="shared" si="6"/>
        <v>0.10082493125572869</v>
      </c>
      <c r="Z38" s="98">
        <f t="shared" si="7"/>
        <v>24.262626262626263</v>
      </c>
      <c r="AA38" s="159">
        <v>3620</v>
      </c>
      <c r="AB38" s="190">
        <v>1900</v>
      </c>
      <c r="AC38" s="116">
        <v>220</v>
      </c>
      <c r="AD38" s="97">
        <f t="shared" si="8"/>
        <v>2120</v>
      </c>
      <c r="AE38" s="167">
        <f t="shared" si="9"/>
        <v>0.58563535911602205</v>
      </c>
      <c r="AF38" s="99">
        <f t="shared" si="13"/>
        <v>0.84507266827708816</v>
      </c>
      <c r="AG38" s="159">
        <v>1215</v>
      </c>
      <c r="AH38" s="167">
        <f t="shared" si="10"/>
        <v>0.3356353591160221</v>
      </c>
      <c r="AI38" s="100">
        <f t="shared" si="14"/>
        <v>1.648503728467692</v>
      </c>
      <c r="AJ38" s="159">
        <v>80</v>
      </c>
      <c r="AK38" s="159">
        <v>180</v>
      </c>
      <c r="AL38" s="97">
        <f t="shared" si="11"/>
        <v>260</v>
      </c>
      <c r="AM38" s="167">
        <f t="shared" si="12"/>
        <v>7.18232044198895E-2</v>
      </c>
      <c r="AN38" s="100">
        <f t="shared" si="15"/>
        <v>0.78926598263614833</v>
      </c>
      <c r="AO38" s="159">
        <v>35</v>
      </c>
      <c r="AP38" s="117" t="s">
        <v>8</v>
      </c>
      <c r="AQ38" s="95" t="s">
        <v>9</v>
      </c>
    </row>
    <row r="39" spans="1:44" x14ac:dyDescent="0.2">
      <c r="A39" s="261" t="s">
        <v>500</v>
      </c>
      <c r="B39" s="261" t="s">
        <v>588</v>
      </c>
      <c r="C39" s="130">
        <v>9330019</v>
      </c>
      <c r="D39" s="124"/>
      <c r="E39" s="115"/>
      <c r="F39" s="116"/>
      <c r="G39" s="116"/>
      <c r="H39" s="148"/>
      <c r="I39" s="180" t="s">
        <v>92</v>
      </c>
      <c r="J39" s="155">
        <v>1.85</v>
      </c>
      <c r="K39" s="96">
        <f t="shared" si="0"/>
        <v>185</v>
      </c>
      <c r="L39" s="159">
        <v>4882</v>
      </c>
      <c r="M39" s="159">
        <v>4848</v>
      </c>
      <c r="N39" s="143">
        <v>5265</v>
      </c>
      <c r="O39" s="97">
        <f t="shared" si="1"/>
        <v>-383</v>
      </c>
      <c r="P39" s="165">
        <f t="shared" si="2"/>
        <v>-7.274453941120608E-2</v>
      </c>
      <c r="Q39" s="175">
        <v>2643.9</v>
      </c>
      <c r="R39" s="186">
        <v>2160</v>
      </c>
      <c r="S39" s="150">
        <v>2129</v>
      </c>
      <c r="T39" s="116">
        <f t="shared" si="3"/>
        <v>31</v>
      </c>
      <c r="U39" s="165">
        <f t="shared" si="4"/>
        <v>1.4560826679192109E-2</v>
      </c>
      <c r="V39" s="186">
        <v>1924</v>
      </c>
      <c r="W39" s="143">
        <v>1986</v>
      </c>
      <c r="X39" s="97">
        <f t="shared" si="5"/>
        <v>-62</v>
      </c>
      <c r="Y39" s="166">
        <f t="shared" si="6"/>
        <v>-3.1218529707955689E-2</v>
      </c>
      <c r="Z39" s="98">
        <f t="shared" si="7"/>
        <v>10.4</v>
      </c>
      <c r="AA39" s="159">
        <v>2035</v>
      </c>
      <c r="AB39" s="190">
        <v>1150</v>
      </c>
      <c r="AC39" s="116">
        <v>65</v>
      </c>
      <c r="AD39" s="97">
        <f t="shared" si="8"/>
        <v>1215</v>
      </c>
      <c r="AE39" s="167">
        <f t="shared" si="9"/>
        <v>0.59705159705159705</v>
      </c>
      <c r="AF39" s="99">
        <f t="shared" si="13"/>
        <v>0.86154631609177068</v>
      </c>
      <c r="AG39" s="159">
        <v>625</v>
      </c>
      <c r="AH39" s="167">
        <f t="shared" si="10"/>
        <v>0.30712530712530711</v>
      </c>
      <c r="AI39" s="100">
        <f t="shared" si="14"/>
        <v>1.508474003562412</v>
      </c>
      <c r="AJ39" s="159">
        <v>50</v>
      </c>
      <c r="AK39" s="159">
        <v>115</v>
      </c>
      <c r="AL39" s="97">
        <f t="shared" si="11"/>
        <v>165</v>
      </c>
      <c r="AM39" s="167">
        <f t="shared" si="12"/>
        <v>8.1081081081081086E-2</v>
      </c>
      <c r="AN39" s="100">
        <f t="shared" si="15"/>
        <v>0.89100089100089108</v>
      </c>
      <c r="AO39" s="159">
        <v>30</v>
      </c>
      <c r="AP39" s="117" t="s">
        <v>8</v>
      </c>
      <c r="AQ39" s="102" t="s">
        <v>8</v>
      </c>
    </row>
    <row r="40" spans="1:44" x14ac:dyDescent="0.2">
      <c r="A40" s="260"/>
      <c r="B40" s="260"/>
      <c r="C40" s="129">
        <v>9330020</v>
      </c>
      <c r="D40" s="122"/>
      <c r="E40" s="111"/>
      <c r="F40" s="112"/>
      <c r="G40" s="112"/>
      <c r="H40" s="145"/>
      <c r="I40" s="179" t="s">
        <v>93</v>
      </c>
      <c r="J40" s="154">
        <v>1.39</v>
      </c>
      <c r="K40" s="89">
        <f t="shared" si="0"/>
        <v>139</v>
      </c>
      <c r="L40" s="158">
        <v>2700</v>
      </c>
      <c r="M40" s="158">
        <v>2726</v>
      </c>
      <c r="N40" s="141">
        <v>2561</v>
      </c>
      <c r="O40" s="90">
        <f t="shared" si="1"/>
        <v>139</v>
      </c>
      <c r="P40" s="162">
        <f t="shared" si="2"/>
        <v>5.4275673565013664E-2</v>
      </c>
      <c r="Q40" s="174">
        <v>1937.8</v>
      </c>
      <c r="R40" s="185">
        <v>912</v>
      </c>
      <c r="S40" s="146">
        <v>906</v>
      </c>
      <c r="T40" s="112">
        <f t="shared" si="3"/>
        <v>6</v>
      </c>
      <c r="U40" s="162">
        <f t="shared" si="4"/>
        <v>6.6225165562913907E-3</v>
      </c>
      <c r="V40" s="185">
        <v>842</v>
      </c>
      <c r="W40" s="141">
        <v>858</v>
      </c>
      <c r="X40" s="90">
        <f t="shared" si="5"/>
        <v>-16</v>
      </c>
      <c r="Y40" s="163">
        <f t="shared" si="6"/>
        <v>-1.8648018648018648E-2</v>
      </c>
      <c r="Z40" s="91">
        <f t="shared" si="7"/>
        <v>6.057553956834532</v>
      </c>
      <c r="AA40" s="158">
        <v>810</v>
      </c>
      <c r="AB40" s="189">
        <v>500</v>
      </c>
      <c r="AC40" s="112">
        <v>20</v>
      </c>
      <c r="AD40" s="90">
        <f t="shared" si="8"/>
        <v>520</v>
      </c>
      <c r="AE40" s="164">
        <f t="shared" si="9"/>
        <v>0.64197530864197527</v>
      </c>
      <c r="AF40" s="92">
        <f t="shared" si="13"/>
        <v>0.92637129674166718</v>
      </c>
      <c r="AG40" s="158">
        <v>200</v>
      </c>
      <c r="AH40" s="164">
        <f t="shared" si="10"/>
        <v>0.24691358024691357</v>
      </c>
      <c r="AI40" s="93">
        <f t="shared" si="14"/>
        <v>1.2127386063207934</v>
      </c>
      <c r="AJ40" s="158">
        <v>70</v>
      </c>
      <c r="AK40" s="158">
        <v>10</v>
      </c>
      <c r="AL40" s="90">
        <f t="shared" si="11"/>
        <v>80</v>
      </c>
      <c r="AM40" s="164">
        <f t="shared" si="12"/>
        <v>9.8765432098765427E-2</v>
      </c>
      <c r="AN40" s="93">
        <f t="shared" si="15"/>
        <v>1.085334418667752</v>
      </c>
      <c r="AO40" s="158">
        <v>10</v>
      </c>
      <c r="AP40" s="113" t="s">
        <v>9</v>
      </c>
      <c r="AQ40" s="95" t="s">
        <v>9</v>
      </c>
    </row>
    <row r="41" spans="1:44" x14ac:dyDescent="0.2">
      <c r="A41" s="262" t="s">
        <v>500</v>
      </c>
      <c r="B41" s="262" t="s">
        <v>591</v>
      </c>
      <c r="C41" s="131">
        <v>9330021</v>
      </c>
      <c r="D41" s="125"/>
      <c r="E41" s="118"/>
      <c r="F41" s="119"/>
      <c r="G41" s="119"/>
      <c r="H41" s="149"/>
      <c r="I41" s="181" t="s">
        <v>94</v>
      </c>
      <c r="J41" s="156">
        <v>2.21</v>
      </c>
      <c r="K41" s="103">
        <f t="shared" si="0"/>
        <v>221</v>
      </c>
      <c r="L41" s="160">
        <v>3684</v>
      </c>
      <c r="M41" s="160">
        <v>3955</v>
      </c>
      <c r="N41" s="144">
        <v>4041</v>
      </c>
      <c r="O41" s="104">
        <f t="shared" si="1"/>
        <v>-357</v>
      </c>
      <c r="P41" s="168">
        <f t="shared" si="2"/>
        <v>-8.8344469190794361E-2</v>
      </c>
      <c r="Q41" s="176">
        <v>1666.6</v>
      </c>
      <c r="R41" s="187">
        <v>1370</v>
      </c>
      <c r="S41" s="152">
        <v>1344</v>
      </c>
      <c r="T41" s="119">
        <f t="shared" si="3"/>
        <v>26</v>
      </c>
      <c r="U41" s="168">
        <f t="shared" si="4"/>
        <v>1.9345238095238096E-2</v>
      </c>
      <c r="V41" s="187">
        <v>1230</v>
      </c>
      <c r="W41" s="144">
        <v>1265</v>
      </c>
      <c r="X41" s="104">
        <f t="shared" si="5"/>
        <v>-35</v>
      </c>
      <c r="Y41" s="169">
        <f t="shared" si="6"/>
        <v>-2.766798418972332E-2</v>
      </c>
      <c r="Z41" s="105">
        <f t="shared" si="7"/>
        <v>5.5656108597285066</v>
      </c>
      <c r="AA41" s="160">
        <v>1095</v>
      </c>
      <c r="AB41" s="191">
        <v>750</v>
      </c>
      <c r="AC41" s="119">
        <v>35</v>
      </c>
      <c r="AD41" s="104">
        <f t="shared" si="8"/>
        <v>785</v>
      </c>
      <c r="AE41" s="170">
        <f t="shared" si="9"/>
        <v>0.71689497716894979</v>
      </c>
      <c r="AF41" s="106">
        <f t="shared" si="13"/>
        <v>1.0344804865352812</v>
      </c>
      <c r="AG41" s="160">
        <v>140</v>
      </c>
      <c r="AH41" s="170">
        <f t="shared" si="10"/>
        <v>0.12785388127853881</v>
      </c>
      <c r="AI41" s="107">
        <f t="shared" si="14"/>
        <v>0.62796601806747943</v>
      </c>
      <c r="AJ41" s="160">
        <v>80</v>
      </c>
      <c r="AK41" s="160">
        <v>85</v>
      </c>
      <c r="AL41" s="104">
        <f t="shared" si="11"/>
        <v>165</v>
      </c>
      <c r="AM41" s="170">
        <f t="shared" si="12"/>
        <v>0.15068493150684931</v>
      </c>
      <c r="AN41" s="107">
        <f t="shared" si="15"/>
        <v>1.6558783682071352</v>
      </c>
      <c r="AO41" s="160">
        <v>15</v>
      </c>
      <c r="AP41" s="120" t="s">
        <v>7</v>
      </c>
      <c r="AQ41" s="95" t="s">
        <v>9</v>
      </c>
    </row>
    <row r="42" spans="1:44" x14ac:dyDescent="0.2">
      <c r="A42" s="260"/>
      <c r="B42" s="260"/>
      <c r="C42" s="129">
        <v>9330022</v>
      </c>
      <c r="D42" s="122"/>
      <c r="E42" s="111"/>
      <c r="F42" s="112"/>
      <c r="G42" s="112"/>
      <c r="H42" s="145"/>
      <c r="I42" s="179" t="s">
        <v>95</v>
      </c>
      <c r="J42" s="154">
        <v>0.32</v>
      </c>
      <c r="K42" s="89">
        <f t="shared" si="0"/>
        <v>32</v>
      </c>
      <c r="L42" s="158">
        <v>3062</v>
      </c>
      <c r="M42" s="158">
        <v>3177</v>
      </c>
      <c r="N42" s="141">
        <v>3256</v>
      </c>
      <c r="O42" s="90">
        <f t="shared" si="1"/>
        <v>-194</v>
      </c>
      <c r="P42" s="162">
        <f t="shared" si="2"/>
        <v>-5.9582309582309582E-2</v>
      </c>
      <c r="Q42" s="174">
        <v>9592.7000000000007</v>
      </c>
      <c r="R42" s="185">
        <v>1792</v>
      </c>
      <c r="S42" s="146">
        <v>1777</v>
      </c>
      <c r="T42" s="112">
        <f t="shared" si="3"/>
        <v>15</v>
      </c>
      <c r="U42" s="162">
        <f t="shared" si="4"/>
        <v>8.4411930219471017E-3</v>
      </c>
      <c r="V42" s="185">
        <v>1681</v>
      </c>
      <c r="W42" s="141">
        <v>1679</v>
      </c>
      <c r="X42" s="90">
        <f t="shared" si="5"/>
        <v>2</v>
      </c>
      <c r="Y42" s="163">
        <f t="shared" si="6"/>
        <v>1.1911852293031567E-3</v>
      </c>
      <c r="Z42" s="91">
        <f t="shared" si="7"/>
        <v>52.53125</v>
      </c>
      <c r="AA42" s="158">
        <v>1075</v>
      </c>
      <c r="AB42" s="189">
        <v>570</v>
      </c>
      <c r="AC42" s="112">
        <v>35</v>
      </c>
      <c r="AD42" s="90">
        <f t="shared" si="8"/>
        <v>605</v>
      </c>
      <c r="AE42" s="164">
        <f t="shared" si="9"/>
        <v>0.56279069767441858</v>
      </c>
      <c r="AF42" s="92">
        <f t="shared" si="13"/>
        <v>0.81210778885197488</v>
      </c>
      <c r="AG42" s="158">
        <v>325</v>
      </c>
      <c r="AH42" s="164">
        <f t="shared" si="10"/>
        <v>0.30232558139534882</v>
      </c>
      <c r="AI42" s="93">
        <f t="shared" si="14"/>
        <v>1.4848997121579017</v>
      </c>
      <c r="AJ42" s="158">
        <v>80</v>
      </c>
      <c r="AK42" s="158">
        <v>35</v>
      </c>
      <c r="AL42" s="90">
        <f t="shared" si="11"/>
        <v>115</v>
      </c>
      <c r="AM42" s="164">
        <f t="shared" si="12"/>
        <v>0.10697674418604651</v>
      </c>
      <c r="AN42" s="93">
        <f t="shared" si="15"/>
        <v>1.1755686174290825</v>
      </c>
      <c r="AO42" s="158">
        <v>25</v>
      </c>
      <c r="AP42" s="113" t="s">
        <v>9</v>
      </c>
      <c r="AQ42" s="95" t="s">
        <v>9</v>
      </c>
    </row>
    <row r="43" spans="1:44" x14ac:dyDescent="0.2">
      <c r="A43" s="260"/>
      <c r="B43" s="260"/>
      <c r="C43" s="129">
        <v>9330023</v>
      </c>
      <c r="D43" s="122"/>
      <c r="E43" s="111"/>
      <c r="F43" s="112"/>
      <c r="G43" s="112"/>
      <c r="H43" s="145"/>
      <c r="I43" s="179" t="s">
        <v>96</v>
      </c>
      <c r="J43" s="154">
        <v>1.2</v>
      </c>
      <c r="K43" s="89">
        <f t="shared" si="0"/>
        <v>120</v>
      </c>
      <c r="L43" s="158">
        <v>4227</v>
      </c>
      <c r="M43" s="158">
        <v>4354</v>
      </c>
      <c r="N43" s="141">
        <v>4454</v>
      </c>
      <c r="O43" s="90">
        <f t="shared" si="1"/>
        <v>-227</v>
      </c>
      <c r="P43" s="162">
        <f t="shared" si="2"/>
        <v>-5.0965424337674002E-2</v>
      </c>
      <c r="Q43" s="174">
        <v>3521.3</v>
      </c>
      <c r="R43" s="185">
        <v>1558</v>
      </c>
      <c r="S43" s="146">
        <v>1456</v>
      </c>
      <c r="T43" s="112">
        <f t="shared" si="3"/>
        <v>102</v>
      </c>
      <c r="U43" s="162">
        <f t="shared" si="4"/>
        <v>7.0054945054945056E-2</v>
      </c>
      <c r="V43" s="185">
        <v>1367</v>
      </c>
      <c r="W43" s="141">
        <v>1401</v>
      </c>
      <c r="X43" s="90">
        <f t="shared" si="5"/>
        <v>-34</v>
      </c>
      <c r="Y43" s="163">
        <f t="shared" si="6"/>
        <v>-2.4268379728765169E-2</v>
      </c>
      <c r="Z43" s="91">
        <f t="shared" si="7"/>
        <v>11.391666666666667</v>
      </c>
      <c r="AA43" s="158">
        <v>1535</v>
      </c>
      <c r="AB43" s="189">
        <v>1045</v>
      </c>
      <c r="AC43" s="112">
        <v>35</v>
      </c>
      <c r="AD43" s="90">
        <f t="shared" si="8"/>
        <v>1080</v>
      </c>
      <c r="AE43" s="164">
        <f t="shared" si="9"/>
        <v>0.70358306188925079</v>
      </c>
      <c r="AF43" s="92">
        <f t="shared" si="13"/>
        <v>1.0152713735775625</v>
      </c>
      <c r="AG43" s="158">
        <v>280</v>
      </c>
      <c r="AH43" s="164">
        <f t="shared" si="10"/>
        <v>0.18241042345276873</v>
      </c>
      <c r="AI43" s="93">
        <f t="shared" si="14"/>
        <v>0.89592545900181098</v>
      </c>
      <c r="AJ43" s="158">
        <v>60</v>
      </c>
      <c r="AK43" s="158">
        <v>75</v>
      </c>
      <c r="AL43" s="90">
        <f t="shared" si="11"/>
        <v>135</v>
      </c>
      <c r="AM43" s="164">
        <f t="shared" si="12"/>
        <v>8.7947882736156349E-2</v>
      </c>
      <c r="AN43" s="93">
        <f t="shared" si="15"/>
        <v>0.96646024984787204</v>
      </c>
      <c r="AO43" s="158">
        <v>45</v>
      </c>
      <c r="AP43" s="113" t="s">
        <v>9</v>
      </c>
      <c r="AQ43" s="95" t="s">
        <v>9</v>
      </c>
    </row>
    <row r="44" spans="1:44" x14ac:dyDescent="0.2">
      <c r="A44" s="260"/>
      <c r="B44" s="260"/>
      <c r="C44" s="129">
        <v>9330024</v>
      </c>
      <c r="D44" s="122"/>
      <c r="E44" s="111"/>
      <c r="F44" s="112"/>
      <c r="G44" s="112"/>
      <c r="H44" s="145"/>
      <c r="I44" s="179" t="s">
        <v>97</v>
      </c>
      <c r="J44" s="154">
        <v>1.7</v>
      </c>
      <c r="K44" s="89">
        <f t="shared" si="0"/>
        <v>170</v>
      </c>
      <c r="L44" s="158">
        <v>5787</v>
      </c>
      <c r="M44" s="158">
        <v>5951</v>
      </c>
      <c r="N44" s="141">
        <v>6030</v>
      </c>
      <c r="O44" s="90">
        <f t="shared" si="1"/>
        <v>-243</v>
      </c>
      <c r="P44" s="162">
        <f t="shared" si="2"/>
        <v>-4.0298507462686567E-2</v>
      </c>
      <c r="Q44" s="174">
        <v>3399.5</v>
      </c>
      <c r="R44" s="185">
        <v>2241</v>
      </c>
      <c r="S44" s="146">
        <v>2127</v>
      </c>
      <c r="T44" s="112">
        <f t="shared" si="3"/>
        <v>114</v>
      </c>
      <c r="U44" s="162">
        <f t="shared" si="4"/>
        <v>5.3596614950634697E-2</v>
      </c>
      <c r="V44" s="185">
        <v>1986</v>
      </c>
      <c r="W44" s="141">
        <v>2012</v>
      </c>
      <c r="X44" s="90">
        <f t="shared" si="5"/>
        <v>-26</v>
      </c>
      <c r="Y44" s="163">
        <f t="shared" si="6"/>
        <v>-1.2922465208747515E-2</v>
      </c>
      <c r="Z44" s="91">
        <f t="shared" si="7"/>
        <v>11.68235294117647</v>
      </c>
      <c r="AA44" s="158">
        <v>2000</v>
      </c>
      <c r="AB44" s="189">
        <v>1270</v>
      </c>
      <c r="AC44" s="112">
        <v>115</v>
      </c>
      <c r="AD44" s="90">
        <f t="shared" si="8"/>
        <v>1385</v>
      </c>
      <c r="AE44" s="164">
        <f t="shared" si="9"/>
        <v>0.6925</v>
      </c>
      <c r="AF44" s="92">
        <f t="shared" si="13"/>
        <v>0.99927849927849932</v>
      </c>
      <c r="AG44" s="158">
        <v>365</v>
      </c>
      <c r="AH44" s="164">
        <f t="shared" si="10"/>
        <v>0.1825</v>
      </c>
      <c r="AI44" s="93">
        <f t="shared" si="14"/>
        <v>0.89636542239685657</v>
      </c>
      <c r="AJ44" s="158">
        <v>80</v>
      </c>
      <c r="AK44" s="158">
        <v>120</v>
      </c>
      <c r="AL44" s="90">
        <f t="shared" si="11"/>
        <v>200</v>
      </c>
      <c r="AM44" s="164">
        <f t="shared" si="12"/>
        <v>0.1</v>
      </c>
      <c r="AN44" s="93">
        <f t="shared" si="15"/>
        <v>1.098901098901099</v>
      </c>
      <c r="AO44" s="158">
        <v>50</v>
      </c>
      <c r="AP44" s="113" t="s">
        <v>9</v>
      </c>
      <c r="AQ44" s="95" t="s">
        <v>9</v>
      </c>
    </row>
    <row r="45" spans="1:44" x14ac:dyDescent="0.2">
      <c r="A45" s="260" t="s">
        <v>500</v>
      </c>
      <c r="B45" s="260" t="s">
        <v>611</v>
      </c>
      <c r="C45" s="129">
        <v>9330025</v>
      </c>
      <c r="D45" s="122"/>
      <c r="E45" s="111"/>
      <c r="F45" s="112"/>
      <c r="G45" s="112"/>
      <c r="H45" s="145"/>
      <c r="I45" s="179" t="s">
        <v>98</v>
      </c>
      <c r="J45" s="154">
        <v>1.99</v>
      </c>
      <c r="K45" s="89">
        <f t="shared" si="0"/>
        <v>199</v>
      </c>
      <c r="L45" s="158">
        <v>7420</v>
      </c>
      <c r="M45" s="158">
        <v>7413</v>
      </c>
      <c r="N45" s="141">
        <v>7245</v>
      </c>
      <c r="O45" s="90">
        <f t="shared" si="1"/>
        <v>175</v>
      </c>
      <c r="P45" s="162">
        <f t="shared" si="2"/>
        <v>2.4154589371980676E-2</v>
      </c>
      <c r="Q45" s="174">
        <v>3730.1</v>
      </c>
      <c r="R45" s="185">
        <v>2993</v>
      </c>
      <c r="S45" s="146">
        <v>2753</v>
      </c>
      <c r="T45" s="112">
        <f t="shared" si="3"/>
        <v>240</v>
      </c>
      <c r="U45" s="162">
        <f t="shared" si="4"/>
        <v>8.7177624409734839E-2</v>
      </c>
      <c r="V45" s="185">
        <v>2692</v>
      </c>
      <c r="W45" s="141">
        <v>2611</v>
      </c>
      <c r="X45" s="90">
        <f t="shared" si="5"/>
        <v>81</v>
      </c>
      <c r="Y45" s="163">
        <f t="shared" si="6"/>
        <v>3.1022596706242817E-2</v>
      </c>
      <c r="Z45" s="91">
        <f t="shared" si="7"/>
        <v>13.527638190954773</v>
      </c>
      <c r="AA45" s="158">
        <v>2620</v>
      </c>
      <c r="AB45" s="189">
        <v>1515</v>
      </c>
      <c r="AC45" s="112">
        <v>130</v>
      </c>
      <c r="AD45" s="90">
        <f t="shared" si="8"/>
        <v>1645</v>
      </c>
      <c r="AE45" s="164">
        <f t="shared" si="9"/>
        <v>0.62786259541984735</v>
      </c>
      <c r="AF45" s="92">
        <f t="shared" si="13"/>
        <v>0.90600663119747094</v>
      </c>
      <c r="AG45" s="158">
        <v>590</v>
      </c>
      <c r="AH45" s="164">
        <f t="shared" si="10"/>
        <v>0.22519083969465647</v>
      </c>
      <c r="AI45" s="93">
        <f t="shared" si="14"/>
        <v>1.1060453816044031</v>
      </c>
      <c r="AJ45" s="158">
        <v>150</v>
      </c>
      <c r="AK45" s="158">
        <v>175</v>
      </c>
      <c r="AL45" s="90">
        <f t="shared" si="11"/>
        <v>325</v>
      </c>
      <c r="AM45" s="164">
        <f t="shared" si="12"/>
        <v>0.12404580152671756</v>
      </c>
      <c r="AN45" s="93">
        <f t="shared" si="15"/>
        <v>1.3631406761177753</v>
      </c>
      <c r="AO45" s="158">
        <v>55</v>
      </c>
      <c r="AP45" s="113" t="s">
        <v>9</v>
      </c>
      <c r="AQ45" s="95" t="s">
        <v>9</v>
      </c>
    </row>
    <row r="46" spans="1:44" x14ac:dyDescent="0.2">
      <c r="A46" s="260"/>
      <c r="B46" s="260"/>
      <c r="C46" s="129">
        <v>9330026</v>
      </c>
      <c r="D46" s="122"/>
      <c r="E46" s="111"/>
      <c r="F46" s="112"/>
      <c r="G46" s="112"/>
      <c r="H46" s="145"/>
      <c r="I46" s="179" t="s">
        <v>99</v>
      </c>
      <c r="J46" s="154">
        <v>1.26</v>
      </c>
      <c r="K46" s="89">
        <f t="shared" si="0"/>
        <v>126</v>
      </c>
      <c r="L46" s="158">
        <v>4675</v>
      </c>
      <c r="M46" s="158">
        <v>4913</v>
      </c>
      <c r="N46" s="141">
        <v>4882</v>
      </c>
      <c r="O46" s="90">
        <f t="shared" si="1"/>
        <v>-207</v>
      </c>
      <c r="P46" s="162">
        <f t="shared" si="2"/>
        <v>-4.2400655469070056E-2</v>
      </c>
      <c r="Q46" s="174">
        <v>3712.1</v>
      </c>
      <c r="R46" s="185">
        <v>1926</v>
      </c>
      <c r="S46" s="146">
        <v>1878</v>
      </c>
      <c r="T46" s="112">
        <f t="shared" si="3"/>
        <v>48</v>
      </c>
      <c r="U46" s="162">
        <f t="shared" si="4"/>
        <v>2.5559105431309903E-2</v>
      </c>
      <c r="V46" s="185">
        <v>1760</v>
      </c>
      <c r="W46" s="141">
        <v>1774</v>
      </c>
      <c r="X46" s="90">
        <f t="shared" si="5"/>
        <v>-14</v>
      </c>
      <c r="Y46" s="163">
        <f t="shared" si="6"/>
        <v>-7.8917700112739568E-3</v>
      </c>
      <c r="Z46" s="91">
        <f t="shared" si="7"/>
        <v>13.968253968253968</v>
      </c>
      <c r="AA46" s="158">
        <v>1675</v>
      </c>
      <c r="AB46" s="189">
        <v>1020</v>
      </c>
      <c r="AC46" s="112">
        <v>70</v>
      </c>
      <c r="AD46" s="90">
        <f t="shared" si="8"/>
        <v>1090</v>
      </c>
      <c r="AE46" s="164">
        <f t="shared" si="9"/>
        <v>0.65074626865671636</v>
      </c>
      <c r="AF46" s="92">
        <f t="shared" si="13"/>
        <v>0.93902780469944647</v>
      </c>
      <c r="AG46" s="158">
        <v>380</v>
      </c>
      <c r="AH46" s="164">
        <f t="shared" si="10"/>
        <v>0.22686567164179106</v>
      </c>
      <c r="AI46" s="93">
        <f t="shared" si="14"/>
        <v>1.1142714717180306</v>
      </c>
      <c r="AJ46" s="158">
        <v>75</v>
      </c>
      <c r="AK46" s="158">
        <v>90</v>
      </c>
      <c r="AL46" s="90">
        <f t="shared" si="11"/>
        <v>165</v>
      </c>
      <c r="AM46" s="164">
        <f t="shared" si="12"/>
        <v>9.8507462686567168E-2</v>
      </c>
      <c r="AN46" s="93">
        <f t="shared" si="15"/>
        <v>1.0824995899622767</v>
      </c>
      <c r="AO46" s="158">
        <v>50</v>
      </c>
      <c r="AP46" s="113" t="s">
        <v>9</v>
      </c>
      <c r="AQ46" s="95" t="s">
        <v>9</v>
      </c>
    </row>
    <row r="47" spans="1:44" x14ac:dyDescent="0.2">
      <c r="A47" s="260"/>
      <c r="B47" s="260"/>
      <c r="C47" s="129">
        <v>9330027.0099999998</v>
      </c>
      <c r="D47" s="122">
        <v>9330027</v>
      </c>
      <c r="E47" s="123">
        <v>0.48657794399999998</v>
      </c>
      <c r="F47" s="146">
        <v>8225</v>
      </c>
      <c r="G47" s="146">
        <v>3040</v>
      </c>
      <c r="H47" s="147">
        <v>2858</v>
      </c>
      <c r="I47" s="179"/>
      <c r="J47" s="154">
        <v>1.27</v>
      </c>
      <c r="K47" s="89">
        <f t="shared" si="0"/>
        <v>127</v>
      </c>
      <c r="L47" s="158">
        <v>4074</v>
      </c>
      <c r="M47" s="158">
        <v>4145</v>
      </c>
      <c r="N47" s="141">
        <f>E47*F47</f>
        <v>4002.1035893999997</v>
      </c>
      <c r="O47" s="90">
        <f t="shared" si="1"/>
        <v>71.896410600000308</v>
      </c>
      <c r="P47" s="162">
        <f t="shared" si="2"/>
        <v>1.7964655085496953E-2</v>
      </c>
      <c r="Q47" s="174">
        <v>3203.1</v>
      </c>
      <c r="R47" s="185">
        <v>1561</v>
      </c>
      <c r="S47" s="146">
        <f>G47*E47</f>
        <v>1479.1969497600001</v>
      </c>
      <c r="T47" s="112">
        <f t="shared" si="3"/>
        <v>81.803050239999948</v>
      </c>
      <c r="U47" s="162">
        <f t="shared" si="4"/>
        <v>5.5302338375746725E-2</v>
      </c>
      <c r="V47" s="185">
        <v>1434</v>
      </c>
      <c r="W47" s="141">
        <f>H47*E47</f>
        <v>1390.6397639520001</v>
      </c>
      <c r="X47" s="90">
        <f t="shared" si="5"/>
        <v>43.360236047999933</v>
      </c>
      <c r="Y47" s="163">
        <f t="shared" si="6"/>
        <v>3.1180063429781642E-2</v>
      </c>
      <c r="Z47" s="91">
        <f t="shared" si="7"/>
        <v>11.291338582677165</v>
      </c>
      <c r="AA47" s="158">
        <v>1335</v>
      </c>
      <c r="AB47" s="189">
        <v>835</v>
      </c>
      <c r="AC47" s="112">
        <v>90</v>
      </c>
      <c r="AD47" s="90">
        <f t="shared" si="8"/>
        <v>925</v>
      </c>
      <c r="AE47" s="164">
        <f t="shared" si="9"/>
        <v>0.69288389513108617</v>
      </c>
      <c r="AF47" s="92">
        <f t="shared" si="13"/>
        <v>0.99983246050661789</v>
      </c>
      <c r="AG47" s="158">
        <v>275</v>
      </c>
      <c r="AH47" s="164">
        <f t="shared" si="10"/>
        <v>0.20599250936329588</v>
      </c>
      <c r="AI47" s="93">
        <f t="shared" si="14"/>
        <v>1.0117510283069542</v>
      </c>
      <c r="AJ47" s="158">
        <v>30</v>
      </c>
      <c r="AK47" s="158">
        <v>85</v>
      </c>
      <c r="AL47" s="90">
        <f t="shared" si="11"/>
        <v>115</v>
      </c>
      <c r="AM47" s="164">
        <f t="shared" si="12"/>
        <v>8.6142322097378279E-2</v>
      </c>
      <c r="AN47" s="93">
        <f t="shared" si="15"/>
        <v>0.9466189241470141</v>
      </c>
      <c r="AO47" s="158">
        <v>25</v>
      </c>
      <c r="AP47" s="113" t="s">
        <v>9</v>
      </c>
      <c r="AQ47" s="95" t="s">
        <v>9</v>
      </c>
      <c r="AR47" s="114" t="s">
        <v>469</v>
      </c>
    </row>
    <row r="48" spans="1:44" x14ac:dyDescent="0.2">
      <c r="A48" s="260" t="s">
        <v>500</v>
      </c>
      <c r="B48" s="260" t="s">
        <v>587</v>
      </c>
      <c r="C48" s="129">
        <v>9330027.0199999996</v>
      </c>
      <c r="D48" s="122">
        <v>9330027</v>
      </c>
      <c r="E48" s="123">
        <v>0.51342205600000002</v>
      </c>
      <c r="F48" s="146">
        <v>8225</v>
      </c>
      <c r="G48" s="146">
        <v>3040</v>
      </c>
      <c r="H48" s="147">
        <v>2858</v>
      </c>
      <c r="I48" s="179"/>
      <c r="J48" s="154">
        <v>1.03</v>
      </c>
      <c r="K48" s="89">
        <f t="shared" si="0"/>
        <v>103</v>
      </c>
      <c r="L48" s="158">
        <v>3787</v>
      </c>
      <c r="M48" s="158">
        <v>4027</v>
      </c>
      <c r="N48" s="141">
        <f>E48*F48</f>
        <v>4222.8964106000003</v>
      </c>
      <c r="O48" s="90">
        <f t="shared" si="1"/>
        <v>-435.89641060000031</v>
      </c>
      <c r="P48" s="162">
        <f t="shared" si="2"/>
        <v>-0.10322214144439953</v>
      </c>
      <c r="Q48" s="174">
        <v>3675.6</v>
      </c>
      <c r="R48" s="185">
        <v>1541</v>
      </c>
      <c r="S48" s="146">
        <f>G48*E48</f>
        <v>1560.8030502399999</v>
      </c>
      <c r="T48" s="112">
        <f t="shared" si="3"/>
        <v>-19.803050239999948</v>
      </c>
      <c r="U48" s="162">
        <f t="shared" si="4"/>
        <v>-1.2687731637220272E-2</v>
      </c>
      <c r="V48" s="185">
        <v>1387</v>
      </c>
      <c r="W48" s="141">
        <f>H48*E48</f>
        <v>1467.3602360479999</v>
      </c>
      <c r="X48" s="90">
        <f t="shared" si="5"/>
        <v>-80.360236047999933</v>
      </c>
      <c r="Y48" s="163">
        <f t="shared" si="6"/>
        <v>-5.4765172228212956E-2</v>
      </c>
      <c r="Z48" s="91">
        <f t="shared" si="7"/>
        <v>13.466019417475728</v>
      </c>
      <c r="AA48" s="158">
        <v>1050</v>
      </c>
      <c r="AB48" s="189">
        <v>720</v>
      </c>
      <c r="AC48" s="112">
        <v>45</v>
      </c>
      <c r="AD48" s="90">
        <f t="shared" si="8"/>
        <v>765</v>
      </c>
      <c r="AE48" s="164">
        <f t="shared" si="9"/>
        <v>0.72857142857142854</v>
      </c>
      <c r="AF48" s="92">
        <f t="shared" si="13"/>
        <v>1.0513296227581943</v>
      </c>
      <c r="AG48" s="158">
        <v>215</v>
      </c>
      <c r="AH48" s="164">
        <f t="shared" si="10"/>
        <v>0.20476190476190476</v>
      </c>
      <c r="AI48" s="93">
        <f t="shared" si="14"/>
        <v>1.0057068013846009</v>
      </c>
      <c r="AJ48" s="158">
        <v>30</v>
      </c>
      <c r="AK48" s="158">
        <v>25</v>
      </c>
      <c r="AL48" s="90">
        <f t="shared" si="11"/>
        <v>55</v>
      </c>
      <c r="AM48" s="164">
        <f t="shared" si="12"/>
        <v>5.2380952380952382E-2</v>
      </c>
      <c r="AN48" s="93">
        <f t="shared" si="15"/>
        <v>0.57561486132914708</v>
      </c>
      <c r="AO48" s="158">
        <v>20</v>
      </c>
      <c r="AP48" s="113" t="s">
        <v>9</v>
      </c>
      <c r="AQ48" s="95" t="s">
        <v>9</v>
      </c>
      <c r="AR48" s="114" t="s">
        <v>469</v>
      </c>
    </row>
    <row r="49" spans="1:44" x14ac:dyDescent="0.2">
      <c r="A49" s="260" t="s">
        <v>500</v>
      </c>
      <c r="B49" s="260" t="s">
        <v>591</v>
      </c>
      <c r="C49" s="129">
        <v>9330028</v>
      </c>
      <c r="D49" s="122"/>
      <c r="E49" s="111"/>
      <c r="F49" s="112"/>
      <c r="G49" s="112"/>
      <c r="H49" s="145"/>
      <c r="I49" s="179" t="s">
        <v>101</v>
      </c>
      <c r="J49" s="154">
        <v>1.47</v>
      </c>
      <c r="K49" s="89">
        <f t="shared" si="0"/>
        <v>147</v>
      </c>
      <c r="L49" s="158">
        <v>3063</v>
      </c>
      <c r="M49" s="158">
        <v>3116</v>
      </c>
      <c r="N49" s="141">
        <v>3188</v>
      </c>
      <c r="O49" s="90">
        <f t="shared" si="1"/>
        <v>-125</v>
      </c>
      <c r="P49" s="162">
        <f t="shared" si="2"/>
        <v>-3.9209535759096616E-2</v>
      </c>
      <c r="Q49" s="174">
        <v>2077.3000000000002</v>
      </c>
      <c r="R49" s="185">
        <v>1284</v>
      </c>
      <c r="S49" s="146">
        <v>1273</v>
      </c>
      <c r="T49" s="112">
        <f t="shared" si="3"/>
        <v>11</v>
      </c>
      <c r="U49" s="162">
        <f t="shared" si="4"/>
        <v>8.6410054988216804E-3</v>
      </c>
      <c r="V49" s="185">
        <v>1163</v>
      </c>
      <c r="W49" s="141">
        <v>1189</v>
      </c>
      <c r="X49" s="90">
        <f t="shared" si="5"/>
        <v>-26</v>
      </c>
      <c r="Y49" s="163">
        <f t="shared" si="6"/>
        <v>-2.1867115222876366E-2</v>
      </c>
      <c r="Z49" s="91">
        <f t="shared" si="7"/>
        <v>7.9115646258503398</v>
      </c>
      <c r="AA49" s="158">
        <v>1265</v>
      </c>
      <c r="AB49" s="189">
        <v>775</v>
      </c>
      <c r="AC49" s="112">
        <v>70</v>
      </c>
      <c r="AD49" s="90">
        <f t="shared" si="8"/>
        <v>845</v>
      </c>
      <c r="AE49" s="164">
        <f t="shared" si="9"/>
        <v>0.66798418972332019</v>
      </c>
      <c r="AF49" s="92">
        <f t="shared" si="13"/>
        <v>0.96390214967290078</v>
      </c>
      <c r="AG49" s="158">
        <v>230</v>
      </c>
      <c r="AH49" s="164">
        <f t="shared" si="10"/>
        <v>0.18181818181818182</v>
      </c>
      <c r="AI49" s="93">
        <f t="shared" si="14"/>
        <v>0.89301661010894806</v>
      </c>
      <c r="AJ49" s="158">
        <v>95</v>
      </c>
      <c r="AK49" s="158">
        <v>75</v>
      </c>
      <c r="AL49" s="90">
        <f t="shared" si="11"/>
        <v>170</v>
      </c>
      <c r="AM49" s="164">
        <f t="shared" si="12"/>
        <v>0.13438735177865613</v>
      </c>
      <c r="AN49" s="93">
        <f t="shared" si="15"/>
        <v>1.4767840854797376</v>
      </c>
      <c r="AO49" s="158">
        <v>25</v>
      </c>
      <c r="AP49" s="113" t="s">
        <v>9</v>
      </c>
      <c r="AQ49" s="282" t="s">
        <v>7</v>
      </c>
    </row>
    <row r="50" spans="1:44" x14ac:dyDescent="0.2">
      <c r="A50" s="262"/>
      <c r="B50" s="262"/>
      <c r="C50" s="131">
        <v>9330029</v>
      </c>
      <c r="D50" s="125"/>
      <c r="E50" s="118"/>
      <c r="F50" s="119"/>
      <c r="G50" s="119"/>
      <c r="H50" s="149"/>
      <c r="I50" s="181" t="s">
        <v>102</v>
      </c>
      <c r="J50" s="156">
        <v>1.5</v>
      </c>
      <c r="K50" s="103">
        <f t="shared" si="0"/>
        <v>150</v>
      </c>
      <c r="L50" s="160">
        <v>6798</v>
      </c>
      <c r="M50" s="160">
        <v>6512</v>
      </c>
      <c r="N50" s="144">
        <v>6005</v>
      </c>
      <c r="O50" s="104">
        <f t="shared" si="1"/>
        <v>793</v>
      </c>
      <c r="P50" s="168">
        <f t="shared" si="2"/>
        <v>0.13205661948376354</v>
      </c>
      <c r="Q50" s="176">
        <v>4526.8999999999996</v>
      </c>
      <c r="R50" s="187">
        <v>3011</v>
      </c>
      <c r="S50" s="152">
        <v>2711</v>
      </c>
      <c r="T50" s="119">
        <f t="shared" si="3"/>
        <v>300</v>
      </c>
      <c r="U50" s="168">
        <f t="shared" si="4"/>
        <v>0.11066027296200664</v>
      </c>
      <c r="V50" s="187">
        <v>2779</v>
      </c>
      <c r="W50" s="144">
        <v>2464</v>
      </c>
      <c r="X50" s="104">
        <f t="shared" si="5"/>
        <v>315</v>
      </c>
      <c r="Y50" s="169">
        <f t="shared" si="6"/>
        <v>0.12784090909090909</v>
      </c>
      <c r="Z50" s="105">
        <f t="shared" si="7"/>
        <v>18.526666666666667</v>
      </c>
      <c r="AA50" s="160">
        <v>3235</v>
      </c>
      <c r="AB50" s="191">
        <v>1410</v>
      </c>
      <c r="AC50" s="119">
        <v>65</v>
      </c>
      <c r="AD50" s="104">
        <f t="shared" si="8"/>
        <v>1475</v>
      </c>
      <c r="AE50" s="170">
        <f t="shared" si="9"/>
        <v>0.45595054095826892</v>
      </c>
      <c r="AF50" s="106">
        <f t="shared" si="13"/>
        <v>0.65793728854007061</v>
      </c>
      <c r="AG50" s="160">
        <v>955</v>
      </c>
      <c r="AH50" s="170">
        <f t="shared" si="10"/>
        <v>0.29520865533230295</v>
      </c>
      <c r="AI50" s="107">
        <f t="shared" si="14"/>
        <v>1.4499442796282069</v>
      </c>
      <c r="AJ50" s="160">
        <v>475</v>
      </c>
      <c r="AK50" s="160">
        <v>295</v>
      </c>
      <c r="AL50" s="104">
        <f t="shared" si="11"/>
        <v>770</v>
      </c>
      <c r="AM50" s="170">
        <f t="shared" si="12"/>
        <v>0.23802163833075735</v>
      </c>
      <c r="AN50" s="107">
        <f t="shared" si="15"/>
        <v>2.6156223992390917</v>
      </c>
      <c r="AO50" s="160">
        <v>40</v>
      </c>
      <c r="AP50" s="120" t="s">
        <v>7</v>
      </c>
      <c r="AQ50" s="109" t="s">
        <v>7</v>
      </c>
    </row>
    <row r="51" spans="1:44" x14ac:dyDescent="0.2">
      <c r="A51" s="262"/>
      <c r="B51" s="262"/>
      <c r="C51" s="131">
        <v>9330030</v>
      </c>
      <c r="D51" s="125"/>
      <c r="E51" s="118"/>
      <c r="F51" s="119"/>
      <c r="G51" s="119"/>
      <c r="H51" s="149"/>
      <c r="I51" s="181" t="s">
        <v>103</v>
      </c>
      <c r="J51" s="156">
        <v>1.46</v>
      </c>
      <c r="K51" s="103">
        <f t="shared" si="0"/>
        <v>146</v>
      </c>
      <c r="L51" s="160">
        <v>6896</v>
      </c>
      <c r="M51" s="160">
        <v>6629</v>
      </c>
      <c r="N51" s="144">
        <v>6396</v>
      </c>
      <c r="O51" s="104">
        <f t="shared" si="1"/>
        <v>500</v>
      </c>
      <c r="P51" s="168">
        <f t="shared" si="2"/>
        <v>7.8173858661663542E-2</v>
      </c>
      <c r="Q51" s="176">
        <v>4734.6000000000004</v>
      </c>
      <c r="R51" s="187">
        <v>2772</v>
      </c>
      <c r="S51" s="152">
        <v>2511</v>
      </c>
      <c r="T51" s="119">
        <f t="shared" si="3"/>
        <v>261</v>
      </c>
      <c r="U51" s="168">
        <f t="shared" si="4"/>
        <v>0.1039426523297491</v>
      </c>
      <c r="V51" s="187">
        <v>2586</v>
      </c>
      <c r="W51" s="144">
        <v>2302</v>
      </c>
      <c r="X51" s="104">
        <f t="shared" si="5"/>
        <v>284</v>
      </c>
      <c r="Y51" s="169">
        <f t="shared" si="6"/>
        <v>0.12337098175499565</v>
      </c>
      <c r="Z51" s="105">
        <f t="shared" si="7"/>
        <v>17.712328767123289</v>
      </c>
      <c r="AA51" s="160">
        <v>3520</v>
      </c>
      <c r="AB51" s="191">
        <v>1695</v>
      </c>
      <c r="AC51" s="119">
        <v>105</v>
      </c>
      <c r="AD51" s="104">
        <f t="shared" si="8"/>
        <v>1800</v>
      </c>
      <c r="AE51" s="170">
        <f t="shared" si="9"/>
        <v>0.51136363636363635</v>
      </c>
      <c r="AF51" s="106">
        <f t="shared" si="13"/>
        <v>0.73789846517119251</v>
      </c>
      <c r="AG51" s="160">
        <v>975</v>
      </c>
      <c r="AH51" s="170">
        <f t="shared" si="10"/>
        <v>0.27698863636363635</v>
      </c>
      <c r="AI51" s="107">
        <f t="shared" si="14"/>
        <v>1.3604549919628504</v>
      </c>
      <c r="AJ51" s="160">
        <v>295</v>
      </c>
      <c r="AK51" s="160">
        <v>405</v>
      </c>
      <c r="AL51" s="104">
        <f t="shared" si="11"/>
        <v>700</v>
      </c>
      <c r="AM51" s="170">
        <f t="shared" si="12"/>
        <v>0.19886363636363635</v>
      </c>
      <c r="AN51" s="107">
        <f t="shared" si="15"/>
        <v>2.1853146853146854</v>
      </c>
      <c r="AO51" s="160">
        <v>50</v>
      </c>
      <c r="AP51" s="120" t="s">
        <v>7</v>
      </c>
      <c r="AQ51" s="109" t="s">
        <v>7</v>
      </c>
    </row>
    <row r="52" spans="1:44" x14ac:dyDescent="0.2">
      <c r="A52" s="262"/>
      <c r="B52" s="262"/>
      <c r="C52" s="131">
        <v>9330031.0099999998</v>
      </c>
      <c r="D52" s="125"/>
      <c r="E52" s="118"/>
      <c r="F52" s="119"/>
      <c r="G52" s="119"/>
      <c r="H52" s="149"/>
      <c r="I52" s="181" t="s">
        <v>104</v>
      </c>
      <c r="J52" s="156">
        <v>0.9</v>
      </c>
      <c r="K52" s="103">
        <f t="shared" si="0"/>
        <v>90</v>
      </c>
      <c r="L52" s="160">
        <v>6156</v>
      </c>
      <c r="M52" s="160">
        <v>5660</v>
      </c>
      <c r="N52" s="144">
        <v>5730</v>
      </c>
      <c r="O52" s="104">
        <f t="shared" si="1"/>
        <v>426</v>
      </c>
      <c r="P52" s="168">
        <f t="shared" si="2"/>
        <v>7.4345549738219899E-2</v>
      </c>
      <c r="Q52" s="176">
        <v>6854.5</v>
      </c>
      <c r="R52" s="187">
        <v>2805</v>
      </c>
      <c r="S52" s="152">
        <v>2624</v>
      </c>
      <c r="T52" s="119">
        <f t="shared" si="3"/>
        <v>181</v>
      </c>
      <c r="U52" s="168">
        <f t="shared" si="4"/>
        <v>6.8978658536585372E-2</v>
      </c>
      <c r="V52" s="187">
        <v>2546</v>
      </c>
      <c r="W52" s="144">
        <v>2420</v>
      </c>
      <c r="X52" s="104">
        <f t="shared" si="5"/>
        <v>126</v>
      </c>
      <c r="Y52" s="169">
        <f t="shared" si="6"/>
        <v>5.2066115702479342E-2</v>
      </c>
      <c r="Z52" s="105">
        <f t="shared" si="7"/>
        <v>28.288888888888888</v>
      </c>
      <c r="AA52" s="160">
        <v>3355</v>
      </c>
      <c r="AB52" s="191">
        <v>1460</v>
      </c>
      <c r="AC52" s="119">
        <v>105</v>
      </c>
      <c r="AD52" s="104">
        <f t="shared" si="8"/>
        <v>1565</v>
      </c>
      <c r="AE52" s="170">
        <f t="shared" si="9"/>
        <v>0.46646795827123694</v>
      </c>
      <c r="AF52" s="106">
        <f t="shared" si="13"/>
        <v>0.67311393689933186</v>
      </c>
      <c r="AG52" s="160">
        <v>960</v>
      </c>
      <c r="AH52" s="170">
        <f t="shared" si="10"/>
        <v>0.28614008941877794</v>
      </c>
      <c r="AI52" s="107">
        <f t="shared" si="14"/>
        <v>1.4054031896796559</v>
      </c>
      <c r="AJ52" s="160">
        <v>345</v>
      </c>
      <c r="AK52" s="160">
        <v>410</v>
      </c>
      <c r="AL52" s="104">
        <f t="shared" si="11"/>
        <v>755</v>
      </c>
      <c r="AM52" s="170">
        <f t="shared" si="12"/>
        <v>0.22503725782414308</v>
      </c>
      <c r="AN52" s="107">
        <f t="shared" si="15"/>
        <v>2.4729368991664074</v>
      </c>
      <c r="AO52" s="160">
        <v>65</v>
      </c>
      <c r="AP52" s="120" t="s">
        <v>7</v>
      </c>
      <c r="AQ52" s="109" t="s">
        <v>7</v>
      </c>
    </row>
    <row r="53" spans="1:44" x14ac:dyDescent="0.2">
      <c r="A53" s="262"/>
      <c r="B53" s="262"/>
      <c r="C53" s="131">
        <v>9330031.0199999996</v>
      </c>
      <c r="D53" s="125"/>
      <c r="E53" s="118"/>
      <c r="F53" s="119"/>
      <c r="G53" s="119"/>
      <c r="H53" s="149"/>
      <c r="I53" s="181" t="s">
        <v>105</v>
      </c>
      <c r="J53" s="156">
        <v>0.69</v>
      </c>
      <c r="K53" s="103">
        <f t="shared" si="0"/>
        <v>69</v>
      </c>
      <c r="L53" s="160">
        <v>4621</v>
      </c>
      <c r="M53" s="160">
        <v>4657</v>
      </c>
      <c r="N53" s="144">
        <v>4424</v>
      </c>
      <c r="O53" s="104">
        <f t="shared" si="1"/>
        <v>197</v>
      </c>
      <c r="P53" s="168">
        <f t="shared" si="2"/>
        <v>4.4529837251356237E-2</v>
      </c>
      <c r="Q53" s="176">
        <v>6664.3</v>
      </c>
      <c r="R53" s="187">
        <v>1962</v>
      </c>
      <c r="S53" s="152">
        <v>1825</v>
      </c>
      <c r="T53" s="119">
        <f t="shared" si="3"/>
        <v>137</v>
      </c>
      <c r="U53" s="168">
        <f t="shared" si="4"/>
        <v>7.5068493150684937E-2</v>
      </c>
      <c r="V53" s="187">
        <v>1779</v>
      </c>
      <c r="W53" s="144">
        <v>1658</v>
      </c>
      <c r="X53" s="104">
        <f t="shared" si="5"/>
        <v>121</v>
      </c>
      <c r="Y53" s="169">
        <f t="shared" si="6"/>
        <v>7.2979493365500608E-2</v>
      </c>
      <c r="Z53" s="105">
        <f t="shared" si="7"/>
        <v>25.782608695652176</v>
      </c>
      <c r="AA53" s="160">
        <v>2395</v>
      </c>
      <c r="AB53" s="191">
        <v>1150</v>
      </c>
      <c r="AC53" s="119">
        <v>110</v>
      </c>
      <c r="AD53" s="104">
        <f t="shared" si="8"/>
        <v>1260</v>
      </c>
      <c r="AE53" s="170">
        <f t="shared" si="9"/>
        <v>0.52609603340292277</v>
      </c>
      <c r="AF53" s="106">
        <f t="shared" si="13"/>
        <v>0.75915733535775298</v>
      </c>
      <c r="AG53" s="160">
        <v>635</v>
      </c>
      <c r="AH53" s="170">
        <f t="shared" si="10"/>
        <v>0.26513569937369519</v>
      </c>
      <c r="AI53" s="107">
        <f t="shared" si="14"/>
        <v>1.3022382091045932</v>
      </c>
      <c r="AJ53" s="160">
        <v>240</v>
      </c>
      <c r="AK53" s="160">
        <v>225</v>
      </c>
      <c r="AL53" s="104">
        <f t="shared" si="11"/>
        <v>465</v>
      </c>
      <c r="AM53" s="170">
        <f t="shared" si="12"/>
        <v>0.19415448851774531</v>
      </c>
      <c r="AN53" s="107">
        <f t="shared" si="15"/>
        <v>2.1335658078873112</v>
      </c>
      <c r="AO53" s="160">
        <v>30</v>
      </c>
      <c r="AP53" s="120" t="s">
        <v>7</v>
      </c>
      <c r="AQ53" s="102" t="s">
        <v>8</v>
      </c>
    </row>
    <row r="54" spans="1:44" x14ac:dyDescent="0.2">
      <c r="A54" s="261"/>
      <c r="B54" s="261"/>
      <c r="C54" s="130">
        <v>9330032</v>
      </c>
      <c r="D54" s="124"/>
      <c r="E54" s="115"/>
      <c r="F54" s="116"/>
      <c r="G54" s="116"/>
      <c r="H54" s="148"/>
      <c r="I54" s="180" t="s">
        <v>106</v>
      </c>
      <c r="J54" s="155">
        <v>1.24</v>
      </c>
      <c r="K54" s="96">
        <f t="shared" si="0"/>
        <v>124</v>
      </c>
      <c r="L54" s="159">
        <v>9098</v>
      </c>
      <c r="M54" s="159">
        <v>8249</v>
      </c>
      <c r="N54" s="143">
        <v>7235</v>
      </c>
      <c r="O54" s="97">
        <f t="shared" si="1"/>
        <v>1863</v>
      </c>
      <c r="P54" s="165">
        <f t="shared" si="2"/>
        <v>0.25749827228749134</v>
      </c>
      <c r="Q54" s="175">
        <v>7324.1</v>
      </c>
      <c r="R54" s="186">
        <v>3901</v>
      </c>
      <c r="S54" s="150">
        <v>2820</v>
      </c>
      <c r="T54" s="116">
        <f t="shared" si="3"/>
        <v>1081</v>
      </c>
      <c r="U54" s="165">
        <f t="shared" si="4"/>
        <v>0.38333333333333336</v>
      </c>
      <c r="V54" s="186">
        <v>3619</v>
      </c>
      <c r="W54" s="143">
        <v>2585</v>
      </c>
      <c r="X54" s="97">
        <f t="shared" si="5"/>
        <v>1034</v>
      </c>
      <c r="Y54" s="166">
        <f t="shared" si="6"/>
        <v>0.4</v>
      </c>
      <c r="Z54" s="98">
        <f t="shared" si="7"/>
        <v>29.18548387096774</v>
      </c>
      <c r="AA54" s="159">
        <v>5015</v>
      </c>
      <c r="AB54" s="190">
        <v>2365</v>
      </c>
      <c r="AC54" s="116">
        <v>280</v>
      </c>
      <c r="AD54" s="97">
        <f t="shared" si="8"/>
        <v>2645</v>
      </c>
      <c r="AE54" s="167">
        <f t="shared" si="9"/>
        <v>0.52741774675972086</v>
      </c>
      <c r="AF54" s="99">
        <f t="shared" si="13"/>
        <v>0.76106456963884694</v>
      </c>
      <c r="AG54" s="159">
        <v>1615</v>
      </c>
      <c r="AH54" s="167">
        <f t="shared" si="10"/>
        <v>0.32203389830508472</v>
      </c>
      <c r="AI54" s="100">
        <f t="shared" si="14"/>
        <v>1.5816989111251705</v>
      </c>
      <c r="AJ54" s="159">
        <v>225</v>
      </c>
      <c r="AK54" s="159">
        <v>440</v>
      </c>
      <c r="AL54" s="97">
        <f t="shared" si="11"/>
        <v>665</v>
      </c>
      <c r="AM54" s="167">
        <f t="shared" si="12"/>
        <v>0.13260219341974078</v>
      </c>
      <c r="AN54" s="100">
        <f t="shared" si="15"/>
        <v>1.4571669606564921</v>
      </c>
      <c r="AO54" s="159">
        <v>90</v>
      </c>
      <c r="AP54" s="117" t="s">
        <v>8</v>
      </c>
      <c r="AQ54" s="102" t="s">
        <v>8</v>
      </c>
    </row>
    <row r="55" spans="1:44" x14ac:dyDescent="0.2">
      <c r="A55" s="261"/>
      <c r="B55" s="261"/>
      <c r="C55" s="130">
        <v>9330033</v>
      </c>
      <c r="D55" s="124">
        <v>9330033</v>
      </c>
      <c r="E55" s="126">
        <v>0.36689681400000002</v>
      </c>
      <c r="F55" s="150">
        <v>7555</v>
      </c>
      <c r="G55" s="150">
        <v>2797</v>
      </c>
      <c r="H55" s="151">
        <v>2574</v>
      </c>
      <c r="I55" s="180"/>
      <c r="J55" s="155">
        <v>0.45</v>
      </c>
      <c r="K55" s="96">
        <f t="shared" si="0"/>
        <v>45</v>
      </c>
      <c r="L55" s="159">
        <v>3136</v>
      </c>
      <c r="M55" s="159">
        <v>2971</v>
      </c>
      <c r="N55" s="143">
        <f>E55*F55</f>
        <v>2771.90542977</v>
      </c>
      <c r="O55" s="97">
        <f t="shared" si="1"/>
        <v>364.09457023000004</v>
      </c>
      <c r="P55" s="165">
        <f t="shared" si="2"/>
        <v>0.13135172878542647</v>
      </c>
      <c r="Q55" s="175">
        <v>7012.5</v>
      </c>
      <c r="R55" s="186">
        <v>1143</v>
      </c>
      <c r="S55" s="150">
        <f>G55*E55</f>
        <v>1026.2103887580001</v>
      </c>
      <c r="T55" s="116">
        <f t="shared" si="3"/>
        <v>116.78961124199986</v>
      </c>
      <c r="U55" s="165">
        <f t="shared" si="4"/>
        <v>0.11380669356051615</v>
      </c>
      <c r="V55" s="186">
        <v>1020</v>
      </c>
      <c r="W55" s="143">
        <f>H55*E55</f>
        <v>944.39239923600007</v>
      </c>
      <c r="X55" s="97">
        <f t="shared" si="5"/>
        <v>75.607600763999926</v>
      </c>
      <c r="Y55" s="166">
        <f t="shared" si="6"/>
        <v>8.0059518506465518E-2</v>
      </c>
      <c r="Z55" s="98">
        <f t="shared" si="7"/>
        <v>22.666666666666668</v>
      </c>
      <c r="AA55" s="159">
        <v>1450</v>
      </c>
      <c r="AB55" s="190">
        <v>695</v>
      </c>
      <c r="AC55" s="116">
        <v>70</v>
      </c>
      <c r="AD55" s="97">
        <f t="shared" si="8"/>
        <v>765</v>
      </c>
      <c r="AE55" s="167">
        <f t="shared" si="9"/>
        <v>0.52758620689655178</v>
      </c>
      <c r="AF55" s="99">
        <f t="shared" si="13"/>
        <v>0.76130765785938215</v>
      </c>
      <c r="AG55" s="159">
        <v>565</v>
      </c>
      <c r="AH55" s="167">
        <f t="shared" si="10"/>
        <v>0.3896551724137931</v>
      </c>
      <c r="AI55" s="100">
        <f t="shared" si="14"/>
        <v>1.9138269764921076</v>
      </c>
      <c r="AJ55" s="159">
        <v>55</v>
      </c>
      <c r="AK55" s="159">
        <v>55</v>
      </c>
      <c r="AL55" s="97">
        <f t="shared" si="11"/>
        <v>110</v>
      </c>
      <c r="AM55" s="167">
        <f t="shared" si="12"/>
        <v>7.586206896551724E-2</v>
      </c>
      <c r="AN55" s="100">
        <f t="shared" si="15"/>
        <v>0.83364910951117843</v>
      </c>
      <c r="AO55" s="159">
        <v>10</v>
      </c>
      <c r="AP55" s="117" t="s">
        <v>8</v>
      </c>
      <c r="AQ55" s="102" t="s">
        <v>8</v>
      </c>
      <c r="AR55" s="114" t="s">
        <v>469</v>
      </c>
    </row>
    <row r="56" spans="1:44" x14ac:dyDescent="0.2">
      <c r="A56" s="260"/>
      <c r="B56" s="260"/>
      <c r="C56" s="129">
        <v>9330033.0099999998</v>
      </c>
      <c r="D56" s="122">
        <v>9330033</v>
      </c>
      <c r="E56" s="123">
        <v>0.63310318600000004</v>
      </c>
      <c r="F56" s="146">
        <v>7555</v>
      </c>
      <c r="G56" s="146">
        <v>2797</v>
      </c>
      <c r="H56" s="147">
        <v>2574</v>
      </c>
      <c r="I56" s="179"/>
      <c r="J56" s="154">
        <v>0.68</v>
      </c>
      <c r="K56" s="89">
        <f t="shared" si="0"/>
        <v>68</v>
      </c>
      <c r="L56" s="158">
        <v>5187</v>
      </c>
      <c r="M56" s="158">
        <v>4643</v>
      </c>
      <c r="N56" s="141">
        <f>E56*F56</f>
        <v>4783.0945702300005</v>
      </c>
      <c r="O56" s="90">
        <f t="shared" si="1"/>
        <v>403.9054297699995</v>
      </c>
      <c r="P56" s="162">
        <f t="shared" si="2"/>
        <v>8.4444374628072069E-2</v>
      </c>
      <c r="Q56" s="174">
        <v>7603.3</v>
      </c>
      <c r="R56" s="185">
        <v>2072</v>
      </c>
      <c r="S56" s="146">
        <f>G56*E56</f>
        <v>1770.7896112420001</v>
      </c>
      <c r="T56" s="112">
        <f t="shared" si="3"/>
        <v>301.21038875799991</v>
      </c>
      <c r="U56" s="162">
        <f t="shared" si="4"/>
        <v>0.17009947813435405</v>
      </c>
      <c r="V56" s="185">
        <v>1914</v>
      </c>
      <c r="W56" s="141">
        <f>H56*E56</f>
        <v>1629.6076007640002</v>
      </c>
      <c r="X56" s="90">
        <f t="shared" si="5"/>
        <v>284.39239923599985</v>
      </c>
      <c r="Y56" s="163">
        <f t="shared" si="6"/>
        <v>0.174515876768536</v>
      </c>
      <c r="Z56" s="91">
        <f t="shared" si="7"/>
        <v>28.147058823529413</v>
      </c>
      <c r="AA56" s="158">
        <v>2995</v>
      </c>
      <c r="AB56" s="189">
        <v>1715</v>
      </c>
      <c r="AC56" s="112">
        <v>125</v>
      </c>
      <c r="AD56" s="90">
        <f t="shared" si="8"/>
        <v>1840</v>
      </c>
      <c r="AE56" s="164">
        <f t="shared" si="9"/>
        <v>0.61435726210350583</v>
      </c>
      <c r="AF56" s="92">
        <f t="shared" si="13"/>
        <v>0.88651841573377466</v>
      </c>
      <c r="AG56" s="158">
        <v>905</v>
      </c>
      <c r="AH56" s="164">
        <f t="shared" si="10"/>
        <v>0.30217028380634392</v>
      </c>
      <c r="AI56" s="93">
        <f t="shared" si="14"/>
        <v>1.4841369538622</v>
      </c>
      <c r="AJ56" s="158">
        <v>70</v>
      </c>
      <c r="AK56" s="158">
        <v>160</v>
      </c>
      <c r="AL56" s="90">
        <f t="shared" si="11"/>
        <v>230</v>
      </c>
      <c r="AM56" s="164">
        <f t="shared" si="12"/>
        <v>7.6794657762938229E-2</v>
      </c>
      <c r="AN56" s="93">
        <f t="shared" si="15"/>
        <v>0.84389733805426626</v>
      </c>
      <c r="AO56" s="158">
        <v>25</v>
      </c>
      <c r="AP56" s="113" t="s">
        <v>9</v>
      </c>
      <c r="AQ56" s="102" t="s">
        <v>8</v>
      </c>
      <c r="AR56" s="114" t="s">
        <v>469</v>
      </c>
    </row>
    <row r="57" spans="1:44" x14ac:dyDescent="0.2">
      <c r="A57" s="261"/>
      <c r="B57" s="261"/>
      <c r="C57" s="130">
        <v>9330034.0099999998</v>
      </c>
      <c r="D57" s="124"/>
      <c r="E57" s="115"/>
      <c r="F57" s="116"/>
      <c r="G57" s="116"/>
      <c r="H57" s="148"/>
      <c r="I57" s="180" t="s">
        <v>108</v>
      </c>
      <c r="J57" s="155">
        <v>0.67</v>
      </c>
      <c r="K57" s="96">
        <f t="shared" si="0"/>
        <v>67</v>
      </c>
      <c r="L57" s="159">
        <v>5221</v>
      </c>
      <c r="M57" s="159">
        <v>4963</v>
      </c>
      <c r="N57" s="143">
        <v>4802</v>
      </c>
      <c r="O57" s="97">
        <f t="shared" si="1"/>
        <v>419</v>
      </c>
      <c r="P57" s="165">
        <f t="shared" si="2"/>
        <v>8.7255310287380261E-2</v>
      </c>
      <c r="Q57" s="175">
        <v>7755.5</v>
      </c>
      <c r="R57" s="186">
        <v>1932</v>
      </c>
      <c r="S57" s="150">
        <v>1661</v>
      </c>
      <c r="T57" s="116">
        <f t="shared" si="3"/>
        <v>271</v>
      </c>
      <c r="U57" s="165">
        <f t="shared" si="4"/>
        <v>0.16315472606863335</v>
      </c>
      <c r="V57" s="186">
        <v>1784</v>
      </c>
      <c r="W57" s="143">
        <v>1554</v>
      </c>
      <c r="X57" s="97">
        <f t="shared" si="5"/>
        <v>230</v>
      </c>
      <c r="Y57" s="166">
        <f t="shared" si="6"/>
        <v>0.148005148005148</v>
      </c>
      <c r="Z57" s="98">
        <f t="shared" si="7"/>
        <v>26.626865671641792</v>
      </c>
      <c r="AA57" s="159">
        <v>2450</v>
      </c>
      <c r="AB57" s="190">
        <v>1285</v>
      </c>
      <c r="AC57" s="116">
        <v>130</v>
      </c>
      <c r="AD57" s="97">
        <f t="shared" si="8"/>
        <v>1415</v>
      </c>
      <c r="AE57" s="167">
        <f t="shared" si="9"/>
        <v>0.57755102040816331</v>
      </c>
      <c r="AF57" s="99">
        <f t="shared" si="13"/>
        <v>0.83340695585593561</v>
      </c>
      <c r="AG57" s="159">
        <v>860</v>
      </c>
      <c r="AH57" s="167">
        <f t="shared" si="10"/>
        <v>0.3510204081632653</v>
      </c>
      <c r="AI57" s="100">
        <f t="shared" si="14"/>
        <v>1.7240688023736017</v>
      </c>
      <c r="AJ57" s="159">
        <v>90</v>
      </c>
      <c r="AK57" s="159">
        <v>65</v>
      </c>
      <c r="AL57" s="97">
        <f t="shared" si="11"/>
        <v>155</v>
      </c>
      <c r="AM57" s="167">
        <f t="shared" si="12"/>
        <v>6.3265306122448975E-2</v>
      </c>
      <c r="AN57" s="100">
        <f t="shared" si="15"/>
        <v>0.69522314420273601</v>
      </c>
      <c r="AO57" s="159">
        <v>25</v>
      </c>
      <c r="AP57" s="117" t="s">
        <v>8</v>
      </c>
      <c r="AQ57" s="102" t="s">
        <v>8</v>
      </c>
    </row>
    <row r="58" spans="1:44" x14ac:dyDescent="0.2">
      <c r="A58" s="261"/>
      <c r="B58" s="261"/>
      <c r="C58" s="130">
        <v>9330034.0199999996</v>
      </c>
      <c r="D58" s="124"/>
      <c r="E58" s="126"/>
      <c r="F58" s="116"/>
      <c r="G58" s="116"/>
      <c r="H58" s="148"/>
      <c r="I58" s="180" t="s">
        <v>109</v>
      </c>
      <c r="J58" s="155">
        <v>1.34</v>
      </c>
      <c r="K58" s="96">
        <f t="shared" si="0"/>
        <v>134</v>
      </c>
      <c r="L58" s="159">
        <v>7294</v>
      </c>
      <c r="M58" s="159">
        <v>7293</v>
      </c>
      <c r="N58" s="143">
        <v>6667</v>
      </c>
      <c r="O58" s="97">
        <f t="shared" si="1"/>
        <v>627</v>
      </c>
      <c r="P58" s="165">
        <f t="shared" si="2"/>
        <v>9.4045297735113248E-2</v>
      </c>
      <c r="Q58" s="175">
        <v>5452.2</v>
      </c>
      <c r="R58" s="186">
        <v>2650</v>
      </c>
      <c r="S58" s="150">
        <v>2321</v>
      </c>
      <c r="T58" s="116">
        <f t="shared" si="3"/>
        <v>329</v>
      </c>
      <c r="U58" s="165">
        <f t="shared" si="4"/>
        <v>0.14174924601464886</v>
      </c>
      <c r="V58" s="186">
        <v>2487</v>
      </c>
      <c r="W58" s="143">
        <v>2180</v>
      </c>
      <c r="X58" s="97">
        <f t="shared" si="5"/>
        <v>307</v>
      </c>
      <c r="Y58" s="166">
        <f t="shared" si="6"/>
        <v>0.14082568807339449</v>
      </c>
      <c r="Z58" s="98">
        <f t="shared" si="7"/>
        <v>18.559701492537314</v>
      </c>
      <c r="AA58" s="159">
        <v>3510</v>
      </c>
      <c r="AB58" s="190">
        <v>1735</v>
      </c>
      <c r="AC58" s="116">
        <v>135</v>
      </c>
      <c r="AD58" s="97">
        <f t="shared" si="8"/>
        <v>1870</v>
      </c>
      <c r="AE58" s="167">
        <f t="shared" si="9"/>
        <v>0.53276353276353272</v>
      </c>
      <c r="AF58" s="99">
        <f t="shared" si="13"/>
        <v>0.76877854655632438</v>
      </c>
      <c r="AG58" s="159">
        <v>1190</v>
      </c>
      <c r="AH58" s="167">
        <f t="shared" si="10"/>
        <v>0.33903133903133903</v>
      </c>
      <c r="AI58" s="100">
        <f t="shared" si="14"/>
        <v>1.6651833940635512</v>
      </c>
      <c r="AJ58" s="159">
        <v>140</v>
      </c>
      <c r="AK58" s="159">
        <v>275</v>
      </c>
      <c r="AL58" s="97">
        <f t="shared" si="11"/>
        <v>415</v>
      </c>
      <c r="AM58" s="167">
        <f t="shared" si="12"/>
        <v>0.11823361823361823</v>
      </c>
      <c r="AN58" s="100">
        <f t="shared" si="15"/>
        <v>1.2992705300397609</v>
      </c>
      <c r="AO58" s="159">
        <v>35</v>
      </c>
      <c r="AP58" s="117" t="s">
        <v>8</v>
      </c>
      <c r="AQ58" s="102" t="s">
        <v>8</v>
      </c>
    </row>
    <row r="59" spans="1:44" x14ac:dyDescent="0.2">
      <c r="A59" s="261"/>
      <c r="B59" s="261"/>
      <c r="C59" s="130">
        <v>9330035.0099999998</v>
      </c>
      <c r="D59" s="124"/>
      <c r="E59" s="126"/>
      <c r="F59" s="116"/>
      <c r="G59" s="116"/>
      <c r="H59" s="148"/>
      <c r="I59" s="180" t="s">
        <v>110</v>
      </c>
      <c r="J59" s="155">
        <v>0.72</v>
      </c>
      <c r="K59" s="96">
        <f t="shared" si="0"/>
        <v>72</v>
      </c>
      <c r="L59" s="159">
        <v>4298</v>
      </c>
      <c r="M59" s="159">
        <v>4214</v>
      </c>
      <c r="N59" s="143">
        <v>4247</v>
      </c>
      <c r="O59" s="97">
        <f t="shared" si="1"/>
        <v>51</v>
      </c>
      <c r="P59" s="165">
        <f t="shared" si="2"/>
        <v>1.2008476571697669E-2</v>
      </c>
      <c r="Q59" s="175">
        <v>5960.3</v>
      </c>
      <c r="R59" s="186">
        <v>1701</v>
      </c>
      <c r="S59" s="150">
        <v>1703</v>
      </c>
      <c r="T59" s="116">
        <f t="shared" si="3"/>
        <v>-2</v>
      </c>
      <c r="U59" s="165">
        <f t="shared" si="4"/>
        <v>-1.1743981209630064E-3</v>
      </c>
      <c r="V59" s="186">
        <v>1535</v>
      </c>
      <c r="W59" s="143">
        <v>1474</v>
      </c>
      <c r="X59" s="97">
        <f t="shared" si="5"/>
        <v>61</v>
      </c>
      <c r="Y59" s="166">
        <f t="shared" si="6"/>
        <v>4.1383989145183174E-2</v>
      </c>
      <c r="Z59" s="98">
        <f t="shared" si="7"/>
        <v>21.319444444444443</v>
      </c>
      <c r="AA59" s="159">
        <v>2070</v>
      </c>
      <c r="AB59" s="190">
        <v>1060</v>
      </c>
      <c r="AC59" s="116">
        <v>100</v>
      </c>
      <c r="AD59" s="97">
        <f t="shared" si="8"/>
        <v>1160</v>
      </c>
      <c r="AE59" s="167">
        <f t="shared" si="9"/>
        <v>0.56038647342995174</v>
      </c>
      <c r="AF59" s="99">
        <f t="shared" si="13"/>
        <v>0.8086384897979102</v>
      </c>
      <c r="AG59" s="159">
        <v>830</v>
      </c>
      <c r="AH59" s="167">
        <f t="shared" si="10"/>
        <v>0.40096618357487923</v>
      </c>
      <c r="AI59" s="100">
        <f t="shared" si="14"/>
        <v>1.9693820411339844</v>
      </c>
      <c r="AJ59" s="159">
        <v>30</v>
      </c>
      <c r="AK59" s="159">
        <v>40</v>
      </c>
      <c r="AL59" s="97">
        <f t="shared" si="11"/>
        <v>70</v>
      </c>
      <c r="AM59" s="167">
        <f t="shared" si="12"/>
        <v>3.3816425120772944E-2</v>
      </c>
      <c r="AN59" s="100">
        <f t="shared" si="15"/>
        <v>0.37160906726124115</v>
      </c>
      <c r="AO59" s="159">
        <v>0</v>
      </c>
      <c r="AP59" s="117" t="s">
        <v>8</v>
      </c>
      <c r="AQ59" s="102" t="s">
        <v>8</v>
      </c>
    </row>
    <row r="60" spans="1:44" x14ac:dyDescent="0.2">
      <c r="A60" s="261"/>
      <c r="B60" s="261"/>
      <c r="C60" s="130">
        <v>9330035.0199999996</v>
      </c>
      <c r="D60" s="124"/>
      <c r="E60" s="115"/>
      <c r="F60" s="116"/>
      <c r="G60" s="116"/>
      <c r="H60" s="148"/>
      <c r="I60" s="180" t="s">
        <v>111</v>
      </c>
      <c r="J60" s="155">
        <v>1.53</v>
      </c>
      <c r="K60" s="96">
        <f t="shared" si="0"/>
        <v>153</v>
      </c>
      <c r="L60" s="159">
        <v>7002</v>
      </c>
      <c r="M60" s="159">
        <v>6869</v>
      </c>
      <c r="N60" s="143">
        <v>6855</v>
      </c>
      <c r="O60" s="97">
        <f t="shared" si="1"/>
        <v>147</v>
      </c>
      <c r="P60" s="165">
        <f t="shared" si="2"/>
        <v>2.1444201312910284E-2</v>
      </c>
      <c r="Q60" s="175">
        <v>4564.5</v>
      </c>
      <c r="R60" s="186">
        <v>2845</v>
      </c>
      <c r="S60" s="150">
        <v>2618</v>
      </c>
      <c r="T60" s="116">
        <f t="shared" si="3"/>
        <v>227</v>
      </c>
      <c r="U60" s="165">
        <f t="shared" si="4"/>
        <v>8.6707410236822005E-2</v>
      </c>
      <c r="V60" s="186">
        <v>2634</v>
      </c>
      <c r="W60" s="143">
        <v>2496</v>
      </c>
      <c r="X60" s="97">
        <f t="shared" si="5"/>
        <v>138</v>
      </c>
      <c r="Y60" s="166">
        <f t="shared" si="6"/>
        <v>5.5288461538461536E-2</v>
      </c>
      <c r="Z60" s="98">
        <f t="shared" si="7"/>
        <v>17.215686274509803</v>
      </c>
      <c r="AA60" s="159">
        <v>3410</v>
      </c>
      <c r="AB60" s="190">
        <v>1720</v>
      </c>
      <c r="AC60" s="116">
        <v>185</v>
      </c>
      <c r="AD60" s="97">
        <f t="shared" si="8"/>
        <v>1905</v>
      </c>
      <c r="AE60" s="167">
        <f t="shared" si="9"/>
        <v>0.55865102639296182</v>
      </c>
      <c r="AF60" s="99">
        <f t="shared" si="13"/>
        <v>0.80613423721928124</v>
      </c>
      <c r="AG60" s="159">
        <v>1170</v>
      </c>
      <c r="AH60" s="167">
        <f t="shared" si="10"/>
        <v>0.34310850439882695</v>
      </c>
      <c r="AI60" s="100">
        <f t="shared" si="14"/>
        <v>1.6852087642378533</v>
      </c>
      <c r="AJ60" s="159">
        <v>150</v>
      </c>
      <c r="AK60" s="159">
        <v>145</v>
      </c>
      <c r="AL60" s="97">
        <f t="shared" si="11"/>
        <v>295</v>
      </c>
      <c r="AM60" s="167">
        <f t="shared" si="12"/>
        <v>8.6510263929618775E-2</v>
      </c>
      <c r="AN60" s="100">
        <f t="shared" si="15"/>
        <v>0.95066224098482177</v>
      </c>
      <c r="AO60" s="159">
        <v>40</v>
      </c>
      <c r="AP60" s="117" t="s">
        <v>8</v>
      </c>
      <c r="AQ60" s="102" t="s">
        <v>8</v>
      </c>
    </row>
    <row r="61" spans="1:44" x14ac:dyDescent="0.2">
      <c r="A61" s="261"/>
      <c r="B61" s="261"/>
      <c r="C61" s="130">
        <v>9330036.0099999998</v>
      </c>
      <c r="D61" s="124"/>
      <c r="E61" s="115"/>
      <c r="F61" s="116"/>
      <c r="G61" s="116"/>
      <c r="H61" s="148"/>
      <c r="I61" s="180" t="s">
        <v>112</v>
      </c>
      <c r="J61" s="155">
        <v>1.37</v>
      </c>
      <c r="K61" s="96">
        <f t="shared" si="0"/>
        <v>137</v>
      </c>
      <c r="L61" s="159">
        <v>6222</v>
      </c>
      <c r="M61" s="159">
        <v>6051</v>
      </c>
      <c r="N61" s="143">
        <v>5836</v>
      </c>
      <c r="O61" s="97">
        <f t="shared" si="1"/>
        <v>386</v>
      </c>
      <c r="P61" s="165">
        <f t="shared" si="2"/>
        <v>6.6141192597669637E-2</v>
      </c>
      <c r="Q61" s="175">
        <v>4543.6000000000004</v>
      </c>
      <c r="R61" s="186">
        <v>2215</v>
      </c>
      <c r="S61" s="150">
        <v>1899</v>
      </c>
      <c r="T61" s="116">
        <f t="shared" si="3"/>
        <v>316</v>
      </c>
      <c r="U61" s="165">
        <f t="shared" si="4"/>
        <v>0.16640337019483939</v>
      </c>
      <c r="V61" s="186">
        <v>2087</v>
      </c>
      <c r="W61" s="143">
        <v>1819</v>
      </c>
      <c r="X61" s="97">
        <f t="shared" si="5"/>
        <v>268</v>
      </c>
      <c r="Y61" s="166">
        <f t="shared" si="6"/>
        <v>0.14733369983507422</v>
      </c>
      <c r="Z61" s="98">
        <f t="shared" si="7"/>
        <v>15.233576642335766</v>
      </c>
      <c r="AA61" s="159">
        <v>2970</v>
      </c>
      <c r="AB61" s="190">
        <v>1510</v>
      </c>
      <c r="AC61" s="116">
        <v>175</v>
      </c>
      <c r="AD61" s="97">
        <f t="shared" si="8"/>
        <v>1685</v>
      </c>
      <c r="AE61" s="167">
        <f t="shared" si="9"/>
        <v>0.56734006734006737</v>
      </c>
      <c r="AF61" s="99">
        <f t="shared" si="13"/>
        <v>0.81867253584425315</v>
      </c>
      <c r="AG61" s="159">
        <v>1095</v>
      </c>
      <c r="AH61" s="167">
        <f t="shared" si="10"/>
        <v>0.36868686868686867</v>
      </c>
      <c r="AI61" s="100">
        <f t="shared" si="14"/>
        <v>1.8108392371653668</v>
      </c>
      <c r="AJ61" s="159">
        <v>100</v>
      </c>
      <c r="AK61" s="159">
        <v>45</v>
      </c>
      <c r="AL61" s="97">
        <f t="shared" si="11"/>
        <v>145</v>
      </c>
      <c r="AM61" s="167">
        <f t="shared" si="12"/>
        <v>4.8821548821548821E-2</v>
      </c>
      <c r="AN61" s="100">
        <f t="shared" si="15"/>
        <v>0.53650053650053653</v>
      </c>
      <c r="AO61" s="159">
        <v>40</v>
      </c>
      <c r="AP61" s="117" t="s">
        <v>8</v>
      </c>
      <c r="AQ61" s="102" t="s">
        <v>8</v>
      </c>
    </row>
    <row r="62" spans="1:44" x14ac:dyDescent="0.2">
      <c r="A62" s="261"/>
      <c r="B62" s="261"/>
      <c r="C62" s="130">
        <v>9330036.0199999996</v>
      </c>
      <c r="D62" s="124"/>
      <c r="E62" s="126"/>
      <c r="F62" s="116"/>
      <c r="G62" s="116"/>
      <c r="H62" s="148"/>
      <c r="I62" s="180" t="s">
        <v>113</v>
      </c>
      <c r="J62" s="155">
        <v>1.47</v>
      </c>
      <c r="K62" s="96">
        <f t="shared" si="0"/>
        <v>147</v>
      </c>
      <c r="L62" s="159">
        <v>6140</v>
      </c>
      <c r="M62" s="159">
        <v>5967</v>
      </c>
      <c r="N62" s="143">
        <v>5649</v>
      </c>
      <c r="O62" s="97">
        <f t="shared" si="1"/>
        <v>491</v>
      </c>
      <c r="P62" s="165">
        <f t="shared" si="2"/>
        <v>8.6918038590901039E-2</v>
      </c>
      <c r="Q62" s="175">
        <v>4178.8999999999996</v>
      </c>
      <c r="R62" s="186">
        <v>2225</v>
      </c>
      <c r="S62" s="150">
        <v>1864</v>
      </c>
      <c r="T62" s="116">
        <f t="shared" si="3"/>
        <v>361</v>
      </c>
      <c r="U62" s="165">
        <f t="shared" si="4"/>
        <v>0.19366952789699571</v>
      </c>
      <c r="V62" s="186">
        <v>2046</v>
      </c>
      <c r="W62" s="143">
        <v>1784</v>
      </c>
      <c r="X62" s="97">
        <f t="shared" si="5"/>
        <v>262</v>
      </c>
      <c r="Y62" s="166">
        <f t="shared" si="6"/>
        <v>0.14686098654708521</v>
      </c>
      <c r="Z62" s="98">
        <f t="shared" si="7"/>
        <v>13.918367346938776</v>
      </c>
      <c r="AA62" s="159">
        <v>3060</v>
      </c>
      <c r="AB62" s="190">
        <v>1770</v>
      </c>
      <c r="AC62" s="116">
        <v>150</v>
      </c>
      <c r="AD62" s="97">
        <f t="shared" si="8"/>
        <v>1920</v>
      </c>
      <c r="AE62" s="167">
        <f t="shared" si="9"/>
        <v>0.62745098039215685</v>
      </c>
      <c r="AF62" s="99">
        <f t="shared" si="13"/>
        <v>0.90541267011855253</v>
      </c>
      <c r="AG62" s="159">
        <v>970</v>
      </c>
      <c r="AH62" s="167">
        <f t="shared" si="10"/>
        <v>0.31699346405228757</v>
      </c>
      <c r="AI62" s="100">
        <f t="shared" si="14"/>
        <v>1.5569423578206658</v>
      </c>
      <c r="AJ62" s="159">
        <v>90</v>
      </c>
      <c r="AK62" s="159">
        <v>55</v>
      </c>
      <c r="AL62" s="97">
        <f t="shared" si="11"/>
        <v>145</v>
      </c>
      <c r="AM62" s="167">
        <f t="shared" si="12"/>
        <v>4.7385620915032678E-2</v>
      </c>
      <c r="AN62" s="100">
        <f t="shared" si="15"/>
        <v>0.52072110895640311</v>
      </c>
      <c r="AO62" s="159">
        <v>20</v>
      </c>
      <c r="AP62" s="117" t="s">
        <v>8</v>
      </c>
      <c r="AQ62" s="95" t="s">
        <v>9</v>
      </c>
    </row>
    <row r="63" spans="1:44" x14ac:dyDescent="0.2">
      <c r="A63" s="262"/>
      <c r="B63" s="262"/>
      <c r="C63" s="131">
        <v>9330037.0099999998</v>
      </c>
      <c r="D63" s="125"/>
      <c r="E63" s="127"/>
      <c r="F63" s="119"/>
      <c r="G63" s="119"/>
      <c r="H63" s="149"/>
      <c r="I63" s="181" t="s">
        <v>114</v>
      </c>
      <c r="J63" s="156">
        <v>0.6</v>
      </c>
      <c r="K63" s="103">
        <f t="shared" si="0"/>
        <v>60</v>
      </c>
      <c r="L63" s="160">
        <v>4960</v>
      </c>
      <c r="M63" s="160">
        <v>5012</v>
      </c>
      <c r="N63" s="144">
        <v>4900</v>
      </c>
      <c r="O63" s="104">
        <f t="shared" si="1"/>
        <v>60</v>
      </c>
      <c r="P63" s="168">
        <f t="shared" si="2"/>
        <v>1.2244897959183673E-2</v>
      </c>
      <c r="Q63" s="176">
        <v>8246.1</v>
      </c>
      <c r="R63" s="187">
        <v>2215</v>
      </c>
      <c r="S63" s="152">
        <v>2248</v>
      </c>
      <c r="T63" s="119">
        <f t="shared" si="3"/>
        <v>-33</v>
      </c>
      <c r="U63" s="168">
        <f t="shared" si="4"/>
        <v>-1.4679715302491103E-2</v>
      </c>
      <c r="V63" s="187">
        <v>2017</v>
      </c>
      <c r="W63" s="144">
        <v>2014</v>
      </c>
      <c r="X63" s="104">
        <f t="shared" si="5"/>
        <v>3</v>
      </c>
      <c r="Y63" s="169">
        <f t="shared" si="6"/>
        <v>1.4895729890764648E-3</v>
      </c>
      <c r="Z63" s="105">
        <f t="shared" si="7"/>
        <v>33.616666666666667</v>
      </c>
      <c r="AA63" s="160">
        <v>2770</v>
      </c>
      <c r="AB63" s="191">
        <v>1160</v>
      </c>
      <c r="AC63" s="119">
        <v>125</v>
      </c>
      <c r="AD63" s="104">
        <f t="shared" si="8"/>
        <v>1285</v>
      </c>
      <c r="AE63" s="170">
        <f t="shared" si="9"/>
        <v>0.46389891696750901</v>
      </c>
      <c r="AF63" s="106">
        <f t="shared" si="13"/>
        <v>0.66940680659092211</v>
      </c>
      <c r="AG63" s="160">
        <v>815</v>
      </c>
      <c r="AH63" s="170">
        <f t="shared" si="10"/>
        <v>0.29422382671480146</v>
      </c>
      <c r="AI63" s="107">
        <f t="shared" si="14"/>
        <v>1.44510720390374</v>
      </c>
      <c r="AJ63" s="160">
        <v>165</v>
      </c>
      <c r="AK63" s="160">
        <v>430</v>
      </c>
      <c r="AL63" s="104">
        <f t="shared" si="11"/>
        <v>595</v>
      </c>
      <c r="AM63" s="170">
        <f t="shared" si="12"/>
        <v>0.2148014440433213</v>
      </c>
      <c r="AN63" s="107">
        <f t="shared" si="15"/>
        <v>2.3604554290474868</v>
      </c>
      <c r="AO63" s="160">
        <v>70</v>
      </c>
      <c r="AP63" s="120" t="s">
        <v>7</v>
      </c>
      <c r="AQ63" s="102" t="s">
        <v>8</v>
      </c>
    </row>
    <row r="64" spans="1:44" x14ac:dyDescent="0.2">
      <c r="A64" s="262"/>
      <c r="B64" s="262"/>
      <c r="C64" s="131">
        <v>9330037.0199999996</v>
      </c>
      <c r="D64" s="125"/>
      <c r="E64" s="118"/>
      <c r="F64" s="119"/>
      <c r="G64" s="119"/>
      <c r="H64" s="149"/>
      <c r="I64" s="181" t="s">
        <v>115</v>
      </c>
      <c r="J64" s="156">
        <v>0.52</v>
      </c>
      <c r="K64" s="103">
        <f t="shared" si="0"/>
        <v>52</v>
      </c>
      <c r="L64" s="160">
        <v>3680</v>
      </c>
      <c r="M64" s="160">
        <v>3559</v>
      </c>
      <c r="N64" s="144">
        <v>3372</v>
      </c>
      <c r="O64" s="104">
        <f t="shared" si="1"/>
        <v>308</v>
      </c>
      <c r="P64" s="168">
        <f t="shared" si="2"/>
        <v>9.1340450771055751E-2</v>
      </c>
      <c r="Q64" s="176">
        <v>7090.6</v>
      </c>
      <c r="R64" s="187">
        <v>1694</v>
      </c>
      <c r="S64" s="152">
        <v>1665</v>
      </c>
      <c r="T64" s="119">
        <f t="shared" si="3"/>
        <v>29</v>
      </c>
      <c r="U64" s="168">
        <f t="shared" si="4"/>
        <v>1.7417417417417418E-2</v>
      </c>
      <c r="V64" s="187">
        <v>1599</v>
      </c>
      <c r="W64" s="144">
        <v>1533</v>
      </c>
      <c r="X64" s="104">
        <f t="shared" si="5"/>
        <v>66</v>
      </c>
      <c r="Y64" s="169">
        <f t="shared" si="6"/>
        <v>4.3052837573385516E-2</v>
      </c>
      <c r="Z64" s="105">
        <f t="shared" si="7"/>
        <v>30.75</v>
      </c>
      <c r="AA64" s="160">
        <v>2200</v>
      </c>
      <c r="AB64" s="191">
        <v>660</v>
      </c>
      <c r="AC64" s="119">
        <v>75</v>
      </c>
      <c r="AD64" s="104">
        <f t="shared" si="8"/>
        <v>735</v>
      </c>
      <c r="AE64" s="170">
        <f t="shared" si="9"/>
        <v>0.33409090909090911</v>
      </c>
      <c r="AF64" s="106">
        <f t="shared" si="13"/>
        <v>0.48209366391184577</v>
      </c>
      <c r="AG64" s="160">
        <v>1045</v>
      </c>
      <c r="AH64" s="170">
        <f t="shared" si="10"/>
        <v>0.47499999999999998</v>
      </c>
      <c r="AI64" s="107">
        <f t="shared" si="14"/>
        <v>2.3330058939096268</v>
      </c>
      <c r="AJ64" s="160">
        <v>120</v>
      </c>
      <c r="AK64" s="160">
        <v>255</v>
      </c>
      <c r="AL64" s="104">
        <f t="shared" si="11"/>
        <v>375</v>
      </c>
      <c r="AM64" s="170">
        <f t="shared" si="12"/>
        <v>0.17045454545454544</v>
      </c>
      <c r="AN64" s="107">
        <f t="shared" si="15"/>
        <v>1.8731268731268731</v>
      </c>
      <c r="AO64" s="160">
        <v>40</v>
      </c>
      <c r="AP64" s="120" t="s">
        <v>7</v>
      </c>
      <c r="AQ64" s="109" t="s">
        <v>7</v>
      </c>
    </row>
    <row r="65" spans="1:43" x14ac:dyDescent="0.2">
      <c r="A65" s="262"/>
      <c r="B65" s="262"/>
      <c r="C65" s="131">
        <v>9330038</v>
      </c>
      <c r="D65" s="125"/>
      <c r="E65" s="118"/>
      <c r="F65" s="119"/>
      <c r="G65" s="119"/>
      <c r="H65" s="149"/>
      <c r="I65" s="181" t="s">
        <v>116</v>
      </c>
      <c r="J65" s="156">
        <v>0.59</v>
      </c>
      <c r="K65" s="103">
        <f t="shared" si="0"/>
        <v>59</v>
      </c>
      <c r="L65" s="160">
        <v>5817</v>
      </c>
      <c r="M65" s="160">
        <v>5394</v>
      </c>
      <c r="N65" s="144">
        <v>4782</v>
      </c>
      <c r="O65" s="104">
        <f t="shared" si="1"/>
        <v>1035</v>
      </c>
      <c r="P65" s="168">
        <f t="shared" si="2"/>
        <v>0.21643663739021329</v>
      </c>
      <c r="Q65" s="176">
        <v>9877.7000000000007</v>
      </c>
      <c r="R65" s="187">
        <v>3024</v>
      </c>
      <c r="S65" s="152">
        <v>2665</v>
      </c>
      <c r="T65" s="119">
        <f t="shared" si="3"/>
        <v>359</v>
      </c>
      <c r="U65" s="168">
        <f t="shared" si="4"/>
        <v>0.13470919324577862</v>
      </c>
      <c r="V65" s="187">
        <v>2899</v>
      </c>
      <c r="W65" s="144">
        <v>2405</v>
      </c>
      <c r="X65" s="104">
        <f t="shared" si="5"/>
        <v>494</v>
      </c>
      <c r="Y65" s="169">
        <f t="shared" si="6"/>
        <v>0.20540540540540542</v>
      </c>
      <c r="Z65" s="105">
        <f t="shared" si="7"/>
        <v>49.135593220338983</v>
      </c>
      <c r="AA65" s="160">
        <v>3675</v>
      </c>
      <c r="AB65" s="191">
        <v>1275</v>
      </c>
      <c r="AC65" s="119">
        <v>120</v>
      </c>
      <c r="AD65" s="104">
        <f t="shared" si="8"/>
        <v>1395</v>
      </c>
      <c r="AE65" s="170">
        <f t="shared" si="9"/>
        <v>0.37959183673469388</v>
      </c>
      <c r="AF65" s="106">
        <f t="shared" si="13"/>
        <v>0.54775156815973147</v>
      </c>
      <c r="AG65" s="160">
        <v>1170</v>
      </c>
      <c r="AH65" s="170">
        <f t="shared" si="10"/>
        <v>0.3183673469387755</v>
      </c>
      <c r="AI65" s="107">
        <f t="shared" si="14"/>
        <v>1.5636903091295455</v>
      </c>
      <c r="AJ65" s="160">
        <v>500</v>
      </c>
      <c r="AK65" s="160">
        <v>550</v>
      </c>
      <c r="AL65" s="104">
        <f t="shared" si="11"/>
        <v>1050</v>
      </c>
      <c r="AM65" s="170">
        <f t="shared" si="12"/>
        <v>0.2857142857142857</v>
      </c>
      <c r="AN65" s="107">
        <f t="shared" si="15"/>
        <v>3.1397174254317108</v>
      </c>
      <c r="AO65" s="160">
        <v>65</v>
      </c>
      <c r="AP65" s="120" t="s">
        <v>7</v>
      </c>
      <c r="AQ65" s="109" t="s">
        <v>7</v>
      </c>
    </row>
    <row r="66" spans="1:43" x14ac:dyDescent="0.2">
      <c r="A66" s="262"/>
      <c r="B66" s="262"/>
      <c r="C66" s="131">
        <v>9330039.0099999998</v>
      </c>
      <c r="D66" s="125"/>
      <c r="E66" s="118"/>
      <c r="F66" s="119"/>
      <c r="G66" s="119"/>
      <c r="H66" s="149"/>
      <c r="I66" s="181" t="s">
        <v>117</v>
      </c>
      <c r="J66" s="156">
        <v>0.71</v>
      </c>
      <c r="K66" s="103">
        <f t="shared" ref="K66:K129" si="16">J66*100</f>
        <v>71</v>
      </c>
      <c r="L66" s="160">
        <v>5896</v>
      </c>
      <c r="M66" s="160">
        <v>5630</v>
      </c>
      <c r="N66" s="144">
        <v>5265</v>
      </c>
      <c r="O66" s="104">
        <f t="shared" ref="O66:O129" si="17">L66-N66</f>
        <v>631</v>
      </c>
      <c r="P66" s="168">
        <f t="shared" ref="P66:P129" si="18">O66/N66</f>
        <v>0.11984805318138651</v>
      </c>
      <c r="Q66" s="176">
        <v>8254.2000000000007</v>
      </c>
      <c r="R66" s="187">
        <v>3578</v>
      </c>
      <c r="S66" s="152">
        <v>3375</v>
      </c>
      <c r="T66" s="119">
        <f t="shared" ref="T66:T129" si="19">R66-S66</f>
        <v>203</v>
      </c>
      <c r="U66" s="168">
        <f t="shared" ref="U66:U129" si="20">T66/S66</f>
        <v>6.0148148148148145E-2</v>
      </c>
      <c r="V66" s="187">
        <v>3369</v>
      </c>
      <c r="W66" s="144">
        <v>3166</v>
      </c>
      <c r="X66" s="104">
        <f t="shared" ref="X66:X129" si="21">V66-W66</f>
        <v>203</v>
      </c>
      <c r="Y66" s="169">
        <f t="shared" ref="Y66:Y129" si="22">X66/W66</f>
        <v>6.4118761844598859E-2</v>
      </c>
      <c r="Z66" s="105">
        <f t="shared" ref="Z66:Z129" si="23">V66/K66</f>
        <v>47.450704225352112</v>
      </c>
      <c r="AA66" s="160">
        <v>3895</v>
      </c>
      <c r="AB66" s="191">
        <v>1435</v>
      </c>
      <c r="AC66" s="119">
        <v>100</v>
      </c>
      <c r="AD66" s="104">
        <f t="shared" ref="AD66:AD129" si="24">AB66+AC66</f>
        <v>1535</v>
      </c>
      <c r="AE66" s="170">
        <f t="shared" ref="AE66:AE129" si="25">AD66/AA66</f>
        <v>0.39409499358151479</v>
      </c>
      <c r="AF66" s="106">
        <f t="shared" si="13"/>
        <v>0.5686796444177703</v>
      </c>
      <c r="AG66" s="160">
        <v>1105</v>
      </c>
      <c r="AH66" s="170">
        <f t="shared" ref="AH66:AH129" si="26">AG66/AA66</f>
        <v>0.28369704749679076</v>
      </c>
      <c r="AI66" s="107">
        <f t="shared" si="14"/>
        <v>1.3934039660942572</v>
      </c>
      <c r="AJ66" s="160">
        <v>690</v>
      </c>
      <c r="AK66" s="160">
        <v>510</v>
      </c>
      <c r="AL66" s="104">
        <f t="shared" ref="AL66:AL129" si="27">AJ66+AK66</f>
        <v>1200</v>
      </c>
      <c r="AM66" s="170">
        <f t="shared" ref="AM66:AM129" si="28">AL66/AA66</f>
        <v>0.3080872913992298</v>
      </c>
      <c r="AN66" s="107">
        <f t="shared" si="15"/>
        <v>3.3855746307607673</v>
      </c>
      <c r="AO66" s="160">
        <v>55</v>
      </c>
      <c r="AP66" s="120" t="s">
        <v>7</v>
      </c>
      <c r="AQ66" s="109" t="s">
        <v>7</v>
      </c>
    </row>
    <row r="67" spans="1:43" x14ac:dyDescent="0.2">
      <c r="A67" s="262"/>
      <c r="B67" s="262"/>
      <c r="C67" s="131">
        <v>9330039.0199999996</v>
      </c>
      <c r="D67" s="125"/>
      <c r="E67" s="118"/>
      <c r="F67" s="119"/>
      <c r="G67" s="119"/>
      <c r="H67" s="149"/>
      <c r="I67" s="181" t="s">
        <v>118</v>
      </c>
      <c r="J67" s="156">
        <v>0.6</v>
      </c>
      <c r="K67" s="103">
        <f t="shared" si="16"/>
        <v>60</v>
      </c>
      <c r="L67" s="160">
        <v>5794</v>
      </c>
      <c r="M67" s="160">
        <v>5630</v>
      </c>
      <c r="N67" s="144">
        <v>5113</v>
      </c>
      <c r="O67" s="104">
        <f t="shared" si="17"/>
        <v>681</v>
      </c>
      <c r="P67" s="168">
        <f t="shared" si="18"/>
        <v>0.13318990807744963</v>
      </c>
      <c r="Q67" s="176">
        <v>9603.7999999999993</v>
      </c>
      <c r="R67" s="187">
        <v>3098</v>
      </c>
      <c r="S67" s="152">
        <v>2838</v>
      </c>
      <c r="T67" s="119">
        <f t="shared" si="19"/>
        <v>260</v>
      </c>
      <c r="U67" s="168">
        <f t="shared" si="20"/>
        <v>9.1613812544045103E-2</v>
      </c>
      <c r="V67" s="187">
        <v>2986</v>
      </c>
      <c r="W67" s="144">
        <v>2679</v>
      </c>
      <c r="X67" s="104">
        <f t="shared" si="21"/>
        <v>307</v>
      </c>
      <c r="Y67" s="169">
        <f t="shared" si="22"/>
        <v>0.11459499813363196</v>
      </c>
      <c r="Z67" s="105">
        <f t="shared" si="23"/>
        <v>49.766666666666666</v>
      </c>
      <c r="AA67" s="160">
        <v>3160</v>
      </c>
      <c r="AB67" s="191">
        <v>1190</v>
      </c>
      <c r="AC67" s="119">
        <v>80</v>
      </c>
      <c r="AD67" s="104">
        <f t="shared" si="24"/>
        <v>1270</v>
      </c>
      <c r="AE67" s="170">
        <f t="shared" si="25"/>
        <v>0.40189873417721517</v>
      </c>
      <c r="AF67" s="106">
        <f t="shared" ref="AF67:AF130" si="29">AE67/0.693</f>
        <v>0.5799404533581749</v>
      </c>
      <c r="AG67" s="160">
        <v>965</v>
      </c>
      <c r="AH67" s="170">
        <f t="shared" si="26"/>
        <v>0.30537974683544306</v>
      </c>
      <c r="AI67" s="107">
        <f t="shared" ref="AI67:AI130" si="30">AH67/0.2036</f>
        <v>1.4999005247320385</v>
      </c>
      <c r="AJ67" s="160">
        <v>615</v>
      </c>
      <c r="AK67" s="160">
        <v>270</v>
      </c>
      <c r="AL67" s="104">
        <f t="shared" si="27"/>
        <v>885</v>
      </c>
      <c r="AM67" s="170">
        <f t="shared" si="28"/>
        <v>0.2800632911392405</v>
      </c>
      <c r="AN67" s="107">
        <f t="shared" ref="AN67:AN130" si="31">AM67/0.091</f>
        <v>3.0776185839476979</v>
      </c>
      <c r="AO67" s="160">
        <v>40</v>
      </c>
      <c r="AP67" s="120" t="s">
        <v>7</v>
      </c>
      <c r="AQ67" s="109" t="s">
        <v>7</v>
      </c>
    </row>
    <row r="68" spans="1:43" x14ac:dyDescent="0.2">
      <c r="A68" s="262"/>
      <c r="B68" s="262"/>
      <c r="C68" s="131">
        <v>9330040.0099999998</v>
      </c>
      <c r="D68" s="125"/>
      <c r="E68" s="118"/>
      <c r="F68" s="119"/>
      <c r="G68" s="119"/>
      <c r="H68" s="149"/>
      <c r="I68" s="181" t="s">
        <v>119</v>
      </c>
      <c r="J68" s="156">
        <v>0.27</v>
      </c>
      <c r="K68" s="103">
        <f t="shared" si="16"/>
        <v>27</v>
      </c>
      <c r="L68" s="160">
        <v>4106</v>
      </c>
      <c r="M68" s="160">
        <v>3761</v>
      </c>
      <c r="N68" s="144">
        <v>3544</v>
      </c>
      <c r="O68" s="104">
        <f t="shared" si="17"/>
        <v>562</v>
      </c>
      <c r="P68" s="168">
        <f t="shared" si="18"/>
        <v>0.15857787810383747</v>
      </c>
      <c r="Q68" s="176">
        <v>15196.2</v>
      </c>
      <c r="R68" s="187">
        <v>2990</v>
      </c>
      <c r="S68" s="152">
        <v>2538</v>
      </c>
      <c r="T68" s="119">
        <f t="shared" si="19"/>
        <v>452</v>
      </c>
      <c r="U68" s="168">
        <f t="shared" si="20"/>
        <v>0.17809298660362491</v>
      </c>
      <c r="V68" s="187">
        <v>2844</v>
      </c>
      <c r="W68" s="144">
        <v>2420</v>
      </c>
      <c r="X68" s="104">
        <f t="shared" si="21"/>
        <v>424</v>
      </c>
      <c r="Y68" s="169">
        <f t="shared" si="22"/>
        <v>0.17520661157024794</v>
      </c>
      <c r="Z68" s="105">
        <f t="shared" si="23"/>
        <v>105.33333333333333</v>
      </c>
      <c r="AA68" s="160">
        <v>2815</v>
      </c>
      <c r="AB68" s="191">
        <v>970</v>
      </c>
      <c r="AC68" s="119">
        <v>50</v>
      </c>
      <c r="AD68" s="104">
        <f t="shared" si="24"/>
        <v>1020</v>
      </c>
      <c r="AE68" s="170">
        <f t="shared" si="25"/>
        <v>0.36234458259325042</v>
      </c>
      <c r="AF68" s="106">
        <f t="shared" si="29"/>
        <v>0.52286375554581599</v>
      </c>
      <c r="AG68" s="160">
        <v>930</v>
      </c>
      <c r="AH68" s="170">
        <f t="shared" si="26"/>
        <v>0.33037300177619894</v>
      </c>
      <c r="AI68" s="107">
        <f t="shared" si="30"/>
        <v>1.6226571796473426</v>
      </c>
      <c r="AJ68" s="160">
        <v>630</v>
      </c>
      <c r="AK68" s="160">
        <v>205</v>
      </c>
      <c r="AL68" s="104">
        <f t="shared" si="27"/>
        <v>835</v>
      </c>
      <c r="AM68" s="170">
        <f t="shared" si="28"/>
        <v>0.2966252220248668</v>
      </c>
      <c r="AN68" s="107">
        <f t="shared" si="31"/>
        <v>3.2596178244490859</v>
      </c>
      <c r="AO68" s="160">
        <v>35</v>
      </c>
      <c r="AP68" s="120" t="s">
        <v>7</v>
      </c>
      <c r="AQ68" s="109" t="s">
        <v>7</v>
      </c>
    </row>
    <row r="69" spans="1:43" x14ac:dyDescent="0.2">
      <c r="A69" s="262"/>
      <c r="B69" s="262"/>
      <c r="C69" s="131">
        <v>9330040.0199999996</v>
      </c>
      <c r="D69" s="125"/>
      <c r="E69" s="127"/>
      <c r="F69" s="119"/>
      <c r="G69" s="119"/>
      <c r="H69" s="149"/>
      <c r="I69" s="181" t="s">
        <v>120</v>
      </c>
      <c r="J69" s="156">
        <v>0.32</v>
      </c>
      <c r="K69" s="103">
        <f t="shared" si="16"/>
        <v>32</v>
      </c>
      <c r="L69" s="160">
        <v>4601</v>
      </c>
      <c r="M69" s="160">
        <v>4360</v>
      </c>
      <c r="N69" s="144">
        <v>4162</v>
      </c>
      <c r="O69" s="104">
        <f t="shared" si="17"/>
        <v>439</v>
      </c>
      <c r="P69" s="168">
        <f t="shared" si="18"/>
        <v>0.10547813551177318</v>
      </c>
      <c r="Q69" s="176">
        <v>14532.5</v>
      </c>
      <c r="R69" s="187">
        <v>3003</v>
      </c>
      <c r="S69" s="152">
        <v>2976</v>
      </c>
      <c r="T69" s="119">
        <f t="shared" si="19"/>
        <v>27</v>
      </c>
      <c r="U69" s="168">
        <f t="shared" si="20"/>
        <v>9.0725806451612909E-3</v>
      </c>
      <c r="V69" s="187">
        <v>2953</v>
      </c>
      <c r="W69" s="144">
        <v>2785</v>
      </c>
      <c r="X69" s="104">
        <f t="shared" si="21"/>
        <v>168</v>
      </c>
      <c r="Y69" s="169">
        <f t="shared" si="22"/>
        <v>6.032315978456014E-2</v>
      </c>
      <c r="Z69" s="105">
        <f t="shared" si="23"/>
        <v>92.28125</v>
      </c>
      <c r="AA69" s="160">
        <v>2970</v>
      </c>
      <c r="AB69" s="191">
        <v>1085</v>
      </c>
      <c r="AC69" s="119">
        <v>45</v>
      </c>
      <c r="AD69" s="104">
        <f t="shared" si="24"/>
        <v>1130</v>
      </c>
      <c r="AE69" s="170">
        <f t="shared" si="25"/>
        <v>0.38047138047138046</v>
      </c>
      <c r="AF69" s="106">
        <f t="shared" si="29"/>
        <v>0.54902075104095305</v>
      </c>
      <c r="AG69" s="160">
        <v>905</v>
      </c>
      <c r="AH69" s="170">
        <f t="shared" si="26"/>
        <v>0.30471380471380471</v>
      </c>
      <c r="AI69" s="107">
        <f t="shared" si="30"/>
        <v>1.4966296891640702</v>
      </c>
      <c r="AJ69" s="160">
        <v>580</v>
      </c>
      <c r="AK69" s="160">
        <v>275</v>
      </c>
      <c r="AL69" s="104">
        <f t="shared" si="27"/>
        <v>855</v>
      </c>
      <c r="AM69" s="170">
        <f t="shared" si="28"/>
        <v>0.2878787878787879</v>
      </c>
      <c r="AN69" s="107">
        <f t="shared" si="31"/>
        <v>3.1635031635031639</v>
      </c>
      <c r="AO69" s="160">
        <v>70</v>
      </c>
      <c r="AP69" s="120" t="s">
        <v>7</v>
      </c>
      <c r="AQ69" s="109" t="s">
        <v>7</v>
      </c>
    </row>
    <row r="70" spans="1:43" x14ac:dyDescent="0.2">
      <c r="A70" s="262"/>
      <c r="B70" s="262"/>
      <c r="C70" s="131">
        <v>9330041.0099999998</v>
      </c>
      <c r="D70" s="125"/>
      <c r="E70" s="127"/>
      <c r="F70" s="119"/>
      <c r="G70" s="119"/>
      <c r="H70" s="149"/>
      <c r="I70" s="181" t="s">
        <v>121</v>
      </c>
      <c r="J70" s="156">
        <v>0.38</v>
      </c>
      <c r="K70" s="103">
        <f t="shared" si="16"/>
        <v>38</v>
      </c>
      <c r="L70" s="160">
        <v>4450</v>
      </c>
      <c r="M70" s="160">
        <v>4346</v>
      </c>
      <c r="N70" s="144">
        <v>4297</v>
      </c>
      <c r="O70" s="104">
        <f t="shared" si="17"/>
        <v>153</v>
      </c>
      <c r="P70" s="168">
        <f t="shared" si="18"/>
        <v>3.5606236909471727E-2</v>
      </c>
      <c r="Q70" s="176">
        <v>11676.7</v>
      </c>
      <c r="R70" s="187">
        <v>2868</v>
      </c>
      <c r="S70" s="152">
        <v>2853</v>
      </c>
      <c r="T70" s="119">
        <f t="shared" si="19"/>
        <v>15</v>
      </c>
      <c r="U70" s="168">
        <f t="shared" si="20"/>
        <v>5.2576235541535229E-3</v>
      </c>
      <c r="V70" s="187">
        <v>2774</v>
      </c>
      <c r="W70" s="144">
        <v>2696</v>
      </c>
      <c r="X70" s="104">
        <f t="shared" si="21"/>
        <v>78</v>
      </c>
      <c r="Y70" s="169">
        <f t="shared" si="22"/>
        <v>2.8931750741839762E-2</v>
      </c>
      <c r="Z70" s="105">
        <f t="shared" si="23"/>
        <v>73</v>
      </c>
      <c r="AA70" s="160">
        <v>2715</v>
      </c>
      <c r="AB70" s="191">
        <v>905</v>
      </c>
      <c r="AC70" s="119">
        <v>50</v>
      </c>
      <c r="AD70" s="104">
        <f t="shared" si="24"/>
        <v>955</v>
      </c>
      <c r="AE70" s="170">
        <f t="shared" si="25"/>
        <v>0.35174953959484345</v>
      </c>
      <c r="AF70" s="106">
        <f t="shared" si="29"/>
        <v>0.50757509321045235</v>
      </c>
      <c r="AG70" s="160">
        <v>930</v>
      </c>
      <c r="AH70" s="170">
        <f t="shared" si="26"/>
        <v>0.34254143646408841</v>
      </c>
      <c r="AI70" s="107">
        <f t="shared" si="30"/>
        <v>1.6824235582715541</v>
      </c>
      <c r="AJ70" s="160">
        <v>510</v>
      </c>
      <c r="AK70" s="160">
        <v>270</v>
      </c>
      <c r="AL70" s="104">
        <f t="shared" si="27"/>
        <v>780</v>
      </c>
      <c r="AM70" s="170">
        <f t="shared" si="28"/>
        <v>0.287292817679558</v>
      </c>
      <c r="AN70" s="107">
        <f t="shared" si="31"/>
        <v>3.1570639305445933</v>
      </c>
      <c r="AO70" s="160">
        <v>45</v>
      </c>
      <c r="AP70" s="120" t="s">
        <v>7</v>
      </c>
      <c r="AQ70" s="109" t="s">
        <v>7</v>
      </c>
    </row>
    <row r="71" spans="1:43" x14ac:dyDescent="0.2">
      <c r="A71" s="262"/>
      <c r="B71" s="262"/>
      <c r="C71" s="131">
        <v>9330041.0199999996</v>
      </c>
      <c r="D71" s="125"/>
      <c r="E71" s="127"/>
      <c r="F71" s="119"/>
      <c r="G71" s="119"/>
      <c r="H71" s="149"/>
      <c r="I71" s="181" t="s">
        <v>122</v>
      </c>
      <c r="J71" s="156">
        <v>1</v>
      </c>
      <c r="K71" s="103">
        <f t="shared" si="16"/>
        <v>100</v>
      </c>
      <c r="L71" s="160">
        <v>7411</v>
      </c>
      <c r="M71" s="160">
        <v>7009</v>
      </c>
      <c r="N71" s="144">
        <v>6612</v>
      </c>
      <c r="O71" s="104">
        <f t="shared" si="17"/>
        <v>799</v>
      </c>
      <c r="P71" s="168">
        <f t="shared" si="18"/>
        <v>0.12084089534180278</v>
      </c>
      <c r="Q71" s="176">
        <v>7403.6</v>
      </c>
      <c r="R71" s="187">
        <v>3965</v>
      </c>
      <c r="S71" s="152">
        <v>3514</v>
      </c>
      <c r="T71" s="119">
        <f t="shared" si="19"/>
        <v>451</v>
      </c>
      <c r="U71" s="168">
        <f t="shared" si="20"/>
        <v>0.12834376778599887</v>
      </c>
      <c r="V71" s="187">
        <v>3697</v>
      </c>
      <c r="W71" s="144">
        <v>3268</v>
      </c>
      <c r="X71" s="104">
        <f t="shared" si="21"/>
        <v>429</v>
      </c>
      <c r="Y71" s="169">
        <f t="shared" si="22"/>
        <v>0.13127294981640147</v>
      </c>
      <c r="Z71" s="105">
        <f t="shared" si="23"/>
        <v>36.97</v>
      </c>
      <c r="AA71" s="160">
        <v>3935</v>
      </c>
      <c r="AB71" s="191">
        <v>1905</v>
      </c>
      <c r="AC71" s="119">
        <v>140</v>
      </c>
      <c r="AD71" s="104">
        <f t="shared" si="24"/>
        <v>2045</v>
      </c>
      <c r="AE71" s="170">
        <f t="shared" si="25"/>
        <v>0.51969504447268111</v>
      </c>
      <c r="AF71" s="106">
        <f t="shared" si="29"/>
        <v>0.74992069909477799</v>
      </c>
      <c r="AG71" s="160">
        <v>1005</v>
      </c>
      <c r="AH71" s="170">
        <f t="shared" si="26"/>
        <v>0.2554002541296061</v>
      </c>
      <c r="AI71" s="107">
        <f t="shared" si="30"/>
        <v>1.2544216804008157</v>
      </c>
      <c r="AJ71" s="160">
        <v>510</v>
      </c>
      <c r="AK71" s="160">
        <v>305</v>
      </c>
      <c r="AL71" s="104">
        <f t="shared" si="27"/>
        <v>815</v>
      </c>
      <c r="AM71" s="170">
        <f t="shared" si="28"/>
        <v>0.2071156289707751</v>
      </c>
      <c r="AN71" s="107">
        <f t="shared" si="31"/>
        <v>2.2759959227557705</v>
      </c>
      <c r="AO71" s="160">
        <v>70</v>
      </c>
      <c r="AP71" s="120" t="s">
        <v>7</v>
      </c>
      <c r="AQ71" s="109" t="s">
        <v>7</v>
      </c>
    </row>
    <row r="72" spans="1:43" x14ac:dyDescent="0.2">
      <c r="A72" s="262"/>
      <c r="B72" s="262"/>
      <c r="C72" s="131">
        <v>9330042</v>
      </c>
      <c r="D72" s="125"/>
      <c r="E72" s="127"/>
      <c r="F72" s="119"/>
      <c r="G72" s="119"/>
      <c r="H72" s="149"/>
      <c r="I72" s="181" t="s">
        <v>123</v>
      </c>
      <c r="J72" s="156">
        <v>1.0900000000000001</v>
      </c>
      <c r="K72" s="103">
        <f t="shared" si="16"/>
        <v>109.00000000000001</v>
      </c>
      <c r="L72" s="160">
        <v>6482</v>
      </c>
      <c r="M72" s="160">
        <v>6118</v>
      </c>
      <c r="N72" s="144">
        <v>5900</v>
      </c>
      <c r="O72" s="104">
        <f t="shared" si="17"/>
        <v>582</v>
      </c>
      <c r="P72" s="168">
        <f t="shared" si="18"/>
        <v>9.8644067796610169E-2</v>
      </c>
      <c r="Q72" s="176">
        <v>5962.7</v>
      </c>
      <c r="R72" s="187">
        <v>2964</v>
      </c>
      <c r="S72" s="152">
        <v>2735</v>
      </c>
      <c r="T72" s="119">
        <f t="shared" si="19"/>
        <v>229</v>
      </c>
      <c r="U72" s="168">
        <f t="shared" si="20"/>
        <v>8.3729433272394876E-2</v>
      </c>
      <c r="V72" s="187">
        <v>2640</v>
      </c>
      <c r="W72" s="144">
        <v>2530</v>
      </c>
      <c r="X72" s="104">
        <f t="shared" si="21"/>
        <v>110</v>
      </c>
      <c r="Y72" s="169">
        <f t="shared" si="22"/>
        <v>4.3478260869565216E-2</v>
      </c>
      <c r="Z72" s="105">
        <f t="shared" si="23"/>
        <v>24.220183486238529</v>
      </c>
      <c r="AA72" s="160">
        <v>2840</v>
      </c>
      <c r="AB72" s="191">
        <v>1390</v>
      </c>
      <c r="AC72" s="119">
        <v>60</v>
      </c>
      <c r="AD72" s="104">
        <f t="shared" si="24"/>
        <v>1450</v>
      </c>
      <c r="AE72" s="170">
        <f t="shared" si="25"/>
        <v>0.51056338028169013</v>
      </c>
      <c r="AF72" s="106">
        <f t="shared" si="29"/>
        <v>0.73674369449017341</v>
      </c>
      <c r="AG72" s="160">
        <v>825</v>
      </c>
      <c r="AH72" s="170">
        <f t="shared" si="26"/>
        <v>0.29049295774647887</v>
      </c>
      <c r="AI72" s="107">
        <f t="shared" si="30"/>
        <v>1.4267827001300535</v>
      </c>
      <c r="AJ72" s="160">
        <v>210</v>
      </c>
      <c r="AK72" s="160">
        <v>285</v>
      </c>
      <c r="AL72" s="104">
        <f t="shared" si="27"/>
        <v>495</v>
      </c>
      <c r="AM72" s="170">
        <f t="shared" si="28"/>
        <v>0.17429577464788731</v>
      </c>
      <c r="AN72" s="107">
        <f t="shared" si="31"/>
        <v>1.9153381829438167</v>
      </c>
      <c r="AO72" s="160">
        <v>70</v>
      </c>
      <c r="AP72" s="120" t="s">
        <v>7</v>
      </c>
      <c r="AQ72" s="109" t="s">
        <v>7</v>
      </c>
    </row>
    <row r="73" spans="1:43" x14ac:dyDescent="0.2">
      <c r="A73" s="262"/>
      <c r="B73" s="262"/>
      <c r="C73" s="131">
        <v>9330043.0099999998</v>
      </c>
      <c r="D73" s="125"/>
      <c r="E73" s="118"/>
      <c r="F73" s="119"/>
      <c r="G73" s="119"/>
      <c r="H73" s="149"/>
      <c r="I73" s="181" t="s">
        <v>124</v>
      </c>
      <c r="J73" s="156">
        <v>0.71</v>
      </c>
      <c r="K73" s="103">
        <f t="shared" si="16"/>
        <v>71</v>
      </c>
      <c r="L73" s="160">
        <v>4040</v>
      </c>
      <c r="M73" s="160">
        <v>3940</v>
      </c>
      <c r="N73" s="144">
        <v>3918</v>
      </c>
      <c r="O73" s="104">
        <f t="shared" si="17"/>
        <v>122</v>
      </c>
      <c r="P73" s="168">
        <f t="shared" si="18"/>
        <v>3.1138335885655948E-2</v>
      </c>
      <c r="Q73" s="176">
        <v>5679.7</v>
      </c>
      <c r="R73" s="187">
        <v>1908</v>
      </c>
      <c r="S73" s="152">
        <v>1808</v>
      </c>
      <c r="T73" s="119">
        <f t="shared" si="19"/>
        <v>100</v>
      </c>
      <c r="U73" s="168">
        <f t="shared" si="20"/>
        <v>5.5309734513274339E-2</v>
      </c>
      <c r="V73" s="187">
        <v>1673</v>
      </c>
      <c r="W73" s="144">
        <v>1650</v>
      </c>
      <c r="X73" s="104">
        <f t="shared" si="21"/>
        <v>23</v>
      </c>
      <c r="Y73" s="169">
        <f t="shared" si="22"/>
        <v>1.3939393939393939E-2</v>
      </c>
      <c r="Z73" s="105">
        <f t="shared" si="23"/>
        <v>23.56338028169014</v>
      </c>
      <c r="AA73" s="160">
        <v>1590</v>
      </c>
      <c r="AB73" s="191">
        <v>790</v>
      </c>
      <c r="AC73" s="119">
        <v>30</v>
      </c>
      <c r="AD73" s="104">
        <f t="shared" si="24"/>
        <v>820</v>
      </c>
      <c r="AE73" s="170">
        <f t="shared" si="25"/>
        <v>0.51572327044025157</v>
      </c>
      <c r="AF73" s="106">
        <f t="shared" si="29"/>
        <v>0.74418942343470651</v>
      </c>
      <c r="AG73" s="160">
        <v>475</v>
      </c>
      <c r="AH73" s="170">
        <f t="shared" si="26"/>
        <v>0.29874213836477986</v>
      </c>
      <c r="AI73" s="107">
        <f t="shared" si="30"/>
        <v>1.467299304345677</v>
      </c>
      <c r="AJ73" s="160">
        <v>135</v>
      </c>
      <c r="AK73" s="160">
        <v>145</v>
      </c>
      <c r="AL73" s="104">
        <f t="shared" si="27"/>
        <v>280</v>
      </c>
      <c r="AM73" s="170">
        <f t="shared" si="28"/>
        <v>0.1761006289308176</v>
      </c>
      <c r="AN73" s="107">
        <f t="shared" si="31"/>
        <v>1.9351717464925011</v>
      </c>
      <c r="AO73" s="160">
        <v>10</v>
      </c>
      <c r="AP73" s="120" t="s">
        <v>7</v>
      </c>
      <c r="AQ73" s="109" t="s">
        <v>7</v>
      </c>
    </row>
    <row r="74" spans="1:43" x14ac:dyDescent="0.2">
      <c r="A74" s="262"/>
      <c r="B74" s="262"/>
      <c r="C74" s="131">
        <v>9330043.0199999996</v>
      </c>
      <c r="D74" s="125"/>
      <c r="E74" s="118"/>
      <c r="F74" s="119"/>
      <c r="G74" s="119"/>
      <c r="H74" s="149"/>
      <c r="I74" s="181" t="s">
        <v>125</v>
      </c>
      <c r="J74" s="156">
        <v>1</v>
      </c>
      <c r="K74" s="103">
        <f t="shared" si="16"/>
        <v>100</v>
      </c>
      <c r="L74" s="160">
        <v>4333</v>
      </c>
      <c r="M74" s="160">
        <v>4336</v>
      </c>
      <c r="N74" s="144">
        <v>4357</v>
      </c>
      <c r="O74" s="104">
        <f t="shared" si="17"/>
        <v>-24</v>
      </c>
      <c r="P74" s="168">
        <f t="shared" si="18"/>
        <v>-5.5083773238466839E-3</v>
      </c>
      <c r="Q74" s="176">
        <v>4348.7</v>
      </c>
      <c r="R74" s="187">
        <v>1760</v>
      </c>
      <c r="S74" s="152">
        <v>1744</v>
      </c>
      <c r="T74" s="119">
        <f t="shared" si="19"/>
        <v>16</v>
      </c>
      <c r="U74" s="168">
        <f t="shared" si="20"/>
        <v>9.1743119266055051E-3</v>
      </c>
      <c r="V74" s="187">
        <v>1596</v>
      </c>
      <c r="W74" s="144">
        <v>1628</v>
      </c>
      <c r="X74" s="104">
        <f t="shared" si="21"/>
        <v>-32</v>
      </c>
      <c r="Y74" s="169">
        <f t="shared" si="22"/>
        <v>-1.9656019656019656E-2</v>
      </c>
      <c r="Z74" s="105">
        <f t="shared" si="23"/>
        <v>15.96</v>
      </c>
      <c r="AA74" s="160">
        <v>1600</v>
      </c>
      <c r="AB74" s="191">
        <v>855</v>
      </c>
      <c r="AC74" s="119">
        <v>55</v>
      </c>
      <c r="AD74" s="104">
        <f t="shared" si="24"/>
        <v>910</v>
      </c>
      <c r="AE74" s="170">
        <f t="shared" si="25"/>
        <v>0.56874999999999998</v>
      </c>
      <c r="AF74" s="106">
        <f t="shared" si="29"/>
        <v>0.82070707070707072</v>
      </c>
      <c r="AG74" s="160">
        <v>410</v>
      </c>
      <c r="AH74" s="170">
        <f t="shared" si="26"/>
        <v>0.25624999999999998</v>
      </c>
      <c r="AI74" s="107">
        <f t="shared" si="30"/>
        <v>1.2585952848722985</v>
      </c>
      <c r="AJ74" s="160">
        <v>85</v>
      </c>
      <c r="AK74" s="160">
        <v>190</v>
      </c>
      <c r="AL74" s="104">
        <f t="shared" si="27"/>
        <v>275</v>
      </c>
      <c r="AM74" s="170">
        <f t="shared" si="28"/>
        <v>0.171875</v>
      </c>
      <c r="AN74" s="107">
        <f t="shared" si="31"/>
        <v>1.8887362637362637</v>
      </c>
      <c r="AO74" s="160">
        <v>10</v>
      </c>
      <c r="AP74" s="120" t="s">
        <v>7</v>
      </c>
      <c r="AQ74" s="109" t="s">
        <v>7</v>
      </c>
    </row>
    <row r="75" spans="1:43" x14ac:dyDescent="0.2">
      <c r="A75" s="262"/>
      <c r="B75" s="262"/>
      <c r="C75" s="131">
        <v>9330044</v>
      </c>
      <c r="D75" s="125"/>
      <c r="E75" s="118"/>
      <c r="F75" s="119"/>
      <c r="G75" s="119"/>
      <c r="H75" s="149"/>
      <c r="I75" s="181" t="s">
        <v>126</v>
      </c>
      <c r="J75" s="156">
        <v>2.85</v>
      </c>
      <c r="K75" s="103">
        <f t="shared" si="16"/>
        <v>285</v>
      </c>
      <c r="L75" s="160">
        <v>4700</v>
      </c>
      <c r="M75" s="160">
        <v>4527</v>
      </c>
      <c r="N75" s="144">
        <v>4715</v>
      </c>
      <c r="O75" s="104">
        <f t="shared" si="17"/>
        <v>-15</v>
      </c>
      <c r="P75" s="168">
        <f t="shared" si="18"/>
        <v>-3.1813361611876989E-3</v>
      </c>
      <c r="Q75" s="176">
        <v>1650</v>
      </c>
      <c r="R75" s="187">
        <v>2273</v>
      </c>
      <c r="S75" s="152">
        <v>2247</v>
      </c>
      <c r="T75" s="119">
        <f t="shared" si="19"/>
        <v>26</v>
      </c>
      <c r="U75" s="168">
        <f t="shared" si="20"/>
        <v>1.1570983533600357E-2</v>
      </c>
      <c r="V75" s="187">
        <v>2112</v>
      </c>
      <c r="W75" s="144">
        <v>2108</v>
      </c>
      <c r="X75" s="104">
        <f t="shared" si="21"/>
        <v>4</v>
      </c>
      <c r="Y75" s="169">
        <f t="shared" si="22"/>
        <v>1.8975332068311196E-3</v>
      </c>
      <c r="Z75" s="105">
        <f t="shared" si="23"/>
        <v>7.4105263157894736</v>
      </c>
      <c r="AA75" s="160">
        <v>1675</v>
      </c>
      <c r="AB75" s="191">
        <v>900</v>
      </c>
      <c r="AC75" s="119">
        <v>60</v>
      </c>
      <c r="AD75" s="104">
        <f t="shared" si="24"/>
        <v>960</v>
      </c>
      <c r="AE75" s="170">
        <f t="shared" si="25"/>
        <v>0.57313432835820899</v>
      </c>
      <c r="AF75" s="106">
        <f t="shared" si="29"/>
        <v>0.82703366285455848</v>
      </c>
      <c r="AG75" s="160">
        <v>390</v>
      </c>
      <c r="AH75" s="170">
        <f t="shared" si="26"/>
        <v>0.23283582089552238</v>
      </c>
      <c r="AI75" s="107">
        <f t="shared" si="30"/>
        <v>1.1435944051842946</v>
      </c>
      <c r="AJ75" s="160">
        <v>120</v>
      </c>
      <c r="AK75" s="160">
        <v>170</v>
      </c>
      <c r="AL75" s="104">
        <f t="shared" si="27"/>
        <v>290</v>
      </c>
      <c r="AM75" s="170">
        <f t="shared" si="28"/>
        <v>0.17313432835820897</v>
      </c>
      <c r="AN75" s="107">
        <f t="shared" si="31"/>
        <v>1.9025750369033954</v>
      </c>
      <c r="AO75" s="160">
        <v>35</v>
      </c>
      <c r="AP75" s="120" t="s">
        <v>7</v>
      </c>
      <c r="AQ75" s="109" t="s">
        <v>7</v>
      </c>
    </row>
    <row r="76" spans="1:43" x14ac:dyDescent="0.2">
      <c r="A76" s="262"/>
      <c r="B76" s="262"/>
      <c r="C76" s="131">
        <v>9330045.0099999998</v>
      </c>
      <c r="D76" s="125"/>
      <c r="E76" s="118"/>
      <c r="F76" s="119"/>
      <c r="G76" s="119"/>
      <c r="H76" s="149"/>
      <c r="I76" s="181" t="s">
        <v>127</v>
      </c>
      <c r="J76" s="156">
        <v>0.67</v>
      </c>
      <c r="K76" s="103">
        <f t="shared" si="16"/>
        <v>67</v>
      </c>
      <c r="L76" s="160">
        <v>4803</v>
      </c>
      <c r="M76" s="160">
        <v>4727</v>
      </c>
      <c r="N76" s="144">
        <v>4759</v>
      </c>
      <c r="O76" s="104">
        <f t="shared" si="17"/>
        <v>44</v>
      </c>
      <c r="P76" s="168">
        <f t="shared" si="18"/>
        <v>9.2456398403025844E-3</v>
      </c>
      <c r="Q76" s="176">
        <v>7138.8</v>
      </c>
      <c r="R76" s="187">
        <v>2598</v>
      </c>
      <c r="S76" s="152">
        <v>2652</v>
      </c>
      <c r="T76" s="119">
        <f t="shared" si="19"/>
        <v>-54</v>
      </c>
      <c r="U76" s="168">
        <f t="shared" si="20"/>
        <v>-2.0361990950226245E-2</v>
      </c>
      <c r="V76" s="187">
        <v>2364</v>
      </c>
      <c r="W76" s="144">
        <v>2424</v>
      </c>
      <c r="X76" s="104">
        <f t="shared" si="21"/>
        <v>-60</v>
      </c>
      <c r="Y76" s="169">
        <f t="shared" si="22"/>
        <v>-2.4752475247524754E-2</v>
      </c>
      <c r="Z76" s="105">
        <f t="shared" si="23"/>
        <v>35.28358208955224</v>
      </c>
      <c r="AA76" s="160">
        <v>2635</v>
      </c>
      <c r="AB76" s="191">
        <v>1210</v>
      </c>
      <c r="AC76" s="119">
        <v>55</v>
      </c>
      <c r="AD76" s="104">
        <f t="shared" si="24"/>
        <v>1265</v>
      </c>
      <c r="AE76" s="170">
        <f t="shared" si="25"/>
        <v>0.48007590132827327</v>
      </c>
      <c r="AF76" s="106">
        <f t="shared" si="29"/>
        <v>0.69275021836691675</v>
      </c>
      <c r="AG76" s="160">
        <v>800</v>
      </c>
      <c r="AH76" s="170">
        <f t="shared" si="26"/>
        <v>0.30360531309297911</v>
      </c>
      <c r="AI76" s="107">
        <f t="shared" si="30"/>
        <v>1.4911852313014691</v>
      </c>
      <c r="AJ76" s="160">
        <v>185</v>
      </c>
      <c r="AK76" s="160">
        <v>345</v>
      </c>
      <c r="AL76" s="104">
        <f t="shared" si="27"/>
        <v>530</v>
      </c>
      <c r="AM76" s="170">
        <f t="shared" si="28"/>
        <v>0.20113851992409867</v>
      </c>
      <c r="AN76" s="107">
        <f t="shared" si="31"/>
        <v>2.2103134057593263</v>
      </c>
      <c r="AO76" s="160">
        <v>35</v>
      </c>
      <c r="AP76" s="120" t="s">
        <v>7</v>
      </c>
      <c r="AQ76" s="109" t="s">
        <v>7</v>
      </c>
    </row>
    <row r="77" spans="1:43" x14ac:dyDescent="0.2">
      <c r="A77" s="262"/>
      <c r="B77" s="262"/>
      <c r="C77" s="131">
        <v>9330045.0199999996</v>
      </c>
      <c r="D77" s="125"/>
      <c r="E77" s="118"/>
      <c r="F77" s="119"/>
      <c r="G77" s="119"/>
      <c r="H77" s="149"/>
      <c r="I77" s="181" t="s">
        <v>128</v>
      </c>
      <c r="J77" s="156">
        <v>0.73</v>
      </c>
      <c r="K77" s="103">
        <f t="shared" si="16"/>
        <v>73</v>
      </c>
      <c r="L77" s="160">
        <v>5870</v>
      </c>
      <c r="M77" s="160">
        <v>5517</v>
      </c>
      <c r="N77" s="144">
        <v>5384</v>
      </c>
      <c r="O77" s="104">
        <f t="shared" si="17"/>
        <v>486</v>
      </c>
      <c r="P77" s="168">
        <f t="shared" si="18"/>
        <v>9.026745913818722E-2</v>
      </c>
      <c r="Q77" s="176">
        <v>8007.1</v>
      </c>
      <c r="R77" s="187">
        <v>2990</v>
      </c>
      <c r="S77" s="152">
        <v>2810</v>
      </c>
      <c r="T77" s="119">
        <f t="shared" si="19"/>
        <v>180</v>
      </c>
      <c r="U77" s="168">
        <f t="shared" si="20"/>
        <v>6.4056939501779361E-2</v>
      </c>
      <c r="V77" s="187">
        <v>2780</v>
      </c>
      <c r="W77" s="144">
        <v>2617</v>
      </c>
      <c r="X77" s="104">
        <f t="shared" si="21"/>
        <v>163</v>
      </c>
      <c r="Y77" s="169">
        <f t="shared" si="22"/>
        <v>6.2285059228123808E-2</v>
      </c>
      <c r="Z77" s="105">
        <f t="shared" si="23"/>
        <v>38.082191780821915</v>
      </c>
      <c r="AA77" s="160">
        <v>3200</v>
      </c>
      <c r="AB77" s="191">
        <v>1240</v>
      </c>
      <c r="AC77" s="119">
        <v>70</v>
      </c>
      <c r="AD77" s="104">
        <f t="shared" si="24"/>
        <v>1310</v>
      </c>
      <c r="AE77" s="170">
        <f t="shared" si="25"/>
        <v>0.40937499999999999</v>
      </c>
      <c r="AF77" s="106">
        <f t="shared" si="29"/>
        <v>0.59072871572871577</v>
      </c>
      <c r="AG77" s="160">
        <v>1125</v>
      </c>
      <c r="AH77" s="170">
        <f t="shared" si="26"/>
        <v>0.3515625</v>
      </c>
      <c r="AI77" s="107">
        <f t="shared" si="30"/>
        <v>1.7267313359528487</v>
      </c>
      <c r="AJ77" s="160">
        <v>310</v>
      </c>
      <c r="AK77" s="160">
        <v>395</v>
      </c>
      <c r="AL77" s="104">
        <f t="shared" si="27"/>
        <v>705</v>
      </c>
      <c r="AM77" s="170">
        <f t="shared" si="28"/>
        <v>0.22031249999999999</v>
      </c>
      <c r="AN77" s="107">
        <f t="shared" si="31"/>
        <v>2.4210164835164836</v>
      </c>
      <c r="AO77" s="160">
        <v>60</v>
      </c>
      <c r="AP77" s="120" t="s">
        <v>7</v>
      </c>
      <c r="AQ77" s="109" t="s">
        <v>7</v>
      </c>
    </row>
    <row r="78" spans="1:43" x14ac:dyDescent="0.2">
      <c r="A78" s="262"/>
      <c r="B78" s="262"/>
      <c r="C78" s="131">
        <v>9330046</v>
      </c>
      <c r="D78" s="125"/>
      <c r="E78" s="118"/>
      <c r="F78" s="119"/>
      <c r="G78" s="119"/>
      <c r="H78" s="149"/>
      <c r="I78" s="181" t="s">
        <v>129</v>
      </c>
      <c r="J78" s="156">
        <v>0.49</v>
      </c>
      <c r="K78" s="103">
        <f t="shared" si="16"/>
        <v>49</v>
      </c>
      <c r="L78" s="160">
        <v>5158</v>
      </c>
      <c r="M78" s="160">
        <v>4967</v>
      </c>
      <c r="N78" s="144">
        <v>4927</v>
      </c>
      <c r="O78" s="104">
        <f t="shared" si="17"/>
        <v>231</v>
      </c>
      <c r="P78" s="168">
        <f t="shared" si="18"/>
        <v>4.6884513902983559E-2</v>
      </c>
      <c r="Q78" s="176">
        <v>10481.6</v>
      </c>
      <c r="R78" s="187">
        <v>3195</v>
      </c>
      <c r="S78" s="152">
        <v>3118</v>
      </c>
      <c r="T78" s="119">
        <f t="shared" si="19"/>
        <v>77</v>
      </c>
      <c r="U78" s="168">
        <f t="shared" si="20"/>
        <v>2.4695317511225143E-2</v>
      </c>
      <c r="V78" s="187">
        <v>3057</v>
      </c>
      <c r="W78" s="144">
        <v>2965</v>
      </c>
      <c r="X78" s="104">
        <f t="shared" si="21"/>
        <v>92</v>
      </c>
      <c r="Y78" s="169">
        <f t="shared" si="22"/>
        <v>3.102866779089376E-2</v>
      </c>
      <c r="Z78" s="105">
        <f t="shared" si="23"/>
        <v>62.387755102040813</v>
      </c>
      <c r="AA78" s="160">
        <v>2970</v>
      </c>
      <c r="AB78" s="191">
        <v>980</v>
      </c>
      <c r="AC78" s="119">
        <v>65</v>
      </c>
      <c r="AD78" s="104">
        <f t="shared" si="24"/>
        <v>1045</v>
      </c>
      <c r="AE78" s="170">
        <f t="shared" si="25"/>
        <v>0.35185185185185186</v>
      </c>
      <c r="AF78" s="106">
        <f t="shared" si="29"/>
        <v>0.50772272994495227</v>
      </c>
      <c r="AG78" s="160">
        <v>1180</v>
      </c>
      <c r="AH78" s="170">
        <f t="shared" si="26"/>
        <v>0.39730639730639733</v>
      </c>
      <c r="AI78" s="107">
        <f t="shared" si="30"/>
        <v>1.9514066665343679</v>
      </c>
      <c r="AJ78" s="160">
        <v>405</v>
      </c>
      <c r="AK78" s="160">
        <v>295</v>
      </c>
      <c r="AL78" s="104">
        <f t="shared" si="27"/>
        <v>700</v>
      </c>
      <c r="AM78" s="170">
        <f t="shared" si="28"/>
        <v>0.2356902356902357</v>
      </c>
      <c r="AN78" s="107">
        <f t="shared" si="31"/>
        <v>2.59000259000259</v>
      </c>
      <c r="AO78" s="160">
        <v>40</v>
      </c>
      <c r="AP78" s="120" t="s">
        <v>7</v>
      </c>
      <c r="AQ78" s="109" t="s">
        <v>7</v>
      </c>
    </row>
    <row r="79" spans="1:43" x14ac:dyDescent="0.2">
      <c r="A79" s="262"/>
      <c r="B79" s="262"/>
      <c r="C79" s="131">
        <v>9330047.0099999998</v>
      </c>
      <c r="D79" s="125"/>
      <c r="E79" s="118"/>
      <c r="F79" s="119"/>
      <c r="G79" s="119"/>
      <c r="H79" s="149"/>
      <c r="I79" s="181" t="s">
        <v>130</v>
      </c>
      <c r="J79" s="156">
        <v>0.33</v>
      </c>
      <c r="K79" s="103">
        <f t="shared" si="16"/>
        <v>33</v>
      </c>
      <c r="L79" s="160">
        <v>3662</v>
      </c>
      <c r="M79" s="160">
        <v>3502</v>
      </c>
      <c r="N79" s="144">
        <v>3606</v>
      </c>
      <c r="O79" s="104">
        <f t="shared" si="17"/>
        <v>56</v>
      </c>
      <c r="P79" s="168">
        <f t="shared" si="18"/>
        <v>1.552967276760954E-2</v>
      </c>
      <c r="Q79" s="176">
        <v>11016.8</v>
      </c>
      <c r="R79" s="187">
        <v>2444</v>
      </c>
      <c r="S79" s="152">
        <v>2483</v>
      </c>
      <c r="T79" s="119">
        <f t="shared" si="19"/>
        <v>-39</v>
      </c>
      <c r="U79" s="168">
        <f t="shared" si="20"/>
        <v>-1.5706806282722512E-2</v>
      </c>
      <c r="V79" s="187">
        <v>2264</v>
      </c>
      <c r="W79" s="144">
        <v>2307</v>
      </c>
      <c r="X79" s="104">
        <f t="shared" si="21"/>
        <v>-43</v>
      </c>
      <c r="Y79" s="169">
        <f t="shared" si="22"/>
        <v>-1.8638925010836586E-2</v>
      </c>
      <c r="Z79" s="105">
        <f t="shared" si="23"/>
        <v>68.606060606060609</v>
      </c>
      <c r="AA79" s="160">
        <v>2125</v>
      </c>
      <c r="AB79" s="191">
        <v>990</v>
      </c>
      <c r="AC79" s="119">
        <v>60</v>
      </c>
      <c r="AD79" s="104">
        <f t="shared" si="24"/>
        <v>1050</v>
      </c>
      <c r="AE79" s="170">
        <f t="shared" si="25"/>
        <v>0.49411764705882355</v>
      </c>
      <c r="AF79" s="106">
        <f t="shared" si="29"/>
        <v>0.71301247771836018</v>
      </c>
      <c r="AG79" s="160">
        <v>565</v>
      </c>
      <c r="AH79" s="170">
        <f t="shared" si="26"/>
        <v>0.26588235294117646</v>
      </c>
      <c r="AI79" s="107">
        <f t="shared" si="30"/>
        <v>1.3059054663122616</v>
      </c>
      <c r="AJ79" s="160">
        <v>235</v>
      </c>
      <c r="AK79" s="160">
        <v>245</v>
      </c>
      <c r="AL79" s="104">
        <f t="shared" si="27"/>
        <v>480</v>
      </c>
      <c r="AM79" s="170">
        <f t="shared" si="28"/>
        <v>0.22588235294117648</v>
      </c>
      <c r="AN79" s="107">
        <f t="shared" si="31"/>
        <v>2.482223658694247</v>
      </c>
      <c r="AO79" s="160">
        <v>30</v>
      </c>
      <c r="AP79" s="120" t="s">
        <v>7</v>
      </c>
      <c r="AQ79" s="109" t="s">
        <v>7</v>
      </c>
    </row>
    <row r="80" spans="1:43" x14ac:dyDescent="0.2">
      <c r="A80" s="262"/>
      <c r="B80" s="262"/>
      <c r="C80" s="131">
        <v>9330047.0199999996</v>
      </c>
      <c r="D80" s="125"/>
      <c r="E80" s="118"/>
      <c r="F80" s="119"/>
      <c r="G80" s="119"/>
      <c r="H80" s="149"/>
      <c r="I80" s="181" t="s">
        <v>131</v>
      </c>
      <c r="J80" s="156">
        <v>0.39</v>
      </c>
      <c r="K80" s="103">
        <f t="shared" si="16"/>
        <v>39</v>
      </c>
      <c r="L80" s="160">
        <v>4102</v>
      </c>
      <c r="M80" s="160">
        <v>3982</v>
      </c>
      <c r="N80" s="144">
        <v>4082</v>
      </c>
      <c r="O80" s="104">
        <f t="shared" si="17"/>
        <v>20</v>
      </c>
      <c r="P80" s="168">
        <f t="shared" si="18"/>
        <v>4.8995590396864281E-3</v>
      </c>
      <c r="Q80" s="176">
        <v>10469.6</v>
      </c>
      <c r="R80" s="187">
        <v>2796</v>
      </c>
      <c r="S80" s="152">
        <v>2825</v>
      </c>
      <c r="T80" s="119">
        <f t="shared" si="19"/>
        <v>-29</v>
      </c>
      <c r="U80" s="168">
        <f t="shared" si="20"/>
        <v>-1.0265486725663717E-2</v>
      </c>
      <c r="V80" s="187">
        <v>2682</v>
      </c>
      <c r="W80" s="144">
        <v>2662</v>
      </c>
      <c r="X80" s="104">
        <f t="shared" si="21"/>
        <v>20</v>
      </c>
      <c r="Y80" s="169">
        <f t="shared" si="22"/>
        <v>7.5131480090157776E-3</v>
      </c>
      <c r="Z80" s="105">
        <f t="shared" si="23"/>
        <v>68.769230769230774</v>
      </c>
      <c r="AA80" s="160">
        <v>2775</v>
      </c>
      <c r="AB80" s="191">
        <v>1065</v>
      </c>
      <c r="AC80" s="119">
        <v>75</v>
      </c>
      <c r="AD80" s="104">
        <f t="shared" si="24"/>
        <v>1140</v>
      </c>
      <c r="AE80" s="170">
        <f t="shared" si="25"/>
        <v>0.41081081081081083</v>
      </c>
      <c r="AF80" s="106">
        <f t="shared" si="29"/>
        <v>0.59280059280059283</v>
      </c>
      <c r="AG80" s="160">
        <v>880</v>
      </c>
      <c r="AH80" s="170">
        <f t="shared" si="26"/>
        <v>0.3171171171171171</v>
      </c>
      <c r="AI80" s="107">
        <f t="shared" si="30"/>
        <v>1.557549691144976</v>
      </c>
      <c r="AJ80" s="160">
        <v>390</v>
      </c>
      <c r="AK80" s="160">
        <v>300</v>
      </c>
      <c r="AL80" s="104">
        <f t="shared" si="27"/>
        <v>690</v>
      </c>
      <c r="AM80" s="170">
        <f t="shared" si="28"/>
        <v>0.24864864864864866</v>
      </c>
      <c r="AN80" s="107">
        <f t="shared" si="31"/>
        <v>2.7324027324027327</v>
      </c>
      <c r="AO80" s="160">
        <v>65</v>
      </c>
      <c r="AP80" s="120" t="s">
        <v>7</v>
      </c>
      <c r="AQ80" s="109" t="s">
        <v>7</v>
      </c>
    </row>
    <row r="81" spans="1:45" x14ac:dyDescent="0.2">
      <c r="A81" s="262"/>
      <c r="B81" s="262"/>
      <c r="C81" s="131">
        <v>9330048</v>
      </c>
      <c r="D81" s="125"/>
      <c r="E81" s="127"/>
      <c r="F81" s="119"/>
      <c r="G81" s="119"/>
      <c r="H81" s="149"/>
      <c r="I81" s="181" t="s">
        <v>132</v>
      </c>
      <c r="J81" s="156">
        <v>1.22</v>
      </c>
      <c r="K81" s="103">
        <f t="shared" si="16"/>
        <v>122</v>
      </c>
      <c r="L81" s="160">
        <v>7932</v>
      </c>
      <c r="M81" s="160">
        <v>7366</v>
      </c>
      <c r="N81" s="144">
        <v>6635</v>
      </c>
      <c r="O81" s="104">
        <f t="shared" si="17"/>
        <v>1297</v>
      </c>
      <c r="P81" s="168">
        <f t="shared" si="18"/>
        <v>0.19547852298417484</v>
      </c>
      <c r="Q81" s="176">
        <v>6503.8</v>
      </c>
      <c r="R81" s="187">
        <v>5085</v>
      </c>
      <c r="S81" s="152">
        <v>4399</v>
      </c>
      <c r="T81" s="119">
        <f t="shared" si="19"/>
        <v>686</v>
      </c>
      <c r="U81" s="168">
        <f t="shared" si="20"/>
        <v>0.15594453284837462</v>
      </c>
      <c r="V81" s="187">
        <v>4775</v>
      </c>
      <c r="W81" s="144">
        <v>4106</v>
      </c>
      <c r="X81" s="104">
        <f t="shared" si="21"/>
        <v>669</v>
      </c>
      <c r="Y81" s="169">
        <f t="shared" si="22"/>
        <v>0.16293229420360447</v>
      </c>
      <c r="Z81" s="105">
        <f t="shared" si="23"/>
        <v>39.139344262295083</v>
      </c>
      <c r="AA81" s="160">
        <v>4630</v>
      </c>
      <c r="AB81" s="191">
        <v>1990</v>
      </c>
      <c r="AC81" s="119">
        <v>80</v>
      </c>
      <c r="AD81" s="104">
        <f t="shared" si="24"/>
        <v>2070</v>
      </c>
      <c r="AE81" s="170">
        <f t="shared" si="25"/>
        <v>0.44708423326133911</v>
      </c>
      <c r="AF81" s="106">
        <f t="shared" si="29"/>
        <v>0.64514319373930618</v>
      </c>
      <c r="AG81" s="160">
        <v>1215</v>
      </c>
      <c r="AH81" s="170">
        <f t="shared" si="26"/>
        <v>0.26241900647948163</v>
      </c>
      <c r="AI81" s="107">
        <f t="shared" si="30"/>
        <v>1.2888949237695562</v>
      </c>
      <c r="AJ81" s="160">
        <v>745</v>
      </c>
      <c r="AK81" s="160">
        <v>495</v>
      </c>
      <c r="AL81" s="104">
        <f t="shared" si="27"/>
        <v>1240</v>
      </c>
      <c r="AM81" s="170">
        <f t="shared" si="28"/>
        <v>0.2678185745140389</v>
      </c>
      <c r="AN81" s="107">
        <f t="shared" si="31"/>
        <v>2.9430612583960318</v>
      </c>
      <c r="AO81" s="160">
        <v>100</v>
      </c>
      <c r="AP81" s="120" t="s">
        <v>7</v>
      </c>
      <c r="AQ81" s="109" t="s">
        <v>7</v>
      </c>
    </row>
    <row r="82" spans="1:45" x14ac:dyDescent="0.2">
      <c r="A82" s="262" t="s">
        <v>500</v>
      </c>
      <c r="B82" s="262" t="s">
        <v>536</v>
      </c>
      <c r="C82" s="131">
        <v>9330049.0099999998</v>
      </c>
      <c r="D82" s="125"/>
      <c r="E82" s="127"/>
      <c r="F82" s="119"/>
      <c r="G82" s="119"/>
      <c r="H82" s="149"/>
      <c r="I82" s="181" t="s">
        <v>133</v>
      </c>
      <c r="J82" s="156">
        <v>1.55</v>
      </c>
      <c r="K82" s="103">
        <f t="shared" si="16"/>
        <v>155</v>
      </c>
      <c r="L82" s="160">
        <v>13855</v>
      </c>
      <c r="M82" s="160">
        <v>8179</v>
      </c>
      <c r="N82" s="144">
        <v>5990</v>
      </c>
      <c r="O82" s="104">
        <f t="shared" si="17"/>
        <v>7865</v>
      </c>
      <c r="P82" s="168">
        <f t="shared" si="18"/>
        <v>1.3130217028380635</v>
      </c>
      <c r="Q82" s="176">
        <v>8935.2999999999993</v>
      </c>
      <c r="R82" s="187">
        <v>8528</v>
      </c>
      <c r="S82" s="152">
        <v>3726</v>
      </c>
      <c r="T82" s="119">
        <f t="shared" si="19"/>
        <v>4802</v>
      </c>
      <c r="U82" s="168">
        <f t="shared" si="20"/>
        <v>1.2887815351583467</v>
      </c>
      <c r="V82" s="187">
        <v>7726</v>
      </c>
      <c r="W82" s="144">
        <v>3463</v>
      </c>
      <c r="X82" s="104">
        <f t="shared" si="21"/>
        <v>4263</v>
      </c>
      <c r="Y82" s="169">
        <f t="shared" si="22"/>
        <v>1.2310135720473578</v>
      </c>
      <c r="Z82" s="105">
        <f t="shared" si="23"/>
        <v>49.845161290322579</v>
      </c>
      <c r="AA82" s="160">
        <v>8535</v>
      </c>
      <c r="AB82" s="191">
        <v>3540</v>
      </c>
      <c r="AC82" s="119">
        <v>230</v>
      </c>
      <c r="AD82" s="104">
        <f t="shared" si="24"/>
        <v>3770</v>
      </c>
      <c r="AE82" s="170">
        <f t="shared" si="25"/>
        <v>0.44171060339777385</v>
      </c>
      <c r="AF82" s="106">
        <f t="shared" si="29"/>
        <v>0.63738903809202585</v>
      </c>
      <c r="AG82" s="160">
        <v>2350</v>
      </c>
      <c r="AH82" s="170">
        <f t="shared" si="26"/>
        <v>0.27533684827182192</v>
      </c>
      <c r="AI82" s="107">
        <f t="shared" si="30"/>
        <v>1.352342083849813</v>
      </c>
      <c r="AJ82" s="160">
        <v>1745</v>
      </c>
      <c r="AK82" s="160">
        <v>575</v>
      </c>
      <c r="AL82" s="104">
        <f t="shared" si="27"/>
        <v>2320</v>
      </c>
      <c r="AM82" s="170">
        <f t="shared" si="28"/>
        <v>0.27182190978324544</v>
      </c>
      <c r="AN82" s="107">
        <f t="shared" si="31"/>
        <v>2.9870539536620377</v>
      </c>
      <c r="AO82" s="160">
        <v>95</v>
      </c>
      <c r="AP82" s="120" t="s">
        <v>7</v>
      </c>
      <c r="AQ82" s="109" t="s">
        <v>7</v>
      </c>
    </row>
    <row r="83" spans="1:45" x14ac:dyDescent="0.2">
      <c r="A83" s="262" t="s">
        <v>500</v>
      </c>
      <c r="B83" s="262" t="s">
        <v>597</v>
      </c>
      <c r="C83" s="131">
        <v>9330049.0199999996</v>
      </c>
      <c r="D83" s="125"/>
      <c r="E83" s="127"/>
      <c r="F83" s="119"/>
      <c r="G83" s="119"/>
      <c r="H83" s="149"/>
      <c r="I83" s="181" t="s">
        <v>134</v>
      </c>
      <c r="J83" s="156">
        <v>0.85</v>
      </c>
      <c r="K83" s="103">
        <f t="shared" si="16"/>
        <v>85</v>
      </c>
      <c r="L83" s="160">
        <v>5968</v>
      </c>
      <c r="M83" s="160">
        <v>5788</v>
      </c>
      <c r="N83" s="144">
        <v>5817</v>
      </c>
      <c r="O83" s="104">
        <f t="shared" si="17"/>
        <v>151</v>
      </c>
      <c r="P83" s="168">
        <f t="shared" si="18"/>
        <v>2.5958397799553033E-2</v>
      </c>
      <c r="Q83" s="176">
        <v>7014.6</v>
      </c>
      <c r="R83" s="187">
        <v>3249</v>
      </c>
      <c r="S83" s="152">
        <v>3389</v>
      </c>
      <c r="T83" s="119">
        <f t="shared" si="19"/>
        <v>-140</v>
      </c>
      <c r="U83" s="168">
        <f t="shared" si="20"/>
        <v>-4.1310120979640014E-2</v>
      </c>
      <c r="V83" s="187">
        <v>3143</v>
      </c>
      <c r="W83" s="144">
        <v>3157</v>
      </c>
      <c r="X83" s="104">
        <f t="shared" si="21"/>
        <v>-14</v>
      </c>
      <c r="Y83" s="169">
        <f t="shared" si="22"/>
        <v>-4.434589800443459E-3</v>
      </c>
      <c r="Z83" s="105">
        <f t="shared" si="23"/>
        <v>36.976470588235294</v>
      </c>
      <c r="AA83" s="160">
        <v>2610</v>
      </c>
      <c r="AB83" s="191">
        <v>1135</v>
      </c>
      <c r="AC83" s="119">
        <v>55</v>
      </c>
      <c r="AD83" s="104">
        <f t="shared" si="24"/>
        <v>1190</v>
      </c>
      <c r="AE83" s="170">
        <f t="shared" si="25"/>
        <v>0.45593869731800768</v>
      </c>
      <c r="AF83" s="106">
        <f t="shared" si="29"/>
        <v>0.65792019815008329</v>
      </c>
      <c r="AG83" s="160">
        <v>710</v>
      </c>
      <c r="AH83" s="170">
        <f t="shared" si="26"/>
        <v>0.27203065134099619</v>
      </c>
      <c r="AI83" s="107">
        <f t="shared" si="30"/>
        <v>1.3361033955844606</v>
      </c>
      <c r="AJ83" s="160">
        <v>495</v>
      </c>
      <c r="AK83" s="160">
        <v>180</v>
      </c>
      <c r="AL83" s="104">
        <f t="shared" si="27"/>
        <v>675</v>
      </c>
      <c r="AM83" s="170">
        <f t="shared" si="28"/>
        <v>0.25862068965517243</v>
      </c>
      <c r="AN83" s="107">
        <f t="shared" si="31"/>
        <v>2.8419856006062907</v>
      </c>
      <c r="AO83" s="160">
        <v>35</v>
      </c>
      <c r="AP83" s="120" t="s">
        <v>7</v>
      </c>
      <c r="AQ83" s="109" t="s">
        <v>7</v>
      </c>
    </row>
    <row r="84" spans="1:45" x14ac:dyDescent="0.2">
      <c r="A84" s="262"/>
      <c r="B84" s="262"/>
      <c r="C84" s="131">
        <v>9330050.0199999996</v>
      </c>
      <c r="D84" s="125"/>
      <c r="E84" s="118"/>
      <c r="F84" s="119"/>
      <c r="G84" s="119"/>
      <c r="H84" s="149"/>
      <c r="I84" s="181" t="s">
        <v>135</v>
      </c>
      <c r="J84" s="156">
        <v>0.68</v>
      </c>
      <c r="K84" s="103">
        <f t="shared" si="16"/>
        <v>68</v>
      </c>
      <c r="L84" s="160">
        <v>6238</v>
      </c>
      <c r="M84" s="160">
        <v>5752</v>
      </c>
      <c r="N84" s="144">
        <v>6086</v>
      </c>
      <c r="O84" s="104">
        <f t="shared" si="17"/>
        <v>152</v>
      </c>
      <c r="P84" s="168">
        <f t="shared" si="18"/>
        <v>2.4975353269799539E-2</v>
      </c>
      <c r="Q84" s="176">
        <v>9156</v>
      </c>
      <c r="R84" s="187">
        <v>3642</v>
      </c>
      <c r="S84" s="152">
        <v>3532</v>
      </c>
      <c r="T84" s="119">
        <f t="shared" si="19"/>
        <v>110</v>
      </c>
      <c r="U84" s="168">
        <f t="shared" si="20"/>
        <v>3.114382785956965E-2</v>
      </c>
      <c r="V84" s="187">
        <v>3475</v>
      </c>
      <c r="W84" s="144">
        <v>3348</v>
      </c>
      <c r="X84" s="104">
        <f t="shared" si="21"/>
        <v>127</v>
      </c>
      <c r="Y84" s="169">
        <f t="shared" si="22"/>
        <v>3.7933094384707287E-2</v>
      </c>
      <c r="Z84" s="105">
        <f t="shared" si="23"/>
        <v>51.102941176470587</v>
      </c>
      <c r="AA84" s="160">
        <v>3625</v>
      </c>
      <c r="AB84" s="191">
        <v>1260</v>
      </c>
      <c r="AC84" s="119">
        <v>110</v>
      </c>
      <c r="AD84" s="104">
        <f t="shared" si="24"/>
        <v>1370</v>
      </c>
      <c r="AE84" s="170">
        <f t="shared" si="25"/>
        <v>0.37793103448275861</v>
      </c>
      <c r="AF84" s="106">
        <f t="shared" si="29"/>
        <v>0.54535502811364878</v>
      </c>
      <c r="AG84" s="160">
        <v>1480</v>
      </c>
      <c r="AH84" s="170">
        <f t="shared" si="26"/>
        <v>0.40827586206896554</v>
      </c>
      <c r="AI84" s="107">
        <f t="shared" si="30"/>
        <v>2.0052841948377482</v>
      </c>
      <c r="AJ84" s="160">
        <v>260</v>
      </c>
      <c r="AK84" s="160">
        <v>455</v>
      </c>
      <c r="AL84" s="104">
        <f t="shared" si="27"/>
        <v>715</v>
      </c>
      <c r="AM84" s="170">
        <f t="shared" si="28"/>
        <v>0.19724137931034483</v>
      </c>
      <c r="AN84" s="107">
        <f t="shared" si="31"/>
        <v>2.1674876847290641</v>
      </c>
      <c r="AO84" s="160">
        <v>75</v>
      </c>
      <c r="AP84" s="120" t="s">
        <v>7</v>
      </c>
      <c r="AQ84" s="109" t="s">
        <v>7</v>
      </c>
    </row>
    <row r="85" spans="1:45" x14ac:dyDescent="0.2">
      <c r="A85" s="262"/>
      <c r="B85" s="262"/>
      <c r="C85" s="131">
        <v>9330050.0299999993</v>
      </c>
      <c r="D85" s="125"/>
      <c r="E85" s="118"/>
      <c r="F85" s="119"/>
      <c r="G85" s="119"/>
      <c r="H85" s="149"/>
      <c r="I85" s="181" t="s">
        <v>136</v>
      </c>
      <c r="J85" s="156">
        <v>1.29</v>
      </c>
      <c r="K85" s="103">
        <f t="shared" si="16"/>
        <v>129</v>
      </c>
      <c r="L85" s="160">
        <v>6079</v>
      </c>
      <c r="M85" s="160">
        <v>4971</v>
      </c>
      <c r="N85" s="144">
        <v>4536</v>
      </c>
      <c r="O85" s="104">
        <f t="shared" si="17"/>
        <v>1543</v>
      </c>
      <c r="P85" s="168">
        <f t="shared" si="18"/>
        <v>0.34016754850088182</v>
      </c>
      <c r="Q85" s="176">
        <v>4702.8999999999996</v>
      </c>
      <c r="R85" s="187">
        <v>3841</v>
      </c>
      <c r="S85" s="152">
        <v>2999</v>
      </c>
      <c r="T85" s="119">
        <f t="shared" si="19"/>
        <v>842</v>
      </c>
      <c r="U85" s="168">
        <f t="shared" si="20"/>
        <v>0.28076025341780592</v>
      </c>
      <c r="V85" s="187">
        <v>3679</v>
      </c>
      <c r="W85" s="144">
        <v>2839</v>
      </c>
      <c r="X85" s="104">
        <f t="shared" si="21"/>
        <v>840</v>
      </c>
      <c r="Y85" s="169">
        <f t="shared" si="22"/>
        <v>0.29587883057414582</v>
      </c>
      <c r="Z85" s="105">
        <f t="shared" si="23"/>
        <v>28.519379844961239</v>
      </c>
      <c r="AA85" s="160">
        <v>3805</v>
      </c>
      <c r="AB85" s="191">
        <v>1510</v>
      </c>
      <c r="AC85" s="119">
        <v>75</v>
      </c>
      <c r="AD85" s="104">
        <f t="shared" si="24"/>
        <v>1585</v>
      </c>
      <c r="AE85" s="170">
        <f t="shared" si="25"/>
        <v>0.41655716162943496</v>
      </c>
      <c r="AF85" s="106">
        <f t="shared" si="29"/>
        <v>0.60109258532386001</v>
      </c>
      <c r="AG85" s="160">
        <v>1050</v>
      </c>
      <c r="AH85" s="170">
        <f t="shared" si="26"/>
        <v>0.27595269382391591</v>
      </c>
      <c r="AI85" s="107">
        <f t="shared" si="30"/>
        <v>1.3553668655398621</v>
      </c>
      <c r="AJ85" s="160">
        <v>525</v>
      </c>
      <c r="AK85" s="160">
        <v>585</v>
      </c>
      <c r="AL85" s="104">
        <f t="shared" si="27"/>
        <v>1110</v>
      </c>
      <c r="AM85" s="170">
        <f t="shared" si="28"/>
        <v>0.29172141918528255</v>
      </c>
      <c r="AN85" s="107">
        <f t="shared" si="31"/>
        <v>3.2057298811569512</v>
      </c>
      <c r="AO85" s="160">
        <v>60</v>
      </c>
      <c r="AP85" s="120" t="s">
        <v>7</v>
      </c>
      <c r="AQ85" s="109" t="s">
        <v>7</v>
      </c>
    </row>
    <row r="86" spans="1:45" x14ac:dyDescent="0.2">
      <c r="A86" s="262" t="s">
        <v>500</v>
      </c>
      <c r="B86" s="262" t="s">
        <v>594</v>
      </c>
      <c r="C86" s="131">
        <v>9330050.0399999991</v>
      </c>
      <c r="D86" s="125"/>
      <c r="E86" s="118"/>
      <c r="F86" s="119"/>
      <c r="G86" s="119"/>
      <c r="H86" s="149"/>
      <c r="I86" s="181" t="s">
        <v>137</v>
      </c>
      <c r="J86" s="156">
        <v>0.31</v>
      </c>
      <c r="K86" s="103">
        <f t="shared" si="16"/>
        <v>31</v>
      </c>
      <c r="L86" s="160">
        <v>3148</v>
      </c>
      <c r="M86" s="160">
        <v>3212</v>
      </c>
      <c r="N86" s="144">
        <v>3443</v>
      </c>
      <c r="O86" s="104">
        <f t="shared" si="17"/>
        <v>-295</v>
      </c>
      <c r="P86" s="168">
        <f t="shared" si="18"/>
        <v>-8.5681092070868423E-2</v>
      </c>
      <c r="Q86" s="176">
        <v>10264.1</v>
      </c>
      <c r="R86" s="187">
        <v>2015</v>
      </c>
      <c r="S86" s="152">
        <v>2051</v>
      </c>
      <c r="T86" s="119">
        <f t="shared" si="19"/>
        <v>-36</v>
      </c>
      <c r="U86" s="168">
        <f t="shared" si="20"/>
        <v>-1.7552413456850317E-2</v>
      </c>
      <c r="V86" s="187">
        <v>1874</v>
      </c>
      <c r="W86" s="144">
        <v>1910</v>
      </c>
      <c r="X86" s="104">
        <f t="shared" si="21"/>
        <v>-36</v>
      </c>
      <c r="Y86" s="169">
        <f t="shared" si="22"/>
        <v>-1.8848167539267015E-2</v>
      </c>
      <c r="Z86" s="105">
        <f t="shared" si="23"/>
        <v>60.451612903225808</v>
      </c>
      <c r="AA86" s="160">
        <v>1895</v>
      </c>
      <c r="AB86" s="191">
        <v>730</v>
      </c>
      <c r="AC86" s="119">
        <v>35</v>
      </c>
      <c r="AD86" s="104">
        <f t="shared" si="24"/>
        <v>765</v>
      </c>
      <c r="AE86" s="170">
        <f t="shared" si="25"/>
        <v>0.40369393139841686</v>
      </c>
      <c r="AF86" s="106">
        <f t="shared" si="29"/>
        <v>0.58253092553884112</v>
      </c>
      <c r="AG86" s="160">
        <v>740</v>
      </c>
      <c r="AH86" s="170">
        <f t="shared" si="26"/>
        <v>0.39050131926121373</v>
      </c>
      <c r="AI86" s="107">
        <f t="shared" si="30"/>
        <v>1.9179829040334662</v>
      </c>
      <c r="AJ86" s="160">
        <v>190</v>
      </c>
      <c r="AK86" s="160">
        <v>180</v>
      </c>
      <c r="AL86" s="104">
        <f t="shared" si="27"/>
        <v>370</v>
      </c>
      <c r="AM86" s="170">
        <f t="shared" si="28"/>
        <v>0.19525065963060687</v>
      </c>
      <c r="AN86" s="107">
        <f t="shared" si="31"/>
        <v>2.1456116442923832</v>
      </c>
      <c r="AO86" s="160">
        <v>25</v>
      </c>
      <c r="AP86" s="120" t="s">
        <v>7</v>
      </c>
      <c r="AQ86" s="109" t="s">
        <v>7</v>
      </c>
    </row>
    <row r="87" spans="1:45" x14ac:dyDescent="0.2">
      <c r="A87" s="262"/>
      <c r="B87" s="262"/>
      <c r="C87" s="131">
        <v>9330051.0099999998</v>
      </c>
      <c r="D87" s="125">
        <v>9330051</v>
      </c>
      <c r="E87" s="127">
        <v>0.41989001300000001</v>
      </c>
      <c r="F87" s="152">
        <v>7674</v>
      </c>
      <c r="G87" s="152">
        <v>2930</v>
      </c>
      <c r="H87" s="153">
        <v>2795</v>
      </c>
      <c r="I87" s="181"/>
      <c r="J87" s="156">
        <v>0.54</v>
      </c>
      <c r="K87" s="103">
        <f t="shared" si="16"/>
        <v>54</v>
      </c>
      <c r="L87" s="160">
        <v>3389</v>
      </c>
      <c r="M87" s="160">
        <v>3320</v>
      </c>
      <c r="N87" s="144">
        <f>F87*E87</f>
        <v>3222.2359597620002</v>
      </c>
      <c r="O87" s="104">
        <f t="shared" si="17"/>
        <v>166.76404023799978</v>
      </c>
      <c r="P87" s="168">
        <f t="shared" si="18"/>
        <v>5.1754136667979227E-2</v>
      </c>
      <c r="Q87" s="176">
        <v>6226.3</v>
      </c>
      <c r="R87" s="187">
        <v>1413</v>
      </c>
      <c r="S87" s="152">
        <f>G87*E87</f>
        <v>1230.27773809</v>
      </c>
      <c r="T87" s="119">
        <f t="shared" si="19"/>
        <v>182.72226191000004</v>
      </c>
      <c r="U87" s="168">
        <f t="shared" si="20"/>
        <v>0.1485211479106136</v>
      </c>
      <c r="V87" s="187">
        <v>1312</v>
      </c>
      <c r="W87" s="144">
        <f>H87*E87</f>
        <v>1173.5925863350001</v>
      </c>
      <c r="X87" s="104">
        <f t="shared" si="21"/>
        <v>138.40741366499992</v>
      </c>
      <c r="Y87" s="169">
        <f t="shared" si="22"/>
        <v>0.11793480572097935</v>
      </c>
      <c r="Z87" s="105">
        <f t="shared" si="23"/>
        <v>24.296296296296298</v>
      </c>
      <c r="AA87" s="160">
        <v>1735</v>
      </c>
      <c r="AB87" s="191">
        <v>845</v>
      </c>
      <c r="AC87" s="119">
        <v>50</v>
      </c>
      <c r="AD87" s="104">
        <f t="shared" si="24"/>
        <v>895</v>
      </c>
      <c r="AE87" s="170">
        <f t="shared" si="25"/>
        <v>0.51585014409221897</v>
      </c>
      <c r="AF87" s="106">
        <f t="shared" si="29"/>
        <v>0.74437250229757435</v>
      </c>
      <c r="AG87" s="160">
        <v>525</v>
      </c>
      <c r="AH87" s="170">
        <f t="shared" si="26"/>
        <v>0.30259365994236309</v>
      </c>
      <c r="AI87" s="107">
        <f t="shared" si="30"/>
        <v>1.4862164044320387</v>
      </c>
      <c r="AJ87" s="160">
        <v>75</v>
      </c>
      <c r="AK87" s="160">
        <v>215</v>
      </c>
      <c r="AL87" s="104">
        <f t="shared" si="27"/>
        <v>290</v>
      </c>
      <c r="AM87" s="170">
        <f t="shared" si="28"/>
        <v>0.16714697406340057</v>
      </c>
      <c r="AN87" s="107">
        <f t="shared" si="31"/>
        <v>1.8367799347626437</v>
      </c>
      <c r="AO87" s="160">
        <v>25</v>
      </c>
      <c r="AP87" s="120" t="s">
        <v>7</v>
      </c>
      <c r="AQ87" s="102" t="s">
        <v>8</v>
      </c>
      <c r="AR87" s="114" t="s">
        <v>469</v>
      </c>
      <c r="AS87" s="192" t="s">
        <v>479</v>
      </c>
    </row>
    <row r="88" spans="1:45" x14ac:dyDescent="0.2">
      <c r="A88" s="261"/>
      <c r="B88" s="261"/>
      <c r="C88" s="130">
        <v>9330051.0199999996</v>
      </c>
      <c r="D88" s="124">
        <v>9330051</v>
      </c>
      <c r="E88" s="126">
        <v>0.58010998700000005</v>
      </c>
      <c r="F88" s="150">
        <v>7674</v>
      </c>
      <c r="G88" s="150">
        <v>2930</v>
      </c>
      <c r="H88" s="151">
        <v>2795</v>
      </c>
      <c r="I88" s="180"/>
      <c r="J88" s="155">
        <v>0.76</v>
      </c>
      <c r="K88" s="96">
        <f t="shared" si="16"/>
        <v>76</v>
      </c>
      <c r="L88" s="159">
        <v>4671</v>
      </c>
      <c r="M88" s="159">
        <v>4671</v>
      </c>
      <c r="N88" s="143">
        <f>E88*F88</f>
        <v>4451.7640402380002</v>
      </c>
      <c r="O88" s="97">
        <f t="shared" si="17"/>
        <v>219.23595976199977</v>
      </c>
      <c r="P88" s="165">
        <f t="shared" si="18"/>
        <v>4.9246985639939483E-2</v>
      </c>
      <c r="Q88" s="175">
        <v>6186.8</v>
      </c>
      <c r="R88" s="186">
        <v>1843</v>
      </c>
      <c r="S88" s="150">
        <f>G88*E88</f>
        <v>1699.72226191</v>
      </c>
      <c r="T88" s="116">
        <f t="shared" si="19"/>
        <v>143.27773808999996</v>
      </c>
      <c r="U88" s="165">
        <f t="shared" si="20"/>
        <v>8.4294794097123191E-2</v>
      </c>
      <c r="V88" s="186">
        <v>1739</v>
      </c>
      <c r="W88" s="143">
        <f>H88*E88</f>
        <v>1621.4074136650001</v>
      </c>
      <c r="X88" s="97">
        <f t="shared" si="21"/>
        <v>117.59258633499985</v>
      </c>
      <c r="Y88" s="166">
        <f t="shared" si="22"/>
        <v>7.2525008424129303E-2</v>
      </c>
      <c r="Z88" s="98">
        <f t="shared" si="23"/>
        <v>22.881578947368421</v>
      </c>
      <c r="AA88" s="159">
        <v>2320</v>
      </c>
      <c r="AB88" s="190">
        <v>1270</v>
      </c>
      <c r="AC88" s="116">
        <v>100</v>
      </c>
      <c r="AD88" s="97">
        <f t="shared" si="24"/>
        <v>1370</v>
      </c>
      <c r="AE88" s="167">
        <f t="shared" si="25"/>
        <v>0.59051724137931039</v>
      </c>
      <c r="AF88" s="99">
        <f t="shared" si="29"/>
        <v>0.85211723142757634</v>
      </c>
      <c r="AG88" s="159">
        <v>755</v>
      </c>
      <c r="AH88" s="167">
        <f t="shared" si="26"/>
        <v>0.32543103448275862</v>
      </c>
      <c r="AI88" s="100">
        <f t="shared" si="30"/>
        <v>1.5983842558092269</v>
      </c>
      <c r="AJ88" s="159">
        <v>100</v>
      </c>
      <c r="AK88" s="159">
        <v>70</v>
      </c>
      <c r="AL88" s="97">
        <f t="shared" si="27"/>
        <v>170</v>
      </c>
      <c r="AM88" s="167">
        <f t="shared" si="28"/>
        <v>7.3275862068965511E-2</v>
      </c>
      <c r="AN88" s="100">
        <f t="shared" si="31"/>
        <v>0.80522925350511554</v>
      </c>
      <c r="AO88" s="159">
        <v>30</v>
      </c>
      <c r="AP88" s="117" t="s">
        <v>8</v>
      </c>
      <c r="AQ88" s="102" t="s">
        <v>8</v>
      </c>
      <c r="AR88" s="114" t="s">
        <v>469</v>
      </c>
    </row>
    <row r="89" spans="1:45" x14ac:dyDescent="0.2">
      <c r="A89" s="261"/>
      <c r="B89" s="261"/>
      <c r="C89" s="130">
        <v>9330052.0099999998</v>
      </c>
      <c r="D89" s="124"/>
      <c r="E89" s="115"/>
      <c r="F89" s="116"/>
      <c r="G89" s="116"/>
      <c r="H89" s="148"/>
      <c r="I89" s="180" t="s">
        <v>139</v>
      </c>
      <c r="J89" s="155">
        <v>1.26</v>
      </c>
      <c r="K89" s="96">
        <f t="shared" si="16"/>
        <v>126</v>
      </c>
      <c r="L89" s="159">
        <v>6112</v>
      </c>
      <c r="M89" s="159">
        <v>5960</v>
      </c>
      <c r="N89" s="143">
        <v>5722</v>
      </c>
      <c r="O89" s="97">
        <f t="shared" si="17"/>
        <v>390</v>
      </c>
      <c r="P89" s="165">
        <f t="shared" si="18"/>
        <v>6.8157986717930788E-2</v>
      </c>
      <c r="Q89" s="175">
        <v>4848.1000000000004</v>
      </c>
      <c r="R89" s="186">
        <v>2449</v>
      </c>
      <c r="S89" s="150">
        <v>2131</v>
      </c>
      <c r="T89" s="116">
        <f t="shared" si="19"/>
        <v>318</v>
      </c>
      <c r="U89" s="165">
        <f t="shared" si="20"/>
        <v>0.14922571562646644</v>
      </c>
      <c r="V89" s="186">
        <v>2223</v>
      </c>
      <c r="W89" s="143">
        <v>1982</v>
      </c>
      <c r="X89" s="97">
        <f t="shared" si="21"/>
        <v>241</v>
      </c>
      <c r="Y89" s="166">
        <f t="shared" si="22"/>
        <v>0.12159434914228053</v>
      </c>
      <c r="Z89" s="98">
        <f t="shared" si="23"/>
        <v>17.642857142857142</v>
      </c>
      <c r="AA89" s="159">
        <v>2645</v>
      </c>
      <c r="AB89" s="190">
        <v>1475</v>
      </c>
      <c r="AC89" s="116">
        <v>110</v>
      </c>
      <c r="AD89" s="97">
        <f t="shared" si="24"/>
        <v>1585</v>
      </c>
      <c r="AE89" s="167">
        <f t="shared" si="25"/>
        <v>0.59924385633270316</v>
      </c>
      <c r="AF89" s="99">
        <f t="shared" si="29"/>
        <v>0.86470974939784018</v>
      </c>
      <c r="AG89" s="159">
        <v>895</v>
      </c>
      <c r="AH89" s="167">
        <f t="shared" si="26"/>
        <v>0.33837429111531192</v>
      </c>
      <c r="AI89" s="100">
        <f t="shared" si="30"/>
        <v>1.6619562431989781</v>
      </c>
      <c r="AJ89" s="159">
        <v>100</v>
      </c>
      <c r="AK89" s="159">
        <v>55</v>
      </c>
      <c r="AL89" s="97">
        <f t="shared" si="27"/>
        <v>155</v>
      </c>
      <c r="AM89" s="167">
        <f t="shared" si="28"/>
        <v>5.8601134215500943E-2</v>
      </c>
      <c r="AN89" s="100">
        <f t="shared" si="31"/>
        <v>0.6439685078626477</v>
      </c>
      <c r="AO89" s="159">
        <v>15</v>
      </c>
      <c r="AP89" s="117" t="s">
        <v>8</v>
      </c>
      <c r="AQ89" s="102" t="s">
        <v>8</v>
      </c>
    </row>
    <row r="90" spans="1:45" x14ac:dyDescent="0.2">
      <c r="A90" s="260"/>
      <c r="B90" s="260"/>
      <c r="C90" s="129">
        <v>9330052.0199999996</v>
      </c>
      <c r="D90" s="122"/>
      <c r="E90" s="111"/>
      <c r="F90" s="112"/>
      <c r="G90" s="112"/>
      <c r="H90" s="145"/>
      <c r="I90" s="179" t="s">
        <v>140</v>
      </c>
      <c r="J90" s="154">
        <v>1.33</v>
      </c>
      <c r="K90" s="89">
        <f t="shared" si="16"/>
        <v>133</v>
      </c>
      <c r="L90" s="158">
        <v>6272</v>
      </c>
      <c r="M90" s="158">
        <v>6258</v>
      </c>
      <c r="N90" s="141">
        <v>6277</v>
      </c>
      <c r="O90" s="90">
        <f t="shared" si="17"/>
        <v>-5</v>
      </c>
      <c r="P90" s="162">
        <f t="shared" si="18"/>
        <v>-7.9655886570017523E-4</v>
      </c>
      <c r="Q90" s="174">
        <v>4731.8</v>
      </c>
      <c r="R90" s="185">
        <v>2370</v>
      </c>
      <c r="S90" s="146">
        <v>2188</v>
      </c>
      <c r="T90" s="112">
        <f t="shared" si="19"/>
        <v>182</v>
      </c>
      <c r="U90" s="162">
        <f t="shared" si="20"/>
        <v>8.318098720292505E-2</v>
      </c>
      <c r="V90" s="185">
        <v>2216</v>
      </c>
      <c r="W90" s="141">
        <v>2094</v>
      </c>
      <c r="X90" s="90">
        <f t="shared" si="21"/>
        <v>122</v>
      </c>
      <c r="Y90" s="163">
        <f t="shared" si="22"/>
        <v>5.8261700095510981E-2</v>
      </c>
      <c r="Z90" s="91">
        <f t="shared" si="23"/>
        <v>16.661654135338345</v>
      </c>
      <c r="AA90" s="158">
        <v>3025</v>
      </c>
      <c r="AB90" s="189">
        <v>1910</v>
      </c>
      <c r="AC90" s="112">
        <v>175</v>
      </c>
      <c r="AD90" s="90">
        <f t="shared" si="24"/>
        <v>2085</v>
      </c>
      <c r="AE90" s="164">
        <f t="shared" si="25"/>
        <v>0.68925619834710738</v>
      </c>
      <c r="AF90" s="92">
        <f t="shared" si="29"/>
        <v>0.99459768881256483</v>
      </c>
      <c r="AG90" s="158">
        <v>705</v>
      </c>
      <c r="AH90" s="164">
        <f t="shared" si="26"/>
        <v>0.23305785123966943</v>
      </c>
      <c r="AI90" s="93">
        <f t="shared" si="30"/>
        <v>1.144684927503288</v>
      </c>
      <c r="AJ90" s="158">
        <v>110</v>
      </c>
      <c r="AK90" s="158">
        <v>100</v>
      </c>
      <c r="AL90" s="90">
        <f t="shared" si="27"/>
        <v>210</v>
      </c>
      <c r="AM90" s="164">
        <f t="shared" si="28"/>
        <v>6.9421487603305784E-2</v>
      </c>
      <c r="AN90" s="93">
        <f t="shared" si="31"/>
        <v>0.76287349014621741</v>
      </c>
      <c r="AO90" s="158">
        <v>20</v>
      </c>
      <c r="AP90" s="113" t="s">
        <v>9</v>
      </c>
      <c r="AQ90" s="95" t="s">
        <v>9</v>
      </c>
    </row>
    <row r="91" spans="1:45" x14ac:dyDescent="0.2">
      <c r="A91" s="260"/>
      <c r="B91" s="260"/>
      <c r="C91" s="129">
        <v>9330053.0099999998</v>
      </c>
      <c r="D91" s="122"/>
      <c r="E91" s="111"/>
      <c r="F91" s="112"/>
      <c r="G91" s="112"/>
      <c r="H91" s="145"/>
      <c r="I91" s="179" t="s">
        <v>141</v>
      </c>
      <c r="J91" s="154">
        <v>2.62</v>
      </c>
      <c r="K91" s="89">
        <f t="shared" si="16"/>
        <v>262</v>
      </c>
      <c r="L91" s="158">
        <v>6548</v>
      </c>
      <c r="M91" s="158">
        <v>6508</v>
      </c>
      <c r="N91" s="141">
        <v>6309</v>
      </c>
      <c r="O91" s="90">
        <f t="shared" si="17"/>
        <v>239</v>
      </c>
      <c r="P91" s="162">
        <f t="shared" si="18"/>
        <v>3.788239023617055E-2</v>
      </c>
      <c r="Q91" s="174">
        <v>2494.6999999999998</v>
      </c>
      <c r="R91" s="185">
        <v>2641</v>
      </c>
      <c r="S91" s="146">
        <v>2409</v>
      </c>
      <c r="T91" s="112">
        <f t="shared" si="19"/>
        <v>232</v>
      </c>
      <c r="U91" s="162">
        <f t="shared" si="20"/>
        <v>9.6305520963055211E-2</v>
      </c>
      <c r="V91" s="185">
        <v>2461</v>
      </c>
      <c r="W91" s="141">
        <v>2235</v>
      </c>
      <c r="X91" s="90">
        <f t="shared" si="21"/>
        <v>226</v>
      </c>
      <c r="Y91" s="163">
        <f t="shared" si="22"/>
        <v>0.10111856823266219</v>
      </c>
      <c r="Z91" s="91">
        <f t="shared" si="23"/>
        <v>9.3931297709923669</v>
      </c>
      <c r="AA91" s="158">
        <v>3265</v>
      </c>
      <c r="AB91" s="189">
        <v>1835</v>
      </c>
      <c r="AC91" s="112">
        <v>195</v>
      </c>
      <c r="AD91" s="90">
        <f t="shared" si="24"/>
        <v>2030</v>
      </c>
      <c r="AE91" s="164">
        <f t="shared" si="25"/>
        <v>0.62174578866768759</v>
      </c>
      <c r="AF91" s="92">
        <f t="shared" si="29"/>
        <v>0.89718007022754354</v>
      </c>
      <c r="AG91" s="158">
        <v>890</v>
      </c>
      <c r="AH91" s="164">
        <f t="shared" si="26"/>
        <v>0.27258805513016843</v>
      </c>
      <c r="AI91" s="93">
        <f t="shared" si="30"/>
        <v>1.3388411352169372</v>
      </c>
      <c r="AJ91" s="158">
        <v>130</v>
      </c>
      <c r="AK91" s="158">
        <v>170</v>
      </c>
      <c r="AL91" s="90">
        <f t="shared" si="27"/>
        <v>300</v>
      </c>
      <c r="AM91" s="164">
        <f t="shared" si="28"/>
        <v>9.1883614088820828E-2</v>
      </c>
      <c r="AN91" s="93">
        <f t="shared" si="31"/>
        <v>1.009710044932097</v>
      </c>
      <c r="AO91" s="158">
        <v>50</v>
      </c>
      <c r="AP91" s="113" t="s">
        <v>9</v>
      </c>
      <c r="AQ91" s="95" t="s">
        <v>9</v>
      </c>
    </row>
    <row r="92" spans="1:45" x14ac:dyDescent="0.2">
      <c r="A92" s="260"/>
      <c r="B92" s="260"/>
      <c r="C92" s="129">
        <v>9330053.0199999996</v>
      </c>
      <c r="D92" s="122"/>
      <c r="E92" s="111"/>
      <c r="F92" s="112"/>
      <c r="G92" s="112"/>
      <c r="H92" s="145"/>
      <c r="I92" s="179" t="s">
        <v>142</v>
      </c>
      <c r="J92" s="154">
        <v>0.8</v>
      </c>
      <c r="K92" s="89">
        <f t="shared" si="16"/>
        <v>80</v>
      </c>
      <c r="L92" s="158">
        <v>3508</v>
      </c>
      <c r="M92" s="158">
        <v>3217</v>
      </c>
      <c r="N92" s="141">
        <v>3089</v>
      </c>
      <c r="O92" s="90">
        <f t="shared" si="17"/>
        <v>419</v>
      </c>
      <c r="P92" s="162">
        <f t="shared" si="18"/>
        <v>0.1356426027840725</v>
      </c>
      <c r="Q92" s="174">
        <v>4393.8</v>
      </c>
      <c r="R92" s="185">
        <v>1515</v>
      </c>
      <c r="S92" s="146">
        <v>1291</v>
      </c>
      <c r="T92" s="112">
        <f t="shared" si="19"/>
        <v>224</v>
      </c>
      <c r="U92" s="162">
        <f t="shared" si="20"/>
        <v>0.17350890782339271</v>
      </c>
      <c r="V92" s="185">
        <v>1393</v>
      </c>
      <c r="W92" s="141">
        <v>1173</v>
      </c>
      <c r="X92" s="90">
        <f t="shared" si="21"/>
        <v>220</v>
      </c>
      <c r="Y92" s="163">
        <f t="shared" si="22"/>
        <v>0.18755328218243819</v>
      </c>
      <c r="Z92" s="91">
        <f t="shared" si="23"/>
        <v>17.412500000000001</v>
      </c>
      <c r="AA92" s="158">
        <v>1900</v>
      </c>
      <c r="AB92" s="189">
        <v>1150</v>
      </c>
      <c r="AC92" s="112">
        <v>50</v>
      </c>
      <c r="AD92" s="90">
        <f t="shared" si="24"/>
        <v>1200</v>
      </c>
      <c r="AE92" s="164">
        <f t="shared" si="25"/>
        <v>0.63157894736842102</v>
      </c>
      <c r="AF92" s="92">
        <f t="shared" si="29"/>
        <v>0.91136933242196405</v>
      </c>
      <c r="AG92" s="158">
        <v>540</v>
      </c>
      <c r="AH92" s="164">
        <f t="shared" si="26"/>
        <v>0.28421052631578947</v>
      </c>
      <c r="AI92" s="93">
        <f t="shared" si="30"/>
        <v>1.3959259642229345</v>
      </c>
      <c r="AJ92" s="158">
        <v>70</v>
      </c>
      <c r="AK92" s="158">
        <v>65</v>
      </c>
      <c r="AL92" s="90">
        <f t="shared" si="27"/>
        <v>135</v>
      </c>
      <c r="AM92" s="164">
        <f t="shared" si="28"/>
        <v>7.1052631578947367E-2</v>
      </c>
      <c r="AN92" s="93">
        <f t="shared" si="31"/>
        <v>0.78079814921920188</v>
      </c>
      <c r="AO92" s="158">
        <v>20</v>
      </c>
      <c r="AP92" s="113" t="s">
        <v>9</v>
      </c>
      <c r="AQ92" s="95" t="s">
        <v>9</v>
      </c>
    </row>
    <row r="93" spans="1:45" x14ac:dyDescent="0.2">
      <c r="A93" s="262"/>
      <c r="B93" s="262"/>
      <c r="C93" s="131">
        <v>9330054.0099999998</v>
      </c>
      <c r="D93" s="125"/>
      <c r="E93" s="118"/>
      <c r="F93" s="119"/>
      <c r="G93" s="119"/>
      <c r="H93" s="149"/>
      <c r="I93" s="181" t="s">
        <v>143</v>
      </c>
      <c r="J93" s="156">
        <v>0.59</v>
      </c>
      <c r="K93" s="103">
        <f t="shared" si="16"/>
        <v>59</v>
      </c>
      <c r="L93" s="160">
        <v>4066</v>
      </c>
      <c r="M93" s="160">
        <v>3900</v>
      </c>
      <c r="N93" s="144">
        <v>3874</v>
      </c>
      <c r="O93" s="104">
        <f t="shared" si="17"/>
        <v>192</v>
      </c>
      <c r="P93" s="168">
        <f t="shared" si="18"/>
        <v>4.9561177077955598E-2</v>
      </c>
      <c r="Q93" s="176">
        <v>6939.8</v>
      </c>
      <c r="R93" s="187">
        <v>1739</v>
      </c>
      <c r="S93" s="152">
        <v>1662</v>
      </c>
      <c r="T93" s="119">
        <f t="shared" si="19"/>
        <v>77</v>
      </c>
      <c r="U93" s="168">
        <f t="shared" si="20"/>
        <v>4.6329723225030081E-2</v>
      </c>
      <c r="V93" s="187">
        <v>1618</v>
      </c>
      <c r="W93" s="144">
        <v>1548</v>
      </c>
      <c r="X93" s="104">
        <f t="shared" si="21"/>
        <v>70</v>
      </c>
      <c r="Y93" s="169">
        <f t="shared" si="22"/>
        <v>4.5219638242894059E-2</v>
      </c>
      <c r="Z93" s="105">
        <f t="shared" si="23"/>
        <v>27.423728813559322</v>
      </c>
      <c r="AA93" s="160">
        <v>2190</v>
      </c>
      <c r="AB93" s="191">
        <v>1070</v>
      </c>
      <c r="AC93" s="119">
        <v>85</v>
      </c>
      <c r="AD93" s="104">
        <f t="shared" si="24"/>
        <v>1155</v>
      </c>
      <c r="AE93" s="170">
        <f t="shared" si="25"/>
        <v>0.5273972602739726</v>
      </c>
      <c r="AF93" s="106">
        <f t="shared" si="29"/>
        <v>0.76103500761035014</v>
      </c>
      <c r="AG93" s="160">
        <v>605</v>
      </c>
      <c r="AH93" s="170">
        <f t="shared" si="26"/>
        <v>0.27625570776255709</v>
      </c>
      <c r="AI93" s="107">
        <f t="shared" si="30"/>
        <v>1.3568551461815181</v>
      </c>
      <c r="AJ93" s="160">
        <v>125</v>
      </c>
      <c r="AK93" s="160">
        <v>285</v>
      </c>
      <c r="AL93" s="104">
        <f t="shared" si="27"/>
        <v>410</v>
      </c>
      <c r="AM93" s="170">
        <f t="shared" si="28"/>
        <v>0.18721461187214611</v>
      </c>
      <c r="AN93" s="107">
        <f t="shared" si="31"/>
        <v>2.057303427166441</v>
      </c>
      <c r="AO93" s="160">
        <v>20</v>
      </c>
      <c r="AP93" s="120" t="s">
        <v>7</v>
      </c>
      <c r="AQ93" s="109" t="s">
        <v>7</v>
      </c>
    </row>
    <row r="94" spans="1:45" x14ac:dyDescent="0.2">
      <c r="A94" s="260"/>
      <c r="B94" s="260"/>
      <c r="C94" s="129">
        <v>9330054.0199999996</v>
      </c>
      <c r="D94" s="122"/>
      <c r="E94" s="111"/>
      <c r="F94" s="112"/>
      <c r="G94" s="112"/>
      <c r="H94" s="145"/>
      <c r="I94" s="179" t="s">
        <v>144</v>
      </c>
      <c r="J94" s="154">
        <v>0.79</v>
      </c>
      <c r="K94" s="89">
        <f t="shared" si="16"/>
        <v>79</v>
      </c>
      <c r="L94" s="158">
        <v>4476</v>
      </c>
      <c r="M94" s="158">
        <v>4326</v>
      </c>
      <c r="N94" s="141">
        <v>4348</v>
      </c>
      <c r="O94" s="90">
        <f t="shared" si="17"/>
        <v>128</v>
      </c>
      <c r="P94" s="162">
        <f t="shared" si="18"/>
        <v>2.9438822447102116E-2</v>
      </c>
      <c r="Q94" s="174">
        <v>5644.4</v>
      </c>
      <c r="R94" s="185">
        <v>1686</v>
      </c>
      <c r="S94" s="146">
        <v>1599</v>
      </c>
      <c r="T94" s="112">
        <f t="shared" si="19"/>
        <v>87</v>
      </c>
      <c r="U94" s="162">
        <f t="shared" si="20"/>
        <v>5.4409005628517824E-2</v>
      </c>
      <c r="V94" s="185">
        <v>1575</v>
      </c>
      <c r="W94" s="141">
        <v>1492</v>
      </c>
      <c r="X94" s="90">
        <f t="shared" si="21"/>
        <v>83</v>
      </c>
      <c r="Y94" s="163">
        <f t="shared" si="22"/>
        <v>5.5630026809651477E-2</v>
      </c>
      <c r="Z94" s="91">
        <f t="shared" si="23"/>
        <v>19.936708860759495</v>
      </c>
      <c r="AA94" s="158">
        <v>1970</v>
      </c>
      <c r="AB94" s="189">
        <v>1125</v>
      </c>
      <c r="AC94" s="112">
        <v>115</v>
      </c>
      <c r="AD94" s="90">
        <f t="shared" si="24"/>
        <v>1240</v>
      </c>
      <c r="AE94" s="164">
        <f t="shared" si="25"/>
        <v>0.62944162436548223</v>
      </c>
      <c r="AF94" s="92">
        <f t="shared" si="29"/>
        <v>0.90828517224456318</v>
      </c>
      <c r="AG94" s="158">
        <v>495</v>
      </c>
      <c r="AH94" s="164">
        <f t="shared" si="26"/>
        <v>0.2512690355329949</v>
      </c>
      <c r="AI94" s="93">
        <f t="shared" si="30"/>
        <v>1.2341308228536094</v>
      </c>
      <c r="AJ94" s="158">
        <v>80</v>
      </c>
      <c r="AK94" s="158">
        <v>125</v>
      </c>
      <c r="AL94" s="90">
        <f t="shared" si="27"/>
        <v>205</v>
      </c>
      <c r="AM94" s="164">
        <f t="shared" si="28"/>
        <v>0.10406091370558376</v>
      </c>
      <c r="AN94" s="93">
        <f t="shared" si="31"/>
        <v>1.1435265242371841</v>
      </c>
      <c r="AO94" s="158">
        <v>40</v>
      </c>
      <c r="AP94" s="113" t="s">
        <v>9</v>
      </c>
      <c r="AQ94" s="95" t="s">
        <v>9</v>
      </c>
    </row>
    <row r="95" spans="1:45" x14ac:dyDescent="0.2">
      <c r="A95" s="262"/>
      <c r="B95" s="262"/>
      <c r="C95" s="131">
        <v>9330055.0099999998</v>
      </c>
      <c r="D95" s="125"/>
      <c r="E95" s="127"/>
      <c r="F95" s="119"/>
      <c r="G95" s="119"/>
      <c r="H95" s="149"/>
      <c r="I95" s="181" t="s">
        <v>145</v>
      </c>
      <c r="J95" s="156">
        <v>0.8</v>
      </c>
      <c r="K95" s="103">
        <f t="shared" si="16"/>
        <v>80</v>
      </c>
      <c r="L95" s="160">
        <v>5407</v>
      </c>
      <c r="M95" s="160">
        <v>5131</v>
      </c>
      <c r="N95" s="144">
        <v>5197</v>
      </c>
      <c r="O95" s="104">
        <f t="shared" si="17"/>
        <v>210</v>
      </c>
      <c r="P95" s="168">
        <f t="shared" si="18"/>
        <v>4.0407927650567638E-2</v>
      </c>
      <c r="Q95" s="176">
        <v>6720.1</v>
      </c>
      <c r="R95" s="187">
        <v>2750</v>
      </c>
      <c r="S95" s="152">
        <v>2588</v>
      </c>
      <c r="T95" s="119">
        <f t="shared" si="19"/>
        <v>162</v>
      </c>
      <c r="U95" s="168">
        <f t="shared" si="20"/>
        <v>6.2596599690880994E-2</v>
      </c>
      <c r="V95" s="187">
        <v>2612</v>
      </c>
      <c r="W95" s="144">
        <v>2416</v>
      </c>
      <c r="X95" s="104">
        <f t="shared" si="21"/>
        <v>196</v>
      </c>
      <c r="Y95" s="169">
        <f t="shared" si="22"/>
        <v>8.1125827814569534E-2</v>
      </c>
      <c r="Z95" s="105">
        <f t="shared" si="23"/>
        <v>32.65</v>
      </c>
      <c r="AA95" s="160">
        <v>3095</v>
      </c>
      <c r="AB95" s="191">
        <v>1300</v>
      </c>
      <c r="AC95" s="119">
        <v>155</v>
      </c>
      <c r="AD95" s="104">
        <f t="shared" si="24"/>
        <v>1455</v>
      </c>
      <c r="AE95" s="170">
        <f t="shared" si="25"/>
        <v>0.47011308562197091</v>
      </c>
      <c r="AF95" s="106">
        <f t="shared" si="29"/>
        <v>0.67837386092636498</v>
      </c>
      <c r="AG95" s="160">
        <v>1015</v>
      </c>
      <c r="AH95" s="170">
        <f t="shared" si="26"/>
        <v>0.32794830371567046</v>
      </c>
      <c r="AI95" s="107">
        <f t="shared" si="30"/>
        <v>1.6107480536133127</v>
      </c>
      <c r="AJ95" s="160">
        <v>210</v>
      </c>
      <c r="AK95" s="160">
        <v>390</v>
      </c>
      <c r="AL95" s="104">
        <f t="shared" si="27"/>
        <v>600</v>
      </c>
      <c r="AM95" s="170">
        <f t="shared" si="28"/>
        <v>0.1938610662358643</v>
      </c>
      <c r="AN95" s="107">
        <f t="shared" si="31"/>
        <v>2.1303413872073</v>
      </c>
      <c r="AO95" s="160">
        <v>20</v>
      </c>
      <c r="AP95" s="120" t="s">
        <v>7</v>
      </c>
      <c r="AQ95" s="102" t="s">
        <v>8</v>
      </c>
    </row>
    <row r="96" spans="1:45" x14ac:dyDescent="0.2">
      <c r="A96" s="262"/>
      <c r="B96" s="262"/>
      <c r="C96" s="131">
        <v>9330055.0199999996</v>
      </c>
      <c r="D96" s="125"/>
      <c r="E96" s="127"/>
      <c r="F96" s="119"/>
      <c r="G96" s="119"/>
      <c r="H96" s="149"/>
      <c r="I96" s="181" t="s">
        <v>146</v>
      </c>
      <c r="J96" s="156">
        <v>0.65</v>
      </c>
      <c r="K96" s="103">
        <f t="shared" si="16"/>
        <v>65</v>
      </c>
      <c r="L96" s="160">
        <v>4381</v>
      </c>
      <c r="M96" s="160">
        <v>4302</v>
      </c>
      <c r="N96" s="144">
        <v>4434</v>
      </c>
      <c r="O96" s="104">
        <f t="shared" si="17"/>
        <v>-53</v>
      </c>
      <c r="P96" s="168">
        <f t="shared" si="18"/>
        <v>-1.1953089760938205E-2</v>
      </c>
      <c r="Q96" s="176">
        <v>6715.2</v>
      </c>
      <c r="R96" s="187">
        <v>2550</v>
      </c>
      <c r="S96" s="152">
        <v>2549</v>
      </c>
      <c r="T96" s="119">
        <f t="shared" si="19"/>
        <v>1</v>
      </c>
      <c r="U96" s="168">
        <f t="shared" si="20"/>
        <v>3.9231071008238524E-4</v>
      </c>
      <c r="V96" s="187">
        <v>2439</v>
      </c>
      <c r="W96" s="144">
        <v>2433</v>
      </c>
      <c r="X96" s="104">
        <f t="shared" si="21"/>
        <v>6</v>
      </c>
      <c r="Y96" s="169">
        <f t="shared" si="22"/>
        <v>2.4660912453760789E-3</v>
      </c>
      <c r="Z96" s="105">
        <f t="shared" si="23"/>
        <v>37.523076923076921</v>
      </c>
      <c r="AA96" s="160">
        <v>2520</v>
      </c>
      <c r="AB96" s="191">
        <v>1220</v>
      </c>
      <c r="AC96" s="119">
        <v>45</v>
      </c>
      <c r="AD96" s="104">
        <f t="shared" si="24"/>
        <v>1265</v>
      </c>
      <c r="AE96" s="170">
        <f t="shared" si="25"/>
        <v>0.50198412698412698</v>
      </c>
      <c r="AF96" s="106">
        <f t="shared" si="29"/>
        <v>0.72436381960191487</v>
      </c>
      <c r="AG96" s="160">
        <v>770</v>
      </c>
      <c r="AH96" s="170">
        <f t="shared" si="26"/>
        <v>0.30555555555555558</v>
      </c>
      <c r="AI96" s="107">
        <f t="shared" si="30"/>
        <v>1.5007640253219823</v>
      </c>
      <c r="AJ96" s="160">
        <v>205</v>
      </c>
      <c r="AK96" s="160">
        <v>235</v>
      </c>
      <c r="AL96" s="104">
        <f t="shared" si="27"/>
        <v>440</v>
      </c>
      <c r="AM96" s="170">
        <f t="shared" si="28"/>
        <v>0.17460317460317459</v>
      </c>
      <c r="AN96" s="107">
        <f t="shared" si="31"/>
        <v>1.9187162044304902</v>
      </c>
      <c r="AO96" s="160">
        <v>40</v>
      </c>
      <c r="AP96" s="120" t="s">
        <v>7</v>
      </c>
      <c r="AQ96" s="109" t="s">
        <v>7</v>
      </c>
    </row>
    <row r="97" spans="1:45" x14ac:dyDescent="0.2">
      <c r="A97" s="262"/>
      <c r="B97" s="262"/>
      <c r="C97" s="131">
        <v>9330056.0099999998</v>
      </c>
      <c r="D97" s="125"/>
      <c r="E97" s="127"/>
      <c r="F97" s="119"/>
      <c r="G97" s="119"/>
      <c r="H97" s="149"/>
      <c r="I97" s="181" t="s">
        <v>147</v>
      </c>
      <c r="J97" s="156">
        <v>1.1299999999999999</v>
      </c>
      <c r="K97" s="103">
        <f t="shared" si="16"/>
        <v>112.99999999999999</v>
      </c>
      <c r="L97" s="160">
        <v>4142</v>
      </c>
      <c r="M97" s="160">
        <v>3793</v>
      </c>
      <c r="N97" s="144">
        <v>3983</v>
      </c>
      <c r="O97" s="104">
        <f t="shared" si="17"/>
        <v>159</v>
      </c>
      <c r="P97" s="168">
        <f t="shared" si="18"/>
        <v>3.9919658548832539E-2</v>
      </c>
      <c r="Q97" s="176">
        <v>3671.3</v>
      </c>
      <c r="R97" s="187">
        <v>2511</v>
      </c>
      <c r="S97" s="152">
        <v>2304</v>
      </c>
      <c r="T97" s="119">
        <f t="shared" si="19"/>
        <v>207</v>
      </c>
      <c r="U97" s="168">
        <f t="shared" si="20"/>
        <v>8.984375E-2</v>
      </c>
      <c r="V97" s="187">
        <v>2401</v>
      </c>
      <c r="W97" s="144">
        <v>2157</v>
      </c>
      <c r="X97" s="104">
        <f t="shared" si="21"/>
        <v>244</v>
      </c>
      <c r="Y97" s="169">
        <f t="shared" si="22"/>
        <v>0.11312007417709782</v>
      </c>
      <c r="Z97" s="105">
        <f t="shared" si="23"/>
        <v>21.247787610619472</v>
      </c>
      <c r="AA97" s="160">
        <v>2180</v>
      </c>
      <c r="AB97" s="191">
        <v>795</v>
      </c>
      <c r="AC97" s="119">
        <v>70</v>
      </c>
      <c r="AD97" s="104">
        <f t="shared" si="24"/>
        <v>865</v>
      </c>
      <c r="AE97" s="170">
        <f t="shared" si="25"/>
        <v>0.39678899082568808</v>
      </c>
      <c r="AF97" s="106">
        <f t="shared" si="29"/>
        <v>0.57256708632855424</v>
      </c>
      <c r="AG97" s="160">
        <v>690</v>
      </c>
      <c r="AH97" s="170">
        <f t="shared" si="26"/>
        <v>0.3165137614678899</v>
      </c>
      <c r="AI97" s="107">
        <f t="shared" si="30"/>
        <v>1.5545862547538796</v>
      </c>
      <c r="AJ97" s="160">
        <v>220</v>
      </c>
      <c r="AK97" s="160">
        <v>375</v>
      </c>
      <c r="AL97" s="104">
        <f t="shared" si="27"/>
        <v>595</v>
      </c>
      <c r="AM97" s="170">
        <f t="shared" si="28"/>
        <v>0.27293577981651373</v>
      </c>
      <c r="AN97" s="107">
        <f t="shared" si="31"/>
        <v>2.999294283697953</v>
      </c>
      <c r="AO97" s="160">
        <v>40</v>
      </c>
      <c r="AP97" s="120" t="s">
        <v>7</v>
      </c>
      <c r="AQ97" s="109" t="s">
        <v>7</v>
      </c>
    </row>
    <row r="98" spans="1:45" s="128" customFormat="1" x14ac:dyDescent="0.2">
      <c r="A98" s="262"/>
      <c r="B98" s="262"/>
      <c r="C98" s="131">
        <v>9330056.0199999996</v>
      </c>
      <c r="D98" s="125"/>
      <c r="E98" s="118"/>
      <c r="F98" s="119"/>
      <c r="G98" s="119"/>
      <c r="H98" s="149"/>
      <c r="I98" s="181" t="s">
        <v>148</v>
      </c>
      <c r="J98" s="156">
        <v>0.67</v>
      </c>
      <c r="K98" s="103">
        <f t="shared" si="16"/>
        <v>67</v>
      </c>
      <c r="L98" s="160">
        <v>4545</v>
      </c>
      <c r="M98" s="160">
        <v>4151</v>
      </c>
      <c r="N98" s="144">
        <v>4340</v>
      </c>
      <c r="O98" s="104">
        <f t="shared" si="17"/>
        <v>205</v>
      </c>
      <c r="P98" s="168">
        <f t="shared" si="18"/>
        <v>4.7235023041474651E-2</v>
      </c>
      <c r="Q98" s="176">
        <v>6814.1</v>
      </c>
      <c r="R98" s="187">
        <v>2441</v>
      </c>
      <c r="S98" s="152">
        <v>2456</v>
      </c>
      <c r="T98" s="119">
        <f t="shared" si="19"/>
        <v>-15</v>
      </c>
      <c r="U98" s="168">
        <f t="shared" si="20"/>
        <v>-6.1074918566775245E-3</v>
      </c>
      <c r="V98" s="187">
        <v>2297</v>
      </c>
      <c r="W98" s="144">
        <v>2311</v>
      </c>
      <c r="X98" s="104">
        <f t="shared" si="21"/>
        <v>-14</v>
      </c>
      <c r="Y98" s="169">
        <f t="shared" si="22"/>
        <v>-6.0579835569017741E-3</v>
      </c>
      <c r="Z98" s="105">
        <f t="shared" si="23"/>
        <v>34.28358208955224</v>
      </c>
      <c r="AA98" s="160">
        <v>2625</v>
      </c>
      <c r="AB98" s="191">
        <v>1010</v>
      </c>
      <c r="AC98" s="119">
        <v>85</v>
      </c>
      <c r="AD98" s="104">
        <f t="shared" si="24"/>
        <v>1095</v>
      </c>
      <c r="AE98" s="170">
        <f t="shared" si="25"/>
        <v>0.41714285714285715</v>
      </c>
      <c r="AF98" s="106">
        <f t="shared" si="29"/>
        <v>0.60193774479488771</v>
      </c>
      <c r="AG98" s="160">
        <v>780</v>
      </c>
      <c r="AH98" s="170">
        <f t="shared" si="26"/>
        <v>0.29714285714285715</v>
      </c>
      <c r="AI98" s="107">
        <f t="shared" si="30"/>
        <v>1.4594442885209093</v>
      </c>
      <c r="AJ98" s="160">
        <v>265</v>
      </c>
      <c r="AK98" s="160">
        <v>440</v>
      </c>
      <c r="AL98" s="104">
        <f t="shared" si="27"/>
        <v>705</v>
      </c>
      <c r="AM98" s="170">
        <f t="shared" si="28"/>
        <v>0.26857142857142857</v>
      </c>
      <c r="AN98" s="107">
        <f t="shared" si="31"/>
        <v>2.9513343799058087</v>
      </c>
      <c r="AO98" s="160">
        <v>45</v>
      </c>
      <c r="AP98" s="120" t="s">
        <v>7</v>
      </c>
      <c r="AQ98" s="109" t="s">
        <v>7</v>
      </c>
      <c r="AR98" s="114"/>
      <c r="AS98" s="192"/>
    </row>
    <row r="99" spans="1:45" x14ac:dyDescent="0.2">
      <c r="A99" s="262"/>
      <c r="B99" s="262"/>
      <c r="C99" s="131">
        <v>9330057.0099999998</v>
      </c>
      <c r="D99" s="125"/>
      <c r="E99" s="118"/>
      <c r="F99" s="119"/>
      <c r="G99" s="119"/>
      <c r="H99" s="149"/>
      <c r="I99" s="181" t="s">
        <v>149</v>
      </c>
      <c r="J99" s="156">
        <v>0.23</v>
      </c>
      <c r="K99" s="103">
        <f t="shared" si="16"/>
        <v>23</v>
      </c>
      <c r="L99" s="160">
        <v>3082</v>
      </c>
      <c r="M99" s="160">
        <v>3188</v>
      </c>
      <c r="N99" s="144">
        <v>3005</v>
      </c>
      <c r="O99" s="104">
        <f t="shared" si="17"/>
        <v>77</v>
      </c>
      <c r="P99" s="168">
        <f t="shared" si="18"/>
        <v>2.5623960066555741E-2</v>
      </c>
      <c r="Q99" s="176">
        <v>13342</v>
      </c>
      <c r="R99" s="187">
        <v>1665</v>
      </c>
      <c r="S99" s="152">
        <v>1623</v>
      </c>
      <c r="T99" s="119">
        <f t="shared" si="19"/>
        <v>42</v>
      </c>
      <c r="U99" s="168">
        <f t="shared" si="20"/>
        <v>2.5878003696857672E-2</v>
      </c>
      <c r="V99" s="187">
        <v>1475</v>
      </c>
      <c r="W99" s="144">
        <v>1475</v>
      </c>
      <c r="X99" s="104">
        <f t="shared" si="21"/>
        <v>0</v>
      </c>
      <c r="Y99" s="169">
        <f t="shared" si="22"/>
        <v>0</v>
      </c>
      <c r="Z99" s="105">
        <f t="shared" si="23"/>
        <v>64.130434782608702</v>
      </c>
      <c r="AA99" s="160">
        <v>970</v>
      </c>
      <c r="AB99" s="191">
        <v>225</v>
      </c>
      <c r="AC99" s="119">
        <v>15</v>
      </c>
      <c r="AD99" s="104">
        <f t="shared" si="24"/>
        <v>240</v>
      </c>
      <c r="AE99" s="170">
        <f t="shared" si="25"/>
        <v>0.24742268041237114</v>
      </c>
      <c r="AF99" s="106">
        <f t="shared" si="29"/>
        <v>0.35703128486633645</v>
      </c>
      <c r="AG99" s="160">
        <v>290</v>
      </c>
      <c r="AH99" s="170">
        <f t="shared" si="26"/>
        <v>0.29896907216494845</v>
      </c>
      <c r="AI99" s="107">
        <f t="shared" si="30"/>
        <v>1.4684139104368783</v>
      </c>
      <c r="AJ99" s="160">
        <v>310</v>
      </c>
      <c r="AK99" s="160">
        <v>120</v>
      </c>
      <c r="AL99" s="104">
        <f t="shared" si="27"/>
        <v>430</v>
      </c>
      <c r="AM99" s="170">
        <f t="shared" si="28"/>
        <v>0.44329896907216493</v>
      </c>
      <c r="AN99" s="107">
        <f t="shared" si="31"/>
        <v>4.8714172425512627</v>
      </c>
      <c r="AO99" s="160">
        <v>10</v>
      </c>
      <c r="AP99" s="120" t="s">
        <v>7</v>
      </c>
      <c r="AQ99" s="109" t="s">
        <v>7</v>
      </c>
    </row>
    <row r="100" spans="1:45" x14ac:dyDescent="0.2">
      <c r="A100" s="262" t="s">
        <v>500</v>
      </c>
      <c r="B100" s="262" t="s">
        <v>607</v>
      </c>
      <c r="C100" s="131">
        <v>9330057.0199999996</v>
      </c>
      <c r="D100" s="125"/>
      <c r="E100" s="118"/>
      <c r="F100" s="119"/>
      <c r="G100" s="119"/>
      <c r="H100" s="149"/>
      <c r="I100" s="181" t="s">
        <v>150</v>
      </c>
      <c r="J100" s="156">
        <v>1.63</v>
      </c>
      <c r="K100" s="103">
        <f t="shared" si="16"/>
        <v>163</v>
      </c>
      <c r="L100" s="160">
        <v>4980</v>
      </c>
      <c r="M100" s="160">
        <v>5086</v>
      </c>
      <c r="N100" s="144">
        <v>5084</v>
      </c>
      <c r="O100" s="104">
        <f t="shared" si="17"/>
        <v>-104</v>
      </c>
      <c r="P100" s="168">
        <f t="shared" si="18"/>
        <v>-2.0456333595594022E-2</v>
      </c>
      <c r="Q100" s="176">
        <v>3062.9</v>
      </c>
      <c r="R100" s="187">
        <v>2467</v>
      </c>
      <c r="S100" s="152">
        <v>2510</v>
      </c>
      <c r="T100" s="119">
        <f t="shared" si="19"/>
        <v>-43</v>
      </c>
      <c r="U100" s="168">
        <f t="shared" si="20"/>
        <v>-1.7131474103585658E-2</v>
      </c>
      <c r="V100" s="187">
        <v>2227</v>
      </c>
      <c r="W100" s="144">
        <v>2304</v>
      </c>
      <c r="X100" s="104">
        <f t="shared" si="21"/>
        <v>-77</v>
      </c>
      <c r="Y100" s="169">
        <f t="shared" si="22"/>
        <v>-3.3420138888888888E-2</v>
      </c>
      <c r="Z100" s="105">
        <f t="shared" si="23"/>
        <v>13.662576687116564</v>
      </c>
      <c r="AA100" s="160">
        <v>1910</v>
      </c>
      <c r="AB100" s="191">
        <v>665</v>
      </c>
      <c r="AC100" s="119">
        <v>60</v>
      </c>
      <c r="AD100" s="104">
        <f t="shared" si="24"/>
        <v>725</v>
      </c>
      <c r="AE100" s="170">
        <f t="shared" si="25"/>
        <v>0.37958115183246072</v>
      </c>
      <c r="AF100" s="106">
        <f t="shared" si="29"/>
        <v>0.54773614983039065</v>
      </c>
      <c r="AG100" s="160">
        <v>440</v>
      </c>
      <c r="AH100" s="170">
        <f t="shared" si="26"/>
        <v>0.23036649214659685</v>
      </c>
      <c r="AI100" s="107">
        <f t="shared" si="30"/>
        <v>1.1314660714469393</v>
      </c>
      <c r="AJ100" s="160">
        <v>340</v>
      </c>
      <c r="AK100" s="160">
        <v>350</v>
      </c>
      <c r="AL100" s="104">
        <f t="shared" si="27"/>
        <v>690</v>
      </c>
      <c r="AM100" s="170">
        <f t="shared" si="28"/>
        <v>0.36125654450261779</v>
      </c>
      <c r="AN100" s="107">
        <f t="shared" si="31"/>
        <v>3.9698521373914044</v>
      </c>
      <c r="AO100" s="160">
        <v>45</v>
      </c>
      <c r="AP100" s="120" t="s">
        <v>7</v>
      </c>
      <c r="AQ100" s="109" t="s">
        <v>7</v>
      </c>
    </row>
    <row r="101" spans="1:45" x14ac:dyDescent="0.2">
      <c r="A101" s="262" t="s">
        <v>500</v>
      </c>
      <c r="B101" s="262" t="s">
        <v>595</v>
      </c>
      <c r="C101" s="131">
        <v>9330058</v>
      </c>
      <c r="D101" s="125"/>
      <c r="E101" s="118"/>
      <c r="F101" s="119"/>
      <c r="G101" s="119"/>
      <c r="H101" s="149"/>
      <c r="I101" s="181" t="s">
        <v>151</v>
      </c>
      <c r="J101" s="156">
        <v>1.1299999999999999</v>
      </c>
      <c r="K101" s="103">
        <f t="shared" si="16"/>
        <v>112.99999999999999</v>
      </c>
      <c r="L101" s="160">
        <v>4203</v>
      </c>
      <c r="M101" s="160">
        <v>3792</v>
      </c>
      <c r="N101" s="144">
        <v>3734</v>
      </c>
      <c r="O101" s="104">
        <f t="shared" si="17"/>
        <v>469</v>
      </c>
      <c r="P101" s="168">
        <f t="shared" si="18"/>
        <v>0.12560257096946975</v>
      </c>
      <c r="Q101" s="176">
        <v>3709.3</v>
      </c>
      <c r="R101" s="187">
        <v>2292</v>
      </c>
      <c r="S101" s="152">
        <v>2734</v>
      </c>
      <c r="T101" s="119">
        <f t="shared" si="19"/>
        <v>-442</v>
      </c>
      <c r="U101" s="168">
        <f t="shared" si="20"/>
        <v>-0.16166788588149231</v>
      </c>
      <c r="V101" s="187">
        <v>2089</v>
      </c>
      <c r="W101" s="144">
        <v>2371</v>
      </c>
      <c r="X101" s="104">
        <f t="shared" si="21"/>
        <v>-282</v>
      </c>
      <c r="Y101" s="169">
        <f t="shared" si="22"/>
        <v>-0.11893715731758751</v>
      </c>
      <c r="Z101" s="105">
        <f t="shared" si="23"/>
        <v>18.486725663716818</v>
      </c>
      <c r="AA101" s="160">
        <v>815</v>
      </c>
      <c r="AB101" s="191">
        <v>180</v>
      </c>
      <c r="AC101" s="119">
        <v>25</v>
      </c>
      <c r="AD101" s="104">
        <f t="shared" si="24"/>
        <v>205</v>
      </c>
      <c r="AE101" s="170">
        <f t="shared" si="25"/>
        <v>0.25153374233128833</v>
      </c>
      <c r="AF101" s="106">
        <f t="shared" si="29"/>
        <v>0.36296355314760226</v>
      </c>
      <c r="AG101" s="160">
        <v>240</v>
      </c>
      <c r="AH101" s="170">
        <f t="shared" si="26"/>
        <v>0.29447852760736198</v>
      </c>
      <c r="AI101" s="107">
        <f t="shared" si="30"/>
        <v>1.4463581906059035</v>
      </c>
      <c r="AJ101" s="160">
        <v>255</v>
      </c>
      <c r="AK101" s="160">
        <v>95</v>
      </c>
      <c r="AL101" s="104">
        <f t="shared" si="27"/>
        <v>350</v>
      </c>
      <c r="AM101" s="170">
        <f t="shared" si="28"/>
        <v>0.42944785276073622</v>
      </c>
      <c r="AN101" s="107">
        <f t="shared" si="31"/>
        <v>4.7192071731949037</v>
      </c>
      <c r="AO101" s="160">
        <v>25</v>
      </c>
      <c r="AP101" s="120" t="s">
        <v>7</v>
      </c>
      <c r="AQ101" s="109" t="s">
        <v>7</v>
      </c>
    </row>
    <row r="102" spans="1:45" x14ac:dyDescent="0.2">
      <c r="A102" s="262" t="s">
        <v>500</v>
      </c>
      <c r="B102" s="262" t="s">
        <v>608</v>
      </c>
      <c r="C102" s="131">
        <v>9330059.0600000005</v>
      </c>
      <c r="D102" s="125"/>
      <c r="E102" s="118"/>
      <c r="F102" s="119"/>
      <c r="G102" s="119"/>
      <c r="H102" s="149"/>
      <c r="I102" s="181" t="s">
        <v>155</v>
      </c>
      <c r="J102" s="156">
        <v>0.61</v>
      </c>
      <c r="K102" s="103">
        <f t="shared" si="16"/>
        <v>61</v>
      </c>
      <c r="L102" s="160">
        <v>7695</v>
      </c>
      <c r="M102" s="160">
        <v>6496</v>
      </c>
      <c r="N102" s="144">
        <v>6205</v>
      </c>
      <c r="O102" s="104">
        <f t="shared" si="17"/>
        <v>1490</v>
      </c>
      <c r="P102" s="168">
        <f t="shared" si="18"/>
        <v>0.24012892828364221</v>
      </c>
      <c r="Q102" s="176">
        <v>12567.4</v>
      </c>
      <c r="R102" s="187">
        <v>4982</v>
      </c>
      <c r="S102" s="152">
        <v>5027</v>
      </c>
      <c r="T102" s="119">
        <f t="shared" si="19"/>
        <v>-45</v>
      </c>
      <c r="U102" s="168">
        <f t="shared" si="20"/>
        <v>-8.9516610304356467E-3</v>
      </c>
      <c r="V102" s="187">
        <v>4377</v>
      </c>
      <c r="W102" s="144">
        <v>4450</v>
      </c>
      <c r="X102" s="104">
        <f t="shared" si="21"/>
        <v>-73</v>
      </c>
      <c r="Y102" s="169">
        <f t="shared" si="22"/>
        <v>-1.6404494382022471E-2</v>
      </c>
      <c r="Z102" s="105">
        <f t="shared" si="23"/>
        <v>71.754098360655732</v>
      </c>
      <c r="AA102" s="160">
        <v>2950</v>
      </c>
      <c r="AB102" s="191">
        <v>655</v>
      </c>
      <c r="AC102" s="119">
        <v>40</v>
      </c>
      <c r="AD102" s="104">
        <f t="shared" si="24"/>
        <v>695</v>
      </c>
      <c r="AE102" s="170">
        <f t="shared" si="25"/>
        <v>0.23559322033898306</v>
      </c>
      <c r="AF102" s="106">
        <f t="shared" si="29"/>
        <v>0.33996135691050949</v>
      </c>
      <c r="AG102" s="160">
        <v>695</v>
      </c>
      <c r="AH102" s="170">
        <f t="shared" si="26"/>
        <v>0.23559322033898306</v>
      </c>
      <c r="AI102" s="107">
        <f t="shared" si="30"/>
        <v>1.1571376244547302</v>
      </c>
      <c r="AJ102" s="160">
        <v>1265</v>
      </c>
      <c r="AK102" s="160">
        <v>235</v>
      </c>
      <c r="AL102" s="104">
        <f t="shared" si="27"/>
        <v>1500</v>
      </c>
      <c r="AM102" s="170">
        <f t="shared" si="28"/>
        <v>0.50847457627118642</v>
      </c>
      <c r="AN102" s="107">
        <f t="shared" si="31"/>
        <v>5.5876327062767741</v>
      </c>
      <c r="AO102" s="160">
        <v>50</v>
      </c>
      <c r="AP102" s="120" t="s">
        <v>7</v>
      </c>
      <c r="AQ102" s="109" t="s">
        <v>7</v>
      </c>
    </row>
    <row r="103" spans="1:45" x14ac:dyDescent="0.2">
      <c r="A103" s="262"/>
      <c r="B103" s="262"/>
      <c r="C103" s="131">
        <v>9330059.0700000003</v>
      </c>
      <c r="D103" s="125">
        <v>9330059.0299999993</v>
      </c>
      <c r="E103" s="127">
        <v>0.380158938</v>
      </c>
      <c r="F103" s="152">
        <v>10571</v>
      </c>
      <c r="G103" s="152">
        <v>6441</v>
      </c>
      <c r="H103" s="153">
        <v>5447</v>
      </c>
      <c r="I103" s="181"/>
      <c r="J103" s="156">
        <v>0.26</v>
      </c>
      <c r="K103" s="103">
        <f t="shared" si="16"/>
        <v>26</v>
      </c>
      <c r="L103" s="160">
        <v>4896</v>
      </c>
      <c r="M103" s="160">
        <v>4745</v>
      </c>
      <c r="N103" s="144">
        <f t="shared" ref="N103:N109" si="32">E103*F103</f>
        <v>4018.6601335979999</v>
      </c>
      <c r="O103" s="104">
        <f t="shared" si="17"/>
        <v>877.3398664020001</v>
      </c>
      <c r="P103" s="168">
        <f t="shared" si="18"/>
        <v>0.2183165127767342</v>
      </c>
      <c r="Q103" s="176">
        <v>18823.5</v>
      </c>
      <c r="R103" s="187">
        <v>3059</v>
      </c>
      <c r="S103" s="152">
        <f t="shared" ref="S103:S109" si="33">G103*E103</f>
        <v>2448.603719658</v>
      </c>
      <c r="T103" s="119">
        <f t="shared" si="19"/>
        <v>610.39628034199995</v>
      </c>
      <c r="U103" s="168">
        <f t="shared" si="20"/>
        <v>0.24928340810788888</v>
      </c>
      <c r="V103" s="187">
        <v>2668</v>
      </c>
      <c r="W103" s="144">
        <f t="shared" ref="W103:W109" si="34">H103*E103</f>
        <v>2070.7257352860001</v>
      </c>
      <c r="X103" s="104">
        <f t="shared" si="21"/>
        <v>597.27426471399986</v>
      </c>
      <c r="Y103" s="169">
        <f t="shared" si="22"/>
        <v>0.28843716699715755</v>
      </c>
      <c r="Z103" s="105">
        <f t="shared" si="23"/>
        <v>102.61538461538461</v>
      </c>
      <c r="AA103" s="160">
        <v>2395</v>
      </c>
      <c r="AB103" s="191">
        <v>1065</v>
      </c>
      <c r="AC103" s="119">
        <v>90</v>
      </c>
      <c r="AD103" s="104">
        <f t="shared" si="24"/>
        <v>1155</v>
      </c>
      <c r="AE103" s="170">
        <f t="shared" si="25"/>
        <v>0.4822546972860125</v>
      </c>
      <c r="AF103" s="106">
        <f t="shared" si="29"/>
        <v>0.69589422407794022</v>
      </c>
      <c r="AG103" s="160">
        <v>370</v>
      </c>
      <c r="AH103" s="170">
        <f t="shared" si="26"/>
        <v>0.1544885177453027</v>
      </c>
      <c r="AI103" s="107">
        <f t="shared" si="30"/>
        <v>0.7587844682971645</v>
      </c>
      <c r="AJ103" s="160">
        <v>740</v>
      </c>
      <c r="AK103" s="160">
        <v>90</v>
      </c>
      <c r="AL103" s="104">
        <f t="shared" si="27"/>
        <v>830</v>
      </c>
      <c r="AM103" s="170">
        <f t="shared" si="28"/>
        <v>0.3465553235908142</v>
      </c>
      <c r="AN103" s="107">
        <f t="shared" si="31"/>
        <v>3.8083002592397168</v>
      </c>
      <c r="AO103" s="160">
        <v>40</v>
      </c>
      <c r="AP103" s="120" t="s">
        <v>7</v>
      </c>
      <c r="AQ103" s="109" t="s">
        <v>7</v>
      </c>
      <c r="AR103" s="114" t="s">
        <v>469</v>
      </c>
    </row>
    <row r="104" spans="1:45" x14ac:dyDescent="0.2">
      <c r="A104" s="262" t="s">
        <v>500</v>
      </c>
      <c r="B104" s="262" t="s">
        <v>596</v>
      </c>
      <c r="C104" s="131">
        <v>9330059.0800000001</v>
      </c>
      <c r="D104" s="125">
        <v>9330059.0299999993</v>
      </c>
      <c r="E104" s="127">
        <v>0.619841062</v>
      </c>
      <c r="F104" s="152">
        <v>10571</v>
      </c>
      <c r="G104" s="152">
        <v>6441</v>
      </c>
      <c r="H104" s="153">
        <v>5447</v>
      </c>
      <c r="I104" s="181"/>
      <c r="J104" s="156">
        <v>0.35</v>
      </c>
      <c r="K104" s="103">
        <f t="shared" si="16"/>
        <v>35</v>
      </c>
      <c r="L104" s="160">
        <v>6976</v>
      </c>
      <c r="M104" s="160">
        <v>6843</v>
      </c>
      <c r="N104" s="144">
        <f t="shared" si="32"/>
        <v>6552.3398664019996</v>
      </c>
      <c r="O104" s="104">
        <f t="shared" si="17"/>
        <v>423.66013359800036</v>
      </c>
      <c r="P104" s="168">
        <f t="shared" si="18"/>
        <v>6.465783860974221E-2</v>
      </c>
      <c r="Q104" s="176">
        <v>20214.400000000001</v>
      </c>
      <c r="R104" s="187">
        <v>3840</v>
      </c>
      <c r="S104" s="152">
        <f t="shared" si="33"/>
        <v>3992.396280342</v>
      </c>
      <c r="T104" s="119">
        <f t="shared" si="19"/>
        <v>-152.39628034199995</v>
      </c>
      <c r="U104" s="168">
        <f t="shared" si="20"/>
        <v>-3.8171631682049671E-2</v>
      </c>
      <c r="V104" s="187">
        <v>3449</v>
      </c>
      <c r="W104" s="144">
        <f t="shared" si="34"/>
        <v>3376.2742647139999</v>
      </c>
      <c r="X104" s="104">
        <f t="shared" si="21"/>
        <v>72.725735286000145</v>
      </c>
      <c r="Y104" s="169">
        <f t="shared" si="22"/>
        <v>2.1540233282014088E-2</v>
      </c>
      <c r="Z104" s="105">
        <f t="shared" si="23"/>
        <v>98.542857142857144</v>
      </c>
      <c r="AA104" s="160">
        <v>3305</v>
      </c>
      <c r="AB104" s="191">
        <v>1370</v>
      </c>
      <c r="AC104" s="119">
        <v>120</v>
      </c>
      <c r="AD104" s="104">
        <f t="shared" si="24"/>
        <v>1490</v>
      </c>
      <c r="AE104" s="170">
        <f t="shared" si="25"/>
        <v>0.45083207261724662</v>
      </c>
      <c r="AF104" s="106">
        <f t="shared" si="29"/>
        <v>0.65055133133801823</v>
      </c>
      <c r="AG104" s="160">
        <v>755</v>
      </c>
      <c r="AH104" s="170">
        <f t="shared" si="26"/>
        <v>0.22844175491679275</v>
      </c>
      <c r="AI104" s="107">
        <f t="shared" si="30"/>
        <v>1.1220125487072334</v>
      </c>
      <c r="AJ104" s="160">
        <v>930</v>
      </c>
      <c r="AK104" s="160">
        <v>85</v>
      </c>
      <c r="AL104" s="104">
        <f t="shared" si="27"/>
        <v>1015</v>
      </c>
      <c r="AM104" s="170">
        <f t="shared" si="28"/>
        <v>0.30711043872919819</v>
      </c>
      <c r="AN104" s="107">
        <f t="shared" si="31"/>
        <v>3.3748399860351448</v>
      </c>
      <c r="AO104" s="160">
        <v>40</v>
      </c>
      <c r="AP104" s="120" t="s">
        <v>7</v>
      </c>
      <c r="AQ104" s="109" t="s">
        <v>7</v>
      </c>
      <c r="AR104" s="114" t="s">
        <v>469</v>
      </c>
    </row>
    <row r="105" spans="1:45" x14ac:dyDescent="0.2">
      <c r="A105" s="262" t="s">
        <v>500</v>
      </c>
      <c r="B105" s="262" t="s">
        <v>574</v>
      </c>
      <c r="C105" s="131">
        <v>9330059.0899999999</v>
      </c>
      <c r="D105" s="125">
        <v>9330059.0399999991</v>
      </c>
      <c r="E105" s="127">
        <v>0.48021089900000002</v>
      </c>
      <c r="F105" s="152">
        <v>9096</v>
      </c>
      <c r="G105" s="152">
        <v>6771</v>
      </c>
      <c r="H105" s="153">
        <v>5997</v>
      </c>
      <c r="I105" s="181"/>
      <c r="J105" s="156">
        <v>0.2</v>
      </c>
      <c r="K105" s="103">
        <f t="shared" si="16"/>
        <v>20</v>
      </c>
      <c r="L105" s="160">
        <v>6911</v>
      </c>
      <c r="M105" s="160">
        <v>4929</v>
      </c>
      <c r="N105" s="144">
        <f t="shared" si="32"/>
        <v>4367.9983373040004</v>
      </c>
      <c r="O105" s="104">
        <f t="shared" si="17"/>
        <v>2543.0016626959996</v>
      </c>
      <c r="P105" s="168">
        <f t="shared" si="18"/>
        <v>0.58218924695506669</v>
      </c>
      <c r="Q105" s="176">
        <v>34624.199999999997</v>
      </c>
      <c r="R105" s="187">
        <v>4861</v>
      </c>
      <c r="S105" s="152">
        <f t="shared" si="33"/>
        <v>3251.5079971290002</v>
      </c>
      <c r="T105" s="119">
        <f t="shared" si="19"/>
        <v>1609.4920028709998</v>
      </c>
      <c r="U105" s="168">
        <f t="shared" si="20"/>
        <v>0.49499862964880936</v>
      </c>
      <c r="V105" s="187">
        <v>4509</v>
      </c>
      <c r="W105" s="144">
        <f t="shared" si="34"/>
        <v>2879.8247613030003</v>
      </c>
      <c r="X105" s="104">
        <f t="shared" si="21"/>
        <v>1629.1752386969997</v>
      </c>
      <c r="Y105" s="169">
        <f t="shared" si="22"/>
        <v>0.56572026902076711</v>
      </c>
      <c r="Z105" s="105">
        <f t="shared" si="23"/>
        <v>225.45</v>
      </c>
      <c r="AA105" s="160">
        <v>4160</v>
      </c>
      <c r="AB105" s="191">
        <v>1080</v>
      </c>
      <c r="AC105" s="119">
        <v>50</v>
      </c>
      <c r="AD105" s="104">
        <f t="shared" si="24"/>
        <v>1130</v>
      </c>
      <c r="AE105" s="170">
        <f t="shared" si="25"/>
        <v>0.27163461538461536</v>
      </c>
      <c r="AF105" s="106">
        <f t="shared" si="29"/>
        <v>0.39196914196914195</v>
      </c>
      <c r="AG105" s="160">
        <v>1080</v>
      </c>
      <c r="AH105" s="170">
        <f t="shared" si="26"/>
        <v>0.25961538461538464</v>
      </c>
      <c r="AI105" s="107">
        <f t="shared" si="30"/>
        <v>1.2751246788574884</v>
      </c>
      <c r="AJ105" s="160">
        <v>1735</v>
      </c>
      <c r="AK105" s="160">
        <v>135</v>
      </c>
      <c r="AL105" s="104">
        <f t="shared" si="27"/>
        <v>1870</v>
      </c>
      <c r="AM105" s="170">
        <f t="shared" si="28"/>
        <v>0.44951923076923078</v>
      </c>
      <c r="AN105" s="107">
        <f t="shared" si="31"/>
        <v>4.939771766694844</v>
      </c>
      <c r="AO105" s="160">
        <v>80</v>
      </c>
      <c r="AP105" s="120" t="s">
        <v>7</v>
      </c>
      <c r="AQ105" s="109" t="s">
        <v>7</v>
      </c>
      <c r="AR105" s="114" t="s">
        <v>469</v>
      </c>
    </row>
    <row r="106" spans="1:45" x14ac:dyDescent="0.2">
      <c r="A106" s="262"/>
      <c r="B106" s="262"/>
      <c r="C106" s="131">
        <v>9330059.0999999996</v>
      </c>
      <c r="D106" s="125">
        <v>9330059.0399999991</v>
      </c>
      <c r="E106" s="127">
        <v>0.51978910099999998</v>
      </c>
      <c r="F106" s="152">
        <v>9096</v>
      </c>
      <c r="G106" s="152">
        <v>6771</v>
      </c>
      <c r="H106" s="153">
        <v>5997</v>
      </c>
      <c r="I106" s="181"/>
      <c r="J106" s="156">
        <v>0.2</v>
      </c>
      <c r="K106" s="103">
        <f t="shared" si="16"/>
        <v>20</v>
      </c>
      <c r="L106" s="160">
        <v>6298</v>
      </c>
      <c r="M106" s="160">
        <v>5182</v>
      </c>
      <c r="N106" s="144">
        <f t="shared" si="32"/>
        <v>4728.0016626959996</v>
      </c>
      <c r="O106" s="104">
        <f t="shared" si="17"/>
        <v>1569.9983373040004</v>
      </c>
      <c r="P106" s="168">
        <f t="shared" si="18"/>
        <v>0.33206382935338402</v>
      </c>
      <c r="Q106" s="176">
        <v>31632.3</v>
      </c>
      <c r="R106" s="187">
        <v>4309</v>
      </c>
      <c r="S106" s="152">
        <f t="shared" si="33"/>
        <v>3519.4920028709998</v>
      </c>
      <c r="T106" s="119">
        <f t="shared" si="19"/>
        <v>789.50799712900016</v>
      </c>
      <c r="U106" s="168">
        <f t="shared" si="20"/>
        <v>0.22432441854817819</v>
      </c>
      <c r="V106" s="187">
        <v>3924</v>
      </c>
      <c r="W106" s="144">
        <f t="shared" si="34"/>
        <v>3117.1752386969997</v>
      </c>
      <c r="X106" s="104">
        <f t="shared" si="21"/>
        <v>806.82476130300029</v>
      </c>
      <c r="Y106" s="169">
        <f t="shared" si="22"/>
        <v>0.25883201922271731</v>
      </c>
      <c r="Z106" s="105">
        <f t="shared" si="23"/>
        <v>196.2</v>
      </c>
      <c r="AA106" s="160">
        <v>3720</v>
      </c>
      <c r="AB106" s="191">
        <v>950</v>
      </c>
      <c r="AC106" s="119">
        <v>90</v>
      </c>
      <c r="AD106" s="104">
        <f t="shared" si="24"/>
        <v>1040</v>
      </c>
      <c r="AE106" s="170">
        <f t="shared" si="25"/>
        <v>0.27956989247311825</v>
      </c>
      <c r="AF106" s="106">
        <f t="shared" si="29"/>
        <v>0.40341975825846793</v>
      </c>
      <c r="AG106" s="160">
        <v>820</v>
      </c>
      <c r="AH106" s="170">
        <f t="shared" si="26"/>
        <v>0.22043010752688172</v>
      </c>
      <c r="AI106" s="107">
        <f t="shared" si="30"/>
        <v>1.0826626106428374</v>
      </c>
      <c r="AJ106" s="160">
        <v>1705</v>
      </c>
      <c r="AK106" s="160">
        <v>75</v>
      </c>
      <c r="AL106" s="104">
        <f t="shared" si="27"/>
        <v>1780</v>
      </c>
      <c r="AM106" s="170">
        <f t="shared" si="28"/>
        <v>0.478494623655914</v>
      </c>
      <c r="AN106" s="107">
        <f t="shared" si="31"/>
        <v>5.2581826775375164</v>
      </c>
      <c r="AO106" s="160">
        <v>70</v>
      </c>
      <c r="AP106" s="120" t="s">
        <v>7</v>
      </c>
      <c r="AQ106" s="109" t="s">
        <v>7</v>
      </c>
      <c r="AR106" s="114" t="s">
        <v>469</v>
      </c>
    </row>
    <row r="107" spans="1:45" x14ac:dyDescent="0.2">
      <c r="A107" s="262" t="s">
        <v>500</v>
      </c>
      <c r="B107" s="262" t="s">
        <v>567</v>
      </c>
      <c r="C107" s="131">
        <v>9330059.1099999994</v>
      </c>
      <c r="D107" s="125">
        <v>9330059.0500000007</v>
      </c>
      <c r="E107" s="127">
        <v>0.40323437400000001</v>
      </c>
      <c r="F107" s="152">
        <v>10726</v>
      </c>
      <c r="G107" s="152">
        <v>6674</v>
      </c>
      <c r="H107" s="153">
        <v>5713</v>
      </c>
      <c r="I107" s="181"/>
      <c r="J107" s="156">
        <v>0.77</v>
      </c>
      <c r="K107" s="103">
        <f t="shared" si="16"/>
        <v>77</v>
      </c>
      <c r="L107" s="160">
        <v>7163</v>
      </c>
      <c r="M107" s="160">
        <v>6291</v>
      </c>
      <c r="N107" s="144">
        <f t="shared" si="32"/>
        <v>4325.0918955240004</v>
      </c>
      <c r="O107" s="104">
        <f t="shared" si="17"/>
        <v>2837.9081044759996</v>
      </c>
      <c r="P107" s="168">
        <f t="shared" si="18"/>
        <v>0.65614978202264918</v>
      </c>
      <c r="Q107" s="176">
        <v>9296.6</v>
      </c>
      <c r="R107" s="187">
        <v>5202</v>
      </c>
      <c r="S107" s="152">
        <f t="shared" si="33"/>
        <v>2691.1862120760002</v>
      </c>
      <c r="T107" s="119">
        <f t="shared" si="19"/>
        <v>2510.8137879239998</v>
      </c>
      <c r="U107" s="168">
        <f t="shared" si="20"/>
        <v>0.93297660959222151</v>
      </c>
      <c r="V107" s="187">
        <v>4256</v>
      </c>
      <c r="W107" s="144">
        <f t="shared" si="34"/>
        <v>2303.677978662</v>
      </c>
      <c r="X107" s="104">
        <f t="shared" si="21"/>
        <v>1952.322021338</v>
      </c>
      <c r="Y107" s="169">
        <f t="shared" si="22"/>
        <v>0.84748043755313784</v>
      </c>
      <c r="Z107" s="105">
        <f t="shared" si="23"/>
        <v>55.272727272727273</v>
      </c>
      <c r="AA107" s="160">
        <v>4220</v>
      </c>
      <c r="AB107" s="191">
        <v>975</v>
      </c>
      <c r="AC107" s="119">
        <v>60</v>
      </c>
      <c r="AD107" s="104">
        <f t="shared" si="24"/>
        <v>1035</v>
      </c>
      <c r="AE107" s="170">
        <f t="shared" si="25"/>
        <v>0.24526066350710901</v>
      </c>
      <c r="AF107" s="106">
        <f t="shared" si="29"/>
        <v>0.3539114913522497</v>
      </c>
      <c r="AG107" s="160">
        <v>790</v>
      </c>
      <c r="AH107" s="170">
        <f t="shared" si="26"/>
        <v>0.1872037914691943</v>
      </c>
      <c r="AI107" s="107">
        <f t="shared" si="30"/>
        <v>0.91946852391549261</v>
      </c>
      <c r="AJ107" s="160">
        <v>2255</v>
      </c>
      <c r="AK107" s="160">
        <v>70</v>
      </c>
      <c r="AL107" s="104">
        <f t="shared" si="27"/>
        <v>2325</v>
      </c>
      <c r="AM107" s="170">
        <f t="shared" si="28"/>
        <v>0.55094786729857825</v>
      </c>
      <c r="AN107" s="107">
        <f t="shared" si="31"/>
        <v>6.0543721681162443</v>
      </c>
      <c r="AO107" s="160">
        <v>70</v>
      </c>
      <c r="AP107" s="120" t="s">
        <v>7</v>
      </c>
      <c r="AQ107" s="109" t="s">
        <v>7</v>
      </c>
      <c r="AR107" s="114" t="s">
        <v>469</v>
      </c>
    </row>
    <row r="108" spans="1:45" x14ac:dyDescent="0.2">
      <c r="A108" s="262" t="s">
        <v>500</v>
      </c>
      <c r="B108" s="262" t="s">
        <v>552</v>
      </c>
      <c r="C108" s="131">
        <v>9330059.1300000008</v>
      </c>
      <c r="D108" s="125">
        <v>9330059.0500000007</v>
      </c>
      <c r="E108" s="127">
        <v>0.117995606</v>
      </c>
      <c r="F108" s="152">
        <v>10726</v>
      </c>
      <c r="G108" s="152">
        <v>6674</v>
      </c>
      <c r="H108" s="153">
        <v>5713</v>
      </c>
      <c r="I108" s="181"/>
      <c r="J108" s="156">
        <v>0.32</v>
      </c>
      <c r="K108" s="103">
        <f t="shared" si="16"/>
        <v>32</v>
      </c>
      <c r="L108" s="160">
        <v>4753</v>
      </c>
      <c r="M108" s="160">
        <v>4234</v>
      </c>
      <c r="N108" s="144">
        <f t="shared" si="32"/>
        <v>1265.620869956</v>
      </c>
      <c r="O108" s="104">
        <f t="shared" si="17"/>
        <v>3487.3791300439998</v>
      </c>
      <c r="P108" s="168">
        <f t="shared" si="18"/>
        <v>2.7554690451376964</v>
      </c>
      <c r="Q108" s="176">
        <v>14899.7</v>
      </c>
      <c r="R108" s="187">
        <v>2960</v>
      </c>
      <c r="S108" s="152">
        <f t="shared" si="33"/>
        <v>787.50267444400004</v>
      </c>
      <c r="T108" s="119">
        <f t="shared" si="19"/>
        <v>2172.4973255559999</v>
      </c>
      <c r="U108" s="168">
        <f t="shared" si="20"/>
        <v>2.7587173936772298</v>
      </c>
      <c r="V108" s="187">
        <v>2596</v>
      </c>
      <c r="W108" s="144">
        <f t="shared" si="34"/>
        <v>674.10889707800004</v>
      </c>
      <c r="X108" s="104">
        <f t="shared" si="21"/>
        <v>1921.8911029219998</v>
      </c>
      <c r="Y108" s="169">
        <f t="shared" si="22"/>
        <v>2.8510098461133659</v>
      </c>
      <c r="Z108" s="105">
        <f t="shared" si="23"/>
        <v>81.125</v>
      </c>
      <c r="AA108" s="160">
        <v>2885</v>
      </c>
      <c r="AB108" s="191">
        <v>685</v>
      </c>
      <c r="AC108" s="119">
        <v>20</v>
      </c>
      <c r="AD108" s="104">
        <f t="shared" si="24"/>
        <v>705</v>
      </c>
      <c r="AE108" s="170">
        <f t="shared" si="25"/>
        <v>0.24436741767764297</v>
      </c>
      <c r="AF108" s="106">
        <f t="shared" si="29"/>
        <v>0.35262253633137519</v>
      </c>
      <c r="AG108" s="160">
        <v>785</v>
      </c>
      <c r="AH108" s="170">
        <f t="shared" si="26"/>
        <v>0.27209705372616982</v>
      </c>
      <c r="AI108" s="107">
        <f t="shared" si="30"/>
        <v>1.3364295369654706</v>
      </c>
      <c r="AJ108" s="160">
        <v>1230</v>
      </c>
      <c r="AK108" s="160">
        <v>110</v>
      </c>
      <c r="AL108" s="104">
        <f t="shared" si="27"/>
        <v>1340</v>
      </c>
      <c r="AM108" s="170">
        <f t="shared" si="28"/>
        <v>0.46447140381282498</v>
      </c>
      <c r="AN108" s="107">
        <f t="shared" si="31"/>
        <v>5.1040813605804942</v>
      </c>
      <c r="AO108" s="160">
        <v>50</v>
      </c>
      <c r="AP108" s="120" t="s">
        <v>7</v>
      </c>
      <c r="AQ108" s="109" t="s">
        <v>7</v>
      </c>
      <c r="AR108" s="114" t="s">
        <v>469</v>
      </c>
      <c r="AS108" s="192" t="s">
        <v>478</v>
      </c>
    </row>
    <row r="109" spans="1:45" x14ac:dyDescent="0.2">
      <c r="A109" s="262" t="s">
        <v>500</v>
      </c>
      <c r="B109" s="262" t="s">
        <v>549</v>
      </c>
      <c r="C109" s="131">
        <v>9330059.1400000006</v>
      </c>
      <c r="D109" s="125">
        <v>9330059.0500000007</v>
      </c>
      <c r="E109" s="127">
        <v>0.47877001899999999</v>
      </c>
      <c r="F109" s="152">
        <v>10726</v>
      </c>
      <c r="G109" s="152">
        <v>6674</v>
      </c>
      <c r="H109" s="153">
        <v>5713</v>
      </c>
      <c r="I109" s="181"/>
      <c r="J109" s="156">
        <v>0.59</v>
      </c>
      <c r="K109" s="103">
        <f t="shared" si="16"/>
        <v>59</v>
      </c>
      <c r="L109" s="160">
        <v>8833</v>
      </c>
      <c r="M109" s="160">
        <v>8279</v>
      </c>
      <c r="N109" s="144">
        <f t="shared" si="32"/>
        <v>5135.2872237940001</v>
      </c>
      <c r="O109" s="104">
        <f t="shared" si="17"/>
        <v>3697.7127762059999</v>
      </c>
      <c r="P109" s="168">
        <f t="shared" si="18"/>
        <v>0.72005958285505478</v>
      </c>
      <c r="Q109" s="176">
        <v>14953.4</v>
      </c>
      <c r="R109" s="187">
        <v>5328</v>
      </c>
      <c r="S109" s="152">
        <f t="shared" si="33"/>
        <v>3195.3111068059998</v>
      </c>
      <c r="T109" s="119">
        <f t="shared" si="19"/>
        <v>2132.6888931940002</v>
      </c>
      <c r="U109" s="168">
        <f t="shared" si="20"/>
        <v>0.66744326981225133</v>
      </c>
      <c r="V109" s="187">
        <v>4861</v>
      </c>
      <c r="W109" s="144">
        <f t="shared" si="34"/>
        <v>2735.2131185469998</v>
      </c>
      <c r="X109" s="104">
        <f t="shared" si="21"/>
        <v>2125.7868814530002</v>
      </c>
      <c r="Y109" s="169">
        <f t="shared" si="22"/>
        <v>0.77719241218843704</v>
      </c>
      <c r="Z109" s="105">
        <f t="shared" si="23"/>
        <v>82.389830508474574</v>
      </c>
      <c r="AA109" s="160">
        <v>5310</v>
      </c>
      <c r="AB109" s="191">
        <v>1850</v>
      </c>
      <c r="AC109" s="119">
        <v>140</v>
      </c>
      <c r="AD109" s="104">
        <f t="shared" si="24"/>
        <v>1990</v>
      </c>
      <c r="AE109" s="170">
        <f t="shared" si="25"/>
        <v>0.37476459510357818</v>
      </c>
      <c r="AF109" s="106">
        <f t="shared" si="29"/>
        <v>0.54078585152031489</v>
      </c>
      <c r="AG109" s="160">
        <v>1020</v>
      </c>
      <c r="AH109" s="170">
        <f t="shared" si="26"/>
        <v>0.19209039548022599</v>
      </c>
      <c r="AI109" s="107">
        <f t="shared" si="30"/>
        <v>0.94346952593431233</v>
      </c>
      <c r="AJ109" s="160">
        <v>2050</v>
      </c>
      <c r="AK109" s="160">
        <v>150</v>
      </c>
      <c r="AL109" s="104">
        <f t="shared" si="27"/>
        <v>2200</v>
      </c>
      <c r="AM109" s="170">
        <f t="shared" si="28"/>
        <v>0.4143126177024482</v>
      </c>
      <c r="AN109" s="107">
        <f t="shared" si="31"/>
        <v>4.5528859088181122</v>
      </c>
      <c r="AO109" s="160">
        <v>95</v>
      </c>
      <c r="AP109" s="120" t="s">
        <v>7</v>
      </c>
      <c r="AQ109" s="109" t="s">
        <v>7</v>
      </c>
      <c r="AR109" s="114" t="s">
        <v>469</v>
      </c>
    </row>
    <row r="110" spans="1:45" x14ac:dyDescent="0.2">
      <c r="A110" s="262"/>
      <c r="B110" s="262"/>
      <c r="C110" s="131">
        <v>9330060.0099999998</v>
      </c>
      <c r="D110" s="125"/>
      <c r="E110" s="118"/>
      <c r="F110" s="119"/>
      <c r="G110" s="119"/>
      <c r="H110" s="149"/>
      <c r="I110" s="181" t="s">
        <v>156</v>
      </c>
      <c r="J110" s="156">
        <v>0.15</v>
      </c>
      <c r="K110" s="103">
        <f t="shared" si="16"/>
        <v>15</v>
      </c>
      <c r="L110" s="160">
        <v>3124</v>
      </c>
      <c r="M110" s="160">
        <v>3039</v>
      </c>
      <c r="N110" s="144">
        <v>3047</v>
      </c>
      <c r="O110" s="104">
        <f t="shared" si="17"/>
        <v>77</v>
      </c>
      <c r="P110" s="168">
        <f t="shared" si="18"/>
        <v>2.5270758122743681E-2</v>
      </c>
      <c r="Q110" s="176">
        <v>21065.4</v>
      </c>
      <c r="R110" s="187">
        <v>2174</v>
      </c>
      <c r="S110" s="152">
        <v>2184</v>
      </c>
      <c r="T110" s="119">
        <f t="shared" si="19"/>
        <v>-10</v>
      </c>
      <c r="U110" s="168">
        <f t="shared" si="20"/>
        <v>-4.578754578754579E-3</v>
      </c>
      <c r="V110" s="187">
        <v>2058</v>
      </c>
      <c r="W110" s="144">
        <v>2031</v>
      </c>
      <c r="X110" s="104">
        <f t="shared" si="21"/>
        <v>27</v>
      </c>
      <c r="Y110" s="169">
        <f t="shared" si="22"/>
        <v>1.3293943870014771E-2</v>
      </c>
      <c r="Z110" s="105">
        <f t="shared" si="23"/>
        <v>137.19999999999999</v>
      </c>
      <c r="AA110" s="160">
        <v>2005</v>
      </c>
      <c r="AB110" s="191">
        <v>515</v>
      </c>
      <c r="AC110" s="119">
        <v>35</v>
      </c>
      <c r="AD110" s="104">
        <f t="shared" si="24"/>
        <v>550</v>
      </c>
      <c r="AE110" s="170">
        <f t="shared" si="25"/>
        <v>0.27431421446384041</v>
      </c>
      <c r="AF110" s="106">
        <f t="shared" si="29"/>
        <v>0.39583580730712903</v>
      </c>
      <c r="AG110" s="160">
        <v>500</v>
      </c>
      <c r="AH110" s="170">
        <f t="shared" si="26"/>
        <v>0.24937655860349128</v>
      </c>
      <c r="AI110" s="107">
        <f t="shared" si="30"/>
        <v>1.2248357495259885</v>
      </c>
      <c r="AJ110" s="160">
        <v>750</v>
      </c>
      <c r="AK110" s="160">
        <v>180</v>
      </c>
      <c r="AL110" s="104">
        <f t="shared" si="27"/>
        <v>930</v>
      </c>
      <c r="AM110" s="170">
        <f t="shared" si="28"/>
        <v>0.46384039900249374</v>
      </c>
      <c r="AN110" s="107">
        <f t="shared" si="31"/>
        <v>5.0971472417856454</v>
      </c>
      <c r="AO110" s="160">
        <v>25</v>
      </c>
      <c r="AP110" s="120" t="s">
        <v>7</v>
      </c>
      <c r="AQ110" s="109" t="s">
        <v>7</v>
      </c>
    </row>
    <row r="111" spans="1:45" x14ac:dyDescent="0.2">
      <c r="A111" s="262"/>
      <c r="B111" s="262"/>
      <c r="C111" s="131">
        <v>9330060.0199999996</v>
      </c>
      <c r="D111" s="125"/>
      <c r="E111" s="118"/>
      <c r="F111" s="119"/>
      <c r="G111" s="119"/>
      <c r="H111" s="149"/>
      <c r="I111" s="181" t="s">
        <v>157</v>
      </c>
      <c r="J111" s="156">
        <v>0.23</v>
      </c>
      <c r="K111" s="103">
        <f t="shared" si="16"/>
        <v>23</v>
      </c>
      <c r="L111" s="160">
        <v>5986</v>
      </c>
      <c r="M111" s="160">
        <v>5612</v>
      </c>
      <c r="N111" s="144">
        <v>5633</v>
      </c>
      <c r="O111" s="104">
        <f t="shared" si="17"/>
        <v>353</v>
      </c>
      <c r="P111" s="168">
        <f t="shared" si="18"/>
        <v>6.2666429966270198E-2</v>
      </c>
      <c r="Q111" s="176">
        <v>25846.3</v>
      </c>
      <c r="R111" s="187">
        <v>4109</v>
      </c>
      <c r="S111" s="152">
        <v>3959</v>
      </c>
      <c r="T111" s="119">
        <f t="shared" si="19"/>
        <v>150</v>
      </c>
      <c r="U111" s="168">
        <f t="shared" si="20"/>
        <v>3.7888355645364989E-2</v>
      </c>
      <c r="V111" s="187">
        <v>3987</v>
      </c>
      <c r="W111" s="144">
        <v>3732</v>
      </c>
      <c r="X111" s="104">
        <f t="shared" si="21"/>
        <v>255</v>
      </c>
      <c r="Y111" s="169">
        <f t="shared" si="22"/>
        <v>6.8327974276527328E-2</v>
      </c>
      <c r="Z111" s="105">
        <f t="shared" si="23"/>
        <v>173.34782608695653</v>
      </c>
      <c r="AA111" s="160">
        <v>3760</v>
      </c>
      <c r="AB111" s="191">
        <v>975</v>
      </c>
      <c r="AC111" s="119">
        <v>70</v>
      </c>
      <c r="AD111" s="104">
        <f t="shared" si="24"/>
        <v>1045</v>
      </c>
      <c r="AE111" s="170">
        <f t="shared" si="25"/>
        <v>0.27792553191489361</v>
      </c>
      <c r="AF111" s="106">
        <f t="shared" si="29"/>
        <v>0.4010469436001351</v>
      </c>
      <c r="AG111" s="160">
        <v>945</v>
      </c>
      <c r="AH111" s="170">
        <f t="shared" si="26"/>
        <v>0.25132978723404253</v>
      </c>
      <c r="AI111" s="107">
        <f t="shared" si="30"/>
        <v>1.234429210383313</v>
      </c>
      <c r="AJ111" s="160">
        <v>1415</v>
      </c>
      <c r="AK111" s="160">
        <v>290</v>
      </c>
      <c r="AL111" s="104">
        <f t="shared" si="27"/>
        <v>1705</v>
      </c>
      <c r="AM111" s="170">
        <f t="shared" si="28"/>
        <v>0.45345744680851063</v>
      </c>
      <c r="AN111" s="107">
        <f t="shared" si="31"/>
        <v>4.9830488660275893</v>
      </c>
      <c r="AO111" s="160">
        <v>65</v>
      </c>
      <c r="AP111" s="120" t="s">
        <v>7</v>
      </c>
      <c r="AQ111" s="109" t="s">
        <v>7</v>
      </c>
    </row>
    <row r="112" spans="1:45" x14ac:dyDescent="0.2">
      <c r="A112" s="262"/>
      <c r="B112" s="262"/>
      <c r="C112" s="131">
        <v>9330061</v>
      </c>
      <c r="D112" s="125"/>
      <c r="E112" s="118"/>
      <c r="F112" s="119"/>
      <c r="G112" s="119"/>
      <c r="H112" s="149"/>
      <c r="I112" s="181" t="s">
        <v>158</v>
      </c>
      <c r="J112" s="156">
        <v>0.21</v>
      </c>
      <c r="K112" s="103">
        <f t="shared" si="16"/>
        <v>21</v>
      </c>
      <c r="L112" s="160">
        <v>5111</v>
      </c>
      <c r="M112" s="160">
        <v>4821</v>
      </c>
      <c r="N112" s="144">
        <v>4787</v>
      </c>
      <c r="O112" s="104">
        <f t="shared" si="17"/>
        <v>324</v>
      </c>
      <c r="P112" s="168">
        <f t="shared" si="18"/>
        <v>6.7683308961771466E-2</v>
      </c>
      <c r="Q112" s="176">
        <v>24119.9</v>
      </c>
      <c r="R112" s="187">
        <v>3659</v>
      </c>
      <c r="S112" s="152">
        <v>3504</v>
      </c>
      <c r="T112" s="119">
        <f t="shared" si="19"/>
        <v>155</v>
      </c>
      <c r="U112" s="168">
        <f t="shared" si="20"/>
        <v>4.4235159817351599E-2</v>
      </c>
      <c r="V112" s="187">
        <v>3509</v>
      </c>
      <c r="W112" s="144">
        <v>3289</v>
      </c>
      <c r="X112" s="104">
        <f t="shared" si="21"/>
        <v>220</v>
      </c>
      <c r="Y112" s="169">
        <f t="shared" si="22"/>
        <v>6.6889632107023408E-2</v>
      </c>
      <c r="Z112" s="105">
        <f t="shared" si="23"/>
        <v>167.0952380952381</v>
      </c>
      <c r="AA112" s="160">
        <v>3245</v>
      </c>
      <c r="AB112" s="191">
        <v>910</v>
      </c>
      <c r="AC112" s="119">
        <v>70</v>
      </c>
      <c r="AD112" s="104">
        <f t="shared" si="24"/>
        <v>980</v>
      </c>
      <c r="AE112" s="170">
        <f t="shared" si="25"/>
        <v>0.30200308166409862</v>
      </c>
      <c r="AF112" s="106">
        <f t="shared" si="29"/>
        <v>0.43579088263217697</v>
      </c>
      <c r="AG112" s="160">
        <v>990</v>
      </c>
      <c r="AH112" s="170">
        <f t="shared" si="26"/>
        <v>0.30508474576271188</v>
      </c>
      <c r="AI112" s="107">
        <f t="shared" si="30"/>
        <v>1.4984516000133197</v>
      </c>
      <c r="AJ112" s="160">
        <v>865</v>
      </c>
      <c r="AK112" s="160">
        <v>340</v>
      </c>
      <c r="AL112" s="104">
        <f t="shared" si="27"/>
        <v>1205</v>
      </c>
      <c r="AM112" s="170">
        <f t="shared" si="28"/>
        <v>0.37134052388289679</v>
      </c>
      <c r="AN112" s="107">
        <f t="shared" si="31"/>
        <v>4.0806650976142507</v>
      </c>
      <c r="AO112" s="160">
        <v>70</v>
      </c>
      <c r="AP112" s="120" t="s">
        <v>7</v>
      </c>
      <c r="AQ112" s="109" t="s">
        <v>7</v>
      </c>
    </row>
    <row r="113" spans="1:44" x14ac:dyDescent="0.2">
      <c r="A113" s="262"/>
      <c r="B113" s="262"/>
      <c r="C113" s="131">
        <v>9330062</v>
      </c>
      <c r="D113" s="125"/>
      <c r="E113" s="118"/>
      <c r="F113" s="119"/>
      <c r="G113" s="119"/>
      <c r="H113" s="149"/>
      <c r="I113" s="181" t="s">
        <v>159</v>
      </c>
      <c r="J113" s="156">
        <v>0.17</v>
      </c>
      <c r="K113" s="103">
        <f t="shared" si="16"/>
        <v>17</v>
      </c>
      <c r="L113" s="160">
        <v>3426</v>
      </c>
      <c r="M113" s="160">
        <v>3209</v>
      </c>
      <c r="N113" s="144">
        <v>3262</v>
      </c>
      <c r="O113" s="104">
        <f t="shared" si="17"/>
        <v>164</v>
      </c>
      <c r="P113" s="168">
        <f t="shared" si="18"/>
        <v>5.0275904353157569E-2</v>
      </c>
      <c r="Q113" s="176">
        <v>20296.2</v>
      </c>
      <c r="R113" s="187">
        <v>2512</v>
      </c>
      <c r="S113" s="152">
        <v>2476</v>
      </c>
      <c r="T113" s="119">
        <f t="shared" si="19"/>
        <v>36</v>
      </c>
      <c r="U113" s="168">
        <f t="shared" si="20"/>
        <v>1.4539579967689823E-2</v>
      </c>
      <c r="V113" s="187">
        <v>2355</v>
      </c>
      <c r="W113" s="144">
        <v>2250</v>
      </c>
      <c r="X113" s="104">
        <f t="shared" si="21"/>
        <v>105</v>
      </c>
      <c r="Y113" s="169">
        <f t="shared" si="22"/>
        <v>4.6666666666666669E-2</v>
      </c>
      <c r="Z113" s="105">
        <f t="shared" si="23"/>
        <v>138.52941176470588</v>
      </c>
      <c r="AA113" s="160">
        <v>1785</v>
      </c>
      <c r="AB113" s="191">
        <v>630</v>
      </c>
      <c r="AC113" s="119">
        <v>55</v>
      </c>
      <c r="AD113" s="104">
        <f t="shared" si="24"/>
        <v>685</v>
      </c>
      <c r="AE113" s="170">
        <f t="shared" si="25"/>
        <v>0.38375350140056025</v>
      </c>
      <c r="AF113" s="106">
        <f t="shared" si="29"/>
        <v>0.55375685627786475</v>
      </c>
      <c r="AG113" s="160">
        <v>475</v>
      </c>
      <c r="AH113" s="170">
        <f t="shared" si="26"/>
        <v>0.26610644257703081</v>
      </c>
      <c r="AI113" s="107">
        <f t="shared" si="30"/>
        <v>1.3070061030306033</v>
      </c>
      <c r="AJ113" s="160">
        <v>350</v>
      </c>
      <c r="AK113" s="160">
        <v>220</v>
      </c>
      <c r="AL113" s="104">
        <f t="shared" si="27"/>
        <v>570</v>
      </c>
      <c r="AM113" s="170">
        <f t="shared" si="28"/>
        <v>0.31932773109243695</v>
      </c>
      <c r="AN113" s="107">
        <f t="shared" si="31"/>
        <v>3.5090959460707358</v>
      </c>
      <c r="AO113" s="160">
        <v>50</v>
      </c>
      <c r="AP113" s="120" t="s">
        <v>7</v>
      </c>
      <c r="AQ113" s="109" t="s">
        <v>7</v>
      </c>
    </row>
    <row r="114" spans="1:44" x14ac:dyDescent="0.2">
      <c r="A114" s="262"/>
      <c r="B114" s="262"/>
      <c r="C114" s="131">
        <v>9330063</v>
      </c>
      <c r="D114" s="125"/>
      <c r="E114" s="118"/>
      <c r="F114" s="119"/>
      <c r="G114" s="119"/>
      <c r="H114" s="149"/>
      <c r="I114" s="181" t="s">
        <v>160</v>
      </c>
      <c r="J114" s="156">
        <v>0.19</v>
      </c>
      <c r="K114" s="103">
        <f t="shared" si="16"/>
        <v>19</v>
      </c>
      <c r="L114" s="160">
        <v>3978</v>
      </c>
      <c r="M114" s="160">
        <v>3352</v>
      </c>
      <c r="N114" s="144">
        <v>3574</v>
      </c>
      <c r="O114" s="104">
        <f t="shared" si="17"/>
        <v>404</v>
      </c>
      <c r="P114" s="168">
        <f t="shared" si="18"/>
        <v>0.11303861219921657</v>
      </c>
      <c r="Q114" s="176">
        <v>21479.5</v>
      </c>
      <c r="R114" s="187">
        <v>2689</v>
      </c>
      <c r="S114" s="152">
        <v>2389</v>
      </c>
      <c r="T114" s="119">
        <f t="shared" si="19"/>
        <v>300</v>
      </c>
      <c r="U114" s="168">
        <f t="shared" si="20"/>
        <v>0.12557555462536626</v>
      </c>
      <c r="V114" s="187">
        <v>2549</v>
      </c>
      <c r="W114" s="144">
        <v>2239</v>
      </c>
      <c r="X114" s="104">
        <f t="shared" si="21"/>
        <v>310</v>
      </c>
      <c r="Y114" s="169">
        <f t="shared" si="22"/>
        <v>0.13845466726217062</v>
      </c>
      <c r="Z114" s="105">
        <f t="shared" si="23"/>
        <v>134.15789473684211</v>
      </c>
      <c r="AA114" s="160">
        <v>2470</v>
      </c>
      <c r="AB114" s="191">
        <v>650</v>
      </c>
      <c r="AC114" s="119">
        <v>60</v>
      </c>
      <c r="AD114" s="104">
        <f t="shared" si="24"/>
        <v>710</v>
      </c>
      <c r="AE114" s="170">
        <f t="shared" si="25"/>
        <v>0.2874493927125506</v>
      </c>
      <c r="AF114" s="106">
        <f t="shared" si="29"/>
        <v>0.41478988847409903</v>
      </c>
      <c r="AG114" s="160">
        <v>645</v>
      </c>
      <c r="AH114" s="170">
        <f t="shared" si="26"/>
        <v>0.26113360323886642</v>
      </c>
      <c r="AI114" s="107">
        <f t="shared" si="30"/>
        <v>1.2825815483244913</v>
      </c>
      <c r="AJ114" s="160">
        <v>860</v>
      </c>
      <c r="AK114" s="160">
        <v>205</v>
      </c>
      <c r="AL114" s="104">
        <f t="shared" si="27"/>
        <v>1065</v>
      </c>
      <c r="AM114" s="170">
        <f t="shared" si="28"/>
        <v>0.43117408906882593</v>
      </c>
      <c r="AN114" s="107">
        <f t="shared" si="31"/>
        <v>4.7381768029541309</v>
      </c>
      <c r="AO114" s="160">
        <v>60</v>
      </c>
      <c r="AP114" s="120" t="s">
        <v>7</v>
      </c>
      <c r="AQ114" s="109" t="s">
        <v>7</v>
      </c>
    </row>
    <row r="115" spans="1:44" x14ac:dyDescent="0.2">
      <c r="A115" s="262"/>
      <c r="B115" s="262"/>
      <c r="C115" s="131">
        <v>9330064</v>
      </c>
      <c r="D115" s="125"/>
      <c r="E115" s="118"/>
      <c r="F115" s="119"/>
      <c r="G115" s="119"/>
      <c r="H115" s="149"/>
      <c r="I115" s="181" t="s">
        <v>161</v>
      </c>
      <c r="J115" s="156">
        <v>0.24</v>
      </c>
      <c r="K115" s="103">
        <f t="shared" si="16"/>
        <v>24</v>
      </c>
      <c r="L115" s="160">
        <v>4658</v>
      </c>
      <c r="M115" s="160">
        <v>4616</v>
      </c>
      <c r="N115" s="144">
        <v>4614</v>
      </c>
      <c r="O115" s="104">
        <f t="shared" si="17"/>
        <v>44</v>
      </c>
      <c r="P115" s="168">
        <f t="shared" si="18"/>
        <v>9.5361941915908105E-3</v>
      </c>
      <c r="Q115" s="176">
        <v>19489.5</v>
      </c>
      <c r="R115" s="187">
        <v>3192</v>
      </c>
      <c r="S115" s="152">
        <v>3183</v>
      </c>
      <c r="T115" s="119">
        <f t="shared" si="19"/>
        <v>9</v>
      </c>
      <c r="U115" s="168">
        <f t="shared" si="20"/>
        <v>2.8275212064090482E-3</v>
      </c>
      <c r="V115" s="187">
        <v>3085</v>
      </c>
      <c r="W115" s="144">
        <v>3002</v>
      </c>
      <c r="X115" s="104">
        <f t="shared" si="21"/>
        <v>83</v>
      </c>
      <c r="Y115" s="169">
        <f t="shared" si="22"/>
        <v>2.7648234510326448E-2</v>
      </c>
      <c r="Z115" s="105">
        <f t="shared" si="23"/>
        <v>128.54166666666666</v>
      </c>
      <c r="AA115" s="160">
        <v>3170</v>
      </c>
      <c r="AB115" s="191">
        <v>590</v>
      </c>
      <c r="AC115" s="119">
        <v>60</v>
      </c>
      <c r="AD115" s="104">
        <f t="shared" si="24"/>
        <v>650</v>
      </c>
      <c r="AE115" s="170">
        <f t="shared" si="25"/>
        <v>0.20504731861198738</v>
      </c>
      <c r="AF115" s="106">
        <f t="shared" si="29"/>
        <v>0.29588357664067444</v>
      </c>
      <c r="AG115" s="160">
        <v>815</v>
      </c>
      <c r="AH115" s="170">
        <f t="shared" si="26"/>
        <v>0.25709779179810727</v>
      </c>
      <c r="AI115" s="107">
        <f t="shared" si="30"/>
        <v>1.2627592917392301</v>
      </c>
      <c r="AJ115" s="160">
        <v>1485</v>
      </c>
      <c r="AK115" s="160">
        <v>185</v>
      </c>
      <c r="AL115" s="104">
        <f t="shared" si="27"/>
        <v>1670</v>
      </c>
      <c r="AM115" s="170">
        <f t="shared" si="28"/>
        <v>0.52681388012618302</v>
      </c>
      <c r="AN115" s="107">
        <f t="shared" si="31"/>
        <v>5.7891635178701435</v>
      </c>
      <c r="AO115" s="160">
        <v>35</v>
      </c>
      <c r="AP115" s="120" t="s">
        <v>7</v>
      </c>
      <c r="AQ115" s="109" t="s">
        <v>7</v>
      </c>
    </row>
    <row r="116" spans="1:44" x14ac:dyDescent="0.2">
      <c r="A116" s="262"/>
      <c r="B116" s="262"/>
      <c r="C116" s="131">
        <v>9330065</v>
      </c>
      <c r="D116" s="125"/>
      <c r="E116" s="118"/>
      <c r="F116" s="119"/>
      <c r="G116" s="119"/>
      <c r="H116" s="149"/>
      <c r="I116" s="181" t="s">
        <v>162</v>
      </c>
      <c r="J116" s="156">
        <v>0.24</v>
      </c>
      <c r="K116" s="103">
        <f t="shared" si="16"/>
        <v>24</v>
      </c>
      <c r="L116" s="160">
        <v>7147</v>
      </c>
      <c r="M116" s="160">
        <v>6767</v>
      </c>
      <c r="N116" s="144">
        <v>6610</v>
      </c>
      <c r="O116" s="104">
        <f t="shared" si="17"/>
        <v>537</v>
      </c>
      <c r="P116" s="168">
        <f t="shared" si="18"/>
        <v>8.1240544629349473E-2</v>
      </c>
      <c r="Q116" s="176">
        <v>29655.599999999999</v>
      </c>
      <c r="R116" s="187">
        <v>4801</v>
      </c>
      <c r="S116" s="152">
        <v>4577</v>
      </c>
      <c r="T116" s="119">
        <f t="shared" si="19"/>
        <v>224</v>
      </c>
      <c r="U116" s="168">
        <f t="shared" si="20"/>
        <v>4.89403539436312E-2</v>
      </c>
      <c r="V116" s="187">
        <v>4515</v>
      </c>
      <c r="W116" s="144">
        <v>4146</v>
      </c>
      <c r="X116" s="104">
        <f t="shared" si="21"/>
        <v>369</v>
      </c>
      <c r="Y116" s="169">
        <f t="shared" si="22"/>
        <v>8.9001447178002888E-2</v>
      </c>
      <c r="Z116" s="105">
        <f t="shared" si="23"/>
        <v>188.125</v>
      </c>
      <c r="AA116" s="160">
        <v>4575</v>
      </c>
      <c r="AB116" s="191">
        <v>905</v>
      </c>
      <c r="AC116" s="119">
        <v>30</v>
      </c>
      <c r="AD116" s="104">
        <f t="shared" si="24"/>
        <v>935</v>
      </c>
      <c r="AE116" s="170">
        <f t="shared" si="25"/>
        <v>0.20437158469945355</v>
      </c>
      <c r="AF116" s="106">
        <f t="shared" si="29"/>
        <v>0.29490849162980309</v>
      </c>
      <c r="AG116" s="160">
        <v>1135</v>
      </c>
      <c r="AH116" s="170">
        <f t="shared" si="26"/>
        <v>0.24808743169398906</v>
      </c>
      <c r="AI116" s="107">
        <f t="shared" si="30"/>
        <v>1.2185040849410071</v>
      </c>
      <c r="AJ116" s="160">
        <v>2210</v>
      </c>
      <c r="AK116" s="160">
        <v>205</v>
      </c>
      <c r="AL116" s="104">
        <f t="shared" si="27"/>
        <v>2415</v>
      </c>
      <c r="AM116" s="170">
        <f t="shared" si="28"/>
        <v>0.52786885245901638</v>
      </c>
      <c r="AN116" s="107">
        <f t="shared" si="31"/>
        <v>5.8007566204287517</v>
      </c>
      <c r="AO116" s="160">
        <v>85</v>
      </c>
      <c r="AP116" s="120" t="s">
        <v>7</v>
      </c>
      <c r="AQ116" s="109" t="s">
        <v>7</v>
      </c>
    </row>
    <row r="117" spans="1:44" x14ac:dyDescent="0.2">
      <c r="A117" s="262" t="s">
        <v>500</v>
      </c>
      <c r="B117" s="262" t="s">
        <v>604</v>
      </c>
      <c r="C117" s="131">
        <v>9330066</v>
      </c>
      <c r="D117" s="125"/>
      <c r="E117" s="118"/>
      <c r="F117" s="119"/>
      <c r="G117" s="119"/>
      <c r="H117" s="149"/>
      <c r="I117" s="181" t="s">
        <v>163</v>
      </c>
      <c r="J117" s="156">
        <v>0.53</v>
      </c>
      <c r="K117" s="103">
        <f t="shared" si="16"/>
        <v>53</v>
      </c>
      <c r="L117" s="160">
        <v>8639</v>
      </c>
      <c r="M117" s="160">
        <v>7817</v>
      </c>
      <c r="N117" s="144">
        <v>6772</v>
      </c>
      <c r="O117" s="104">
        <f t="shared" si="17"/>
        <v>1867</v>
      </c>
      <c r="P117" s="168">
        <f t="shared" si="18"/>
        <v>0.27569403425871236</v>
      </c>
      <c r="Q117" s="176">
        <v>16333.9</v>
      </c>
      <c r="R117" s="187">
        <v>5910</v>
      </c>
      <c r="S117" s="152">
        <v>4545</v>
      </c>
      <c r="T117" s="119">
        <f t="shared" si="19"/>
        <v>1365</v>
      </c>
      <c r="U117" s="168">
        <f t="shared" si="20"/>
        <v>0.30033003300330036</v>
      </c>
      <c r="V117" s="187">
        <v>4599</v>
      </c>
      <c r="W117" s="144">
        <v>3515</v>
      </c>
      <c r="X117" s="104">
        <f t="shared" si="21"/>
        <v>1084</v>
      </c>
      <c r="Y117" s="169">
        <f t="shared" si="22"/>
        <v>0.30839260312944522</v>
      </c>
      <c r="Z117" s="105">
        <f t="shared" si="23"/>
        <v>86.773584905660371</v>
      </c>
      <c r="AA117" s="160">
        <v>4395</v>
      </c>
      <c r="AB117" s="191">
        <v>1320</v>
      </c>
      <c r="AC117" s="119">
        <v>95</v>
      </c>
      <c r="AD117" s="104">
        <f t="shared" si="24"/>
        <v>1415</v>
      </c>
      <c r="AE117" s="170">
        <f t="shared" si="25"/>
        <v>0.32195676905574516</v>
      </c>
      <c r="AF117" s="106">
        <f t="shared" si="29"/>
        <v>0.46458408233152265</v>
      </c>
      <c r="AG117" s="160">
        <v>710</v>
      </c>
      <c r="AH117" s="170">
        <f t="shared" si="26"/>
        <v>0.16154721274175199</v>
      </c>
      <c r="AI117" s="107">
        <f t="shared" si="30"/>
        <v>0.79345389362353624</v>
      </c>
      <c r="AJ117" s="160">
        <v>2130</v>
      </c>
      <c r="AK117" s="160">
        <v>90</v>
      </c>
      <c r="AL117" s="104">
        <f t="shared" si="27"/>
        <v>2220</v>
      </c>
      <c r="AM117" s="170">
        <f t="shared" si="28"/>
        <v>0.50511945392491464</v>
      </c>
      <c r="AN117" s="107">
        <f t="shared" si="31"/>
        <v>5.550763229944117</v>
      </c>
      <c r="AO117" s="160">
        <v>55</v>
      </c>
      <c r="AP117" s="120" t="s">
        <v>7</v>
      </c>
      <c r="AQ117" s="109" t="s">
        <v>7</v>
      </c>
    </row>
    <row r="118" spans="1:44" x14ac:dyDescent="0.2">
      <c r="A118" s="262"/>
      <c r="B118" s="262"/>
      <c r="C118" s="131">
        <v>9330067.0099999998</v>
      </c>
      <c r="D118" s="125">
        <v>9330067</v>
      </c>
      <c r="E118" s="127">
        <v>0.45308997099999998</v>
      </c>
      <c r="F118" s="152">
        <v>8230</v>
      </c>
      <c r="G118" s="152">
        <v>5542</v>
      </c>
      <c r="H118" s="153">
        <v>4896</v>
      </c>
      <c r="I118" s="181"/>
      <c r="J118" s="156">
        <v>0.19</v>
      </c>
      <c r="K118" s="103">
        <f t="shared" si="16"/>
        <v>19</v>
      </c>
      <c r="L118" s="160">
        <v>3772</v>
      </c>
      <c r="M118" s="160">
        <v>3666</v>
      </c>
      <c r="N118" s="144">
        <f>E118*F118</f>
        <v>3728.9304613299996</v>
      </c>
      <c r="O118" s="104">
        <f t="shared" si="17"/>
        <v>43.069538670000384</v>
      </c>
      <c r="P118" s="168">
        <f t="shared" si="18"/>
        <v>1.1550105081508747E-2</v>
      </c>
      <c r="Q118" s="176">
        <v>20246.900000000001</v>
      </c>
      <c r="R118" s="187">
        <v>2633</v>
      </c>
      <c r="S118" s="152">
        <f>G118*E118</f>
        <v>2511.024619282</v>
      </c>
      <c r="T118" s="119">
        <f t="shared" si="19"/>
        <v>121.975380718</v>
      </c>
      <c r="U118" s="168">
        <f t="shared" si="20"/>
        <v>4.8575939790218993E-2</v>
      </c>
      <c r="V118" s="187">
        <v>2544</v>
      </c>
      <c r="W118" s="144">
        <f>H118*E118</f>
        <v>2218.3284980159997</v>
      </c>
      <c r="X118" s="104">
        <f t="shared" si="21"/>
        <v>325.67150198400032</v>
      </c>
      <c r="Y118" s="169">
        <f t="shared" si="22"/>
        <v>0.14680941180500104</v>
      </c>
      <c r="Z118" s="105">
        <f t="shared" si="23"/>
        <v>133.89473684210526</v>
      </c>
      <c r="AA118" s="160">
        <v>2205</v>
      </c>
      <c r="AB118" s="191">
        <v>485</v>
      </c>
      <c r="AC118" s="119">
        <v>50</v>
      </c>
      <c r="AD118" s="104">
        <f t="shared" si="24"/>
        <v>535</v>
      </c>
      <c r="AE118" s="170">
        <f t="shared" si="25"/>
        <v>0.24263038548752835</v>
      </c>
      <c r="AF118" s="106">
        <f t="shared" si="29"/>
        <v>0.3501159963744998</v>
      </c>
      <c r="AG118" s="160">
        <v>590</v>
      </c>
      <c r="AH118" s="170">
        <f t="shared" si="26"/>
        <v>0.26757369614512472</v>
      </c>
      <c r="AI118" s="107">
        <f t="shared" si="30"/>
        <v>1.3142126529721254</v>
      </c>
      <c r="AJ118" s="160">
        <v>900</v>
      </c>
      <c r="AK118" s="160">
        <v>125</v>
      </c>
      <c r="AL118" s="104">
        <f t="shared" si="27"/>
        <v>1025</v>
      </c>
      <c r="AM118" s="170">
        <f t="shared" si="28"/>
        <v>0.46485260770975056</v>
      </c>
      <c r="AN118" s="107">
        <f t="shared" si="31"/>
        <v>5.1082704143928632</v>
      </c>
      <c r="AO118" s="160">
        <v>45</v>
      </c>
      <c r="AP118" s="120" t="s">
        <v>7</v>
      </c>
      <c r="AQ118" s="109" t="s">
        <v>7</v>
      </c>
      <c r="AR118" s="114" t="s">
        <v>469</v>
      </c>
    </row>
    <row r="119" spans="1:44" x14ac:dyDescent="0.2">
      <c r="A119" s="262" t="s">
        <v>500</v>
      </c>
      <c r="B119" s="262" t="s">
        <v>606</v>
      </c>
      <c r="C119" s="131">
        <v>9330067.0199999996</v>
      </c>
      <c r="D119" s="125">
        <v>9330067</v>
      </c>
      <c r="E119" s="127">
        <v>0.54691002899999996</v>
      </c>
      <c r="F119" s="152">
        <v>8230</v>
      </c>
      <c r="G119" s="152">
        <v>5542</v>
      </c>
      <c r="H119" s="153">
        <v>4896</v>
      </c>
      <c r="I119" s="181"/>
      <c r="J119" s="156">
        <v>0.24</v>
      </c>
      <c r="K119" s="103">
        <f t="shared" si="16"/>
        <v>24</v>
      </c>
      <c r="L119" s="160">
        <v>4773</v>
      </c>
      <c r="M119" s="160">
        <v>4501</v>
      </c>
      <c r="N119" s="144">
        <f>E119*F119</f>
        <v>4501.0695386699999</v>
      </c>
      <c r="O119" s="104">
        <f t="shared" si="17"/>
        <v>271.93046133000007</v>
      </c>
      <c r="P119" s="168">
        <f t="shared" si="18"/>
        <v>6.0414632343216708E-2</v>
      </c>
      <c r="Q119" s="176">
        <v>20276.099999999999</v>
      </c>
      <c r="R119" s="187">
        <v>3016</v>
      </c>
      <c r="S119" s="152">
        <f>G119*E119</f>
        <v>3030.975380718</v>
      </c>
      <c r="T119" s="119">
        <f t="shared" si="19"/>
        <v>-14.975380717999997</v>
      </c>
      <c r="U119" s="168">
        <f t="shared" si="20"/>
        <v>-4.9407793983640069E-3</v>
      </c>
      <c r="V119" s="187">
        <v>2585</v>
      </c>
      <c r="W119" s="144">
        <f>H119*E119</f>
        <v>2677.6715019839999</v>
      </c>
      <c r="X119" s="104">
        <f t="shared" si="21"/>
        <v>-92.67150198399986</v>
      </c>
      <c r="Y119" s="169">
        <f t="shared" si="22"/>
        <v>-3.4608988412258797E-2</v>
      </c>
      <c r="Z119" s="105">
        <f t="shared" si="23"/>
        <v>107.70833333333333</v>
      </c>
      <c r="AA119" s="160">
        <v>2265</v>
      </c>
      <c r="AB119" s="191">
        <v>665</v>
      </c>
      <c r="AC119" s="119">
        <v>50</v>
      </c>
      <c r="AD119" s="104">
        <f t="shared" si="24"/>
        <v>715</v>
      </c>
      <c r="AE119" s="170">
        <f t="shared" si="25"/>
        <v>0.31567328918322296</v>
      </c>
      <c r="AF119" s="106">
        <f t="shared" si="29"/>
        <v>0.45551701180840259</v>
      </c>
      <c r="AG119" s="160">
        <v>605</v>
      </c>
      <c r="AH119" s="170">
        <f t="shared" si="26"/>
        <v>0.2671081677704194</v>
      </c>
      <c r="AI119" s="107">
        <f t="shared" si="30"/>
        <v>1.3119261678311365</v>
      </c>
      <c r="AJ119" s="160">
        <v>820</v>
      </c>
      <c r="AK119" s="160">
        <v>55</v>
      </c>
      <c r="AL119" s="104">
        <f t="shared" si="27"/>
        <v>875</v>
      </c>
      <c r="AM119" s="170">
        <f t="shared" si="28"/>
        <v>0.38631346578366443</v>
      </c>
      <c r="AN119" s="107">
        <f t="shared" si="31"/>
        <v>4.2452029206996089</v>
      </c>
      <c r="AO119" s="160">
        <v>60</v>
      </c>
      <c r="AP119" s="120" t="s">
        <v>7</v>
      </c>
      <c r="AQ119" s="109" t="s">
        <v>7</v>
      </c>
      <c r="AR119" s="114" t="s">
        <v>469</v>
      </c>
    </row>
    <row r="120" spans="1:44" x14ac:dyDescent="0.2">
      <c r="A120" s="262"/>
      <c r="B120" s="262"/>
      <c r="C120" s="131">
        <v>9330068</v>
      </c>
      <c r="D120" s="125"/>
      <c r="E120" s="118"/>
      <c r="F120" s="119"/>
      <c r="G120" s="119"/>
      <c r="H120" s="149"/>
      <c r="I120" s="181" t="s">
        <v>165</v>
      </c>
      <c r="J120" s="156">
        <v>4.07</v>
      </c>
      <c r="K120" s="103">
        <f t="shared" si="16"/>
        <v>407</v>
      </c>
      <c r="L120" s="160">
        <v>5085</v>
      </c>
      <c r="M120" s="160">
        <v>4834</v>
      </c>
      <c r="N120" s="144">
        <v>4846</v>
      </c>
      <c r="O120" s="104">
        <f t="shared" si="17"/>
        <v>239</v>
      </c>
      <c r="P120" s="168">
        <f t="shared" si="18"/>
        <v>4.9319026000825425E-2</v>
      </c>
      <c r="Q120" s="176">
        <v>1250.2</v>
      </c>
      <c r="R120" s="187">
        <v>3662</v>
      </c>
      <c r="S120" s="152">
        <v>3530</v>
      </c>
      <c r="T120" s="119">
        <f t="shared" si="19"/>
        <v>132</v>
      </c>
      <c r="U120" s="168">
        <f t="shared" si="20"/>
        <v>3.7393767705382434E-2</v>
      </c>
      <c r="V120" s="187">
        <v>3493</v>
      </c>
      <c r="W120" s="144">
        <v>3287</v>
      </c>
      <c r="X120" s="104">
        <f t="shared" si="21"/>
        <v>206</v>
      </c>
      <c r="Y120" s="169">
        <f t="shared" si="22"/>
        <v>6.2671128688773961E-2</v>
      </c>
      <c r="Z120" s="105">
        <f t="shared" si="23"/>
        <v>8.5823095823095823</v>
      </c>
      <c r="AA120" s="160">
        <v>2955</v>
      </c>
      <c r="AB120" s="191">
        <v>865</v>
      </c>
      <c r="AC120" s="119">
        <v>75</v>
      </c>
      <c r="AD120" s="104">
        <f t="shared" si="24"/>
        <v>940</v>
      </c>
      <c r="AE120" s="170">
        <f t="shared" si="25"/>
        <v>0.31810490693739424</v>
      </c>
      <c r="AF120" s="106">
        <f t="shared" si="29"/>
        <v>0.45902583973649963</v>
      </c>
      <c r="AG120" s="160">
        <v>940</v>
      </c>
      <c r="AH120" s="170">
        <f t="shared" si="26"/>
        <v>0.31810490693739424</v>
      </c>
      <c r="AI120" s="107">
        <f t="shared" si="30"/>
        <v>1.562401311087398</v>
      </c>
      <c r="AJ120" s="160">
        <v>745</v>
      </c>
      <c r="AK120" s="160">
        <v>250</v>
      </c>
      <c r="AL120" s="104">
        <f t="shared" si="27"/>
        <v>995</v>
      </c>
      <c r="AM120" s="170">
        <f t="shared" si="28"/>
        <v>0.33671742808798644</v>
      </c>
      <c r="AN120" s="107">
        <f t="shared" si="31"/>
        <v>3.7001915174504005</v>
      </c>
      <c r="AO120" s="160">
        <v>75</v>
      </c>
      <c r="AP120" s="120" t="s">
        <v>7</v>
      </c>
      <c r="AQ120" s="109" t="s">
        <v>7</v>
      </c>
    </row>
    <row r="121" spans="1:44" x14ac:dyDescent="0.2">
      <c r="A121" s="262"/>
      <c r="B121" s="262"/>
      <c r="C121" s="131">
        <v>9330069.0099999998</v>
      </c>
      <c r="D121" s="125">
        <v>9330069</v>
      </c>
      <c r="E121" s="127">
        <v>0.84728181499999999</v>
      </c>
      <c r="F121" s="152">
        <v>10831</v>
      </c>
      <c r="G121" s="152">
        <v>5672</v>
      </c>
      <c r="H121" s="153">
        <v>4410</v>
      </c>
      <c r="I121" s="181"/>
      <c r="J121" s="156">
        <v>5.44</v>
      </c>
      <c r="K121" s="103">
        <f t="shared" si="16"/>
        <v>544</v>
      </c>
      <c r="L121" s="160">
        <v>10810</v>
      </c>
      <c r="M121" s="160">
        <v>10210</v>
      </c>
      <c r="N121" s="144">
        <f>E121*F121</f>
        <v>9176.9093382650008</v>
      </c>
      <c r="O121" s="104">
        <f t="shared" si="17"/>
        <v>1633.0906617349992</v>
      </c>
      <c r="P121" s="168">
        <f t="shared" si="18"/>
        <v>0.17795649946387654</v>
      </c>
      <c r="Q121" s="176">
        <v>1986.7</v>
      </c>
      <c r="R121" s="187">
        <v>5577</v>
      </c>
      <c r="S121" s="152">
        <f>G121*E121</f>
        <v>4805.7824546800002</v>
      </c>
      <c r="T121" s="119">
        <f t="shared" si="19"/>
        <v>771.21754531999977</v>
      </c>
      <c r="U121" s="168">
        <f t="shared" si="20"/>
        <v>0.16047699882231817</v>
      </c>
      <c r="V121" s="187">
        <v>3881</v>
      </c>
      <c r="W121" s="144">
        <f>H121*E121</f>
        <v>3736.5128041500002</v>
      </c>
      <c r="X121" s="104">
        <f t="shared" si="21"/>
        <v>144.48719584999981</v>
      </c>
      <c r="Y121" s="169">
        <f t="shared" si="22"/>
        <v>3.8668995243244846E-2</v>
      </c>
      <c r="Z121" s="105">
        <f t="shared" si="23"/>
        <v>7.1341911764705879</v>
      </c>
      <c r="AA121" s="160">
        <v>2910</v>
      </c>
      <c r="AB121" s="191">
        <v>955</v>
      </c>
      <c r="AC121" s="119">
        <v>80</v>
      </c>
      <c r="AD121" s="104">
        <f t="shared" si="24"/>
        <v>1035</v>
      </c>
      <c r="AE121" s="170">
        <f t="shared" si="25"/>
        <v>0.35567010309278352</v>
      </c>
      <c r="AF121" s="106">
        <f t="shared" si="29"/>
        <v>0.5132324719953586</v>
      </c>
      <c r="AG121" s="160">
        <v>695</v>
      </c>
      <c r="AH121" s="170">
        <f t="shared" si="26"/>
        <v>0.23883161512027493</v>
      </c>
      <c r="AI121" s="107">
        <f t="shared" si="30"/>
        <v>1.1730432962685409</v>
      </c>
      <c r="AJ121" s="160">
        <v>910</v>
      </c>
      <c r="AK121" s="160">
        <v>225</v>
      </c>
      <c r="AL121" s="104">
        <f t="shared" si="27"/>
        <v>1135</v>
      </c>
      <c r="AM121" s="170">
        <f t="shared" si="28"/>
        <v>0.39003436426116839</v>
      </c>
      <c r="AN121" s="107">
        <f t="shared" si="31"/>
        <v>4.2860919149578942</v>
      </c>
      <c r="AO121" s="160">
        <v>45</v>
      </c>
      <c r="AP121" s="120" t="s">
        <v>7</v>
      </c>
      <c r="AQ121" s="109" t="s">
        <v>7</v>
      </c>
      <c r="AR121" s="114" t="s">
        <v>469</v>
      </c>
    </row>
    <row r="122" spans="1:44" x14ac:dyDescent="0.2">
      <c r="A122" s="262" t="s">
        <v>500</v>
      </c>
      <c r="B122" s="262" t="s">
        <v>554</v>
      </c>
      <c r="C122" s="131">
        <v>9330069.0199999996</v>
      </c>
      <c r="D122" s="125">
        <v>9330069</v>
      </c>
      <c r="E122" s="127">
        <v>0.15271818500000001</v>
      </c>
      <c r="F122" s="152">
        <v>10831</v>
      </c>
      <c r="G122" s="152">
        <v>5672</v>
      </c>
      <c r="H122" s="153">
        <v>4410</v>
      </c>
      <c r="I122" s="181"/>
      <c r="J122" s="156">
        <v>9.06</v>
      </c>
      <c r="K122" s="103">
        <f t="shared" si="16"/>
        <v>906</v>
      </c>
      <c r="L122" s="160">
        <v>5080</v>
      </c>
      <c r="M122" s="160">
        <v>2567</v>
      </c>
      <c r="N122" s="144">
        <f>E122*F122</f>
        <v>1654.0906617350001</v>
      </c>
      <c r="O122" s="104">
        <f t="shared" si="17"/>
        <v>3425.9093382649999</v>
      </c>
      <c r="P122" s="168">
        <f t="shared" si="18"/>
        <v>2.0711738585547135</v>
      </c>
      <c r="Q122" s="176">
        <v>560.70000000000005</v>
      </c>
      <c r="R122" s="187">
        <v>2612</v>
      </c>
      <c r="S122" s="152">
        <f>G122*E122</f>
        <v>866.21754532</v>
      </c>
      <c r="T122" s="119">
        <f t="shared" si="19"/>
        <v>1745.78245468</v>
      </c>
      <c r="U122" s="168">
        <f t="shared" si="20"/>
        <v>2.0154087897573918</v>
      </c>
      <c r="V122" s="187">
        <v>2128</v>
      </c>
      <c r="W122" s="144">
        <f>H122*E122</f>
        <v>673.48719585000003</v>
      </c>
      <c r="X122" s="104">
        <f t="shared" si="21"/>
        <v>1454.51280415</v>
      </c>
      <c r="Y122" s="169">
        <f t="shared" si="22"/>
        <v>2.1596740266372501</v>
      </c>
      <c r="Z122" s="105">
        <f t="shared" si="23"/>
        <v>2.3487858719646799</v>
      </c>
      <c r="AA122" s="160">
        <v>1225</v>
      </c>
      <c r="AB122" s="191">
        <v>490</v>
      </c>
      <c r="AC122" s="119">
        <v>20</v>
      </c>
      <c r="AD122" s="104">
        <f t="shared" si="24"/>
        <v>510</v>
      </c>
      <c r="AE122" s="170">
        <f t="shared" si="25"/>
        <v>0.41632653061224489</v>
      </c>
      <c r="AF122" s="106">
        <f t="shared" si="29"/>
        <v>0.60075978443325384</v>
      </c>
      <c r="AG122" s="160">
        <v>295</v>
      </c>
      <c r="AH122" s="170">
        <f t="shared" si="26"/>
        <v>0.24081632653061225</v>
      </c>
      <c r="AI122" s="107">
        <f t="shared" si="30"/>
        <v>1.1827913876749128</v>
      </c>
      <c r="AJ122" s="160">
        <v>275</v>
      </c>
      <c r="AK122" s="160">
        <v>135</v>
      </c>
      <c r="AL122" s="104">
        <f t="shared" si="27"/>
        <v>410</v>
      </c>
      <c r="AM122" s="170">
        <f t="shared" si="28"/>
        <v>0.33469387755102042</v>
      </c>
      <c r="AN122" s="107">
        <f t="shared" si="31"/>
        <v>3.6779546983628619</v>
      </c>
      <c r="AO122" s="160">
        <v>10</v>
      </c>
      <c r="AP122" s="120" t="s">
        <v>7</v>
      </c>
      <c r="AQ122" s="109" t="s">
        <v>7</v>
      </c>
      <c r="AR122" s="114" t="s">
        <v>469</v>
      </c>
    </row>
    <row r="123" spans="1:44" x14ac:dyDescent="0.2">
      <c r="A123" s="260" t="s">
        <v>598</v>
      </c>
      <c r="B123" s="260" t="s">
        <v>612</v>
      </c>
      <c r="C123" s="129">
        <v>9330100.0099999998</v>
      </c>
      <c r="D123" s="122"/>
      <c r="E123" s="111"/>
      <c r="F123" s="112"/>
      <c r="G123" s="112"/>
      <c r="H123" s="145"/>
      <c r="I123" s="179" t="s">
        <v>167</v>
      </c>
      <c r="J123" s="154">
        <v>0.97</v>
      </c>
      <c r="K123" s="89">
        <f t="shared" si="16"/>
        <v>97</v>
      </c>
      <c r="L123" s="158">
        <v>4226</v>
      </c>
      <c r="M123" s="158">
        <v>4025</v>
      </c>
      <c r="N123" s="141">
        <v>3654</v>
      </c>
      <c r="O123" s="90">
        <f t="shared" si="17"/>
        <v>572</v>
      </c>
      <c r="P123" s="162">
        <f t="shared" si="18"/>
        <v>0.15654077723043242</v>
      </c>
      <c r="Q123" s="174">
        <v>4354.5</v>
      </c>
      <c r="R123" s="185">
        <v>1693</v>
      </c>
      <c r="S123" s="146">
        <v>1530</v>
      </c>
      <c r="T123" s="112">
        <f t="shared" si="19"/>
        <v>163</v>
      </c>
      <c r="U123" s="162">
        <f t="shared" si="20"/>
        <v>0.1065359477124183</v>
      </c>
      <c r="V123" s="185">
        <v>1605</v>
      </c>
      <c r="W123" s="141">
        <v>1426</v>
      </c>
      <c r="X123" s="90">
        <f t="shared" si="21"/>
        <v>179</v>
      </c>
      <c r="Y123" s="163">
        <f t="shared" si="22"/>
        <v>0.12552594670406733</v>
      </c>
      <c r="Z123" s="91">
        <f t="shared" si="23"/>
        <v>16.546391752577321</v>
      </c>
      <c r="AA123" s="158">
        <v>1885</v>
      </c>
      <c r="AB123" s="189">
        <v>1175</v>
      </c>
      <c r="AC123" s="112">
        <v>85</v>
      </c>
      <c r="AD123" s="90">
        <f t="shared" si="24"/>
        <v>1260</v>
      </c>
      <c r="AE123" s="164">
        <f t="shared" si="25"/>
        <v>0.66843501326259946</v>
      </c>
      <c r="AF123" s="92">
        <f t="shared" si="29"/>
        <v>0.96455268869061983</v>
      </c>
      <c r="AG123" s="158">
        <v>360</v>
      </c>
      <c r="AH123" s="164">
        <f t="shared" si="26"/>
        <v>0.19098143236074269</v>
      </c>
      <c r="AI123" s="93">
        <f t="shared" si="30"/>
        <v>0.93802275226297982</v>
      </c>
      <c r="AJ123" s="158">
        <v>205</v>
      </c>
      <c r="AK123" s="158">
        <v>45</v>
      </c>
      <c r="AL123" s="90">
        <f t="shared" si="27"/>
        <v>250</v>
      </c>
      <c r="AM123" s="164">
        <f t="shared" si="28"/>
        <v>0.13262599469496023</v>
      </c>
      <c r="AN123" s="93">
        <f t="shared" si="31"/>
        <v>1.4574285131314311</v>
      </c>
      <c r="AO123" s="158">
        <v>15</v>
      </c>
      <c r="AP123" s="113" t="s">
        <v>9</v>
      </c>
      <c r="AQ123" s="109" t="s">
        <v>7</v>
      </c>
    </row>
    <row r="124" spans="1:44" x14ac:dyDescent="0.2">
      <c r="A124" s="260"/>
      <c r="B124" s="260"/>
      <c r="C124" s="129">
        <v>9330100.0199999996</v>
      </c>
      <c r="D124" s="122"/>
      <c r="E124" s="111"/>
      <c r="F124" s="112"/>
      <c r="G124" s="112"/>
      <c r="H124" s="145"/>
      <c r="I124" s="179" t="s">
        <v>168</v>
      </c>
      <c r="J124" s="154">
        <v>2.9</v>
      </c>
      <c r="K124" s="89">
        <f t="shared" si="16"/>
        <v>290</v>
      </c>
      <c r="L124" s="158">
        <v>7306</v>
      </c>
      <c r="M124" s="158">
        <v>6915</v>
      </c>
      <c r="N124" s="141">
        <v>6803</v>
      </c>
      <c r="O124" s="90">
        <f t="shared" si="17"/>
        <v>503</v>
      </c>
      <c r="P124" s="162">
        <f t="shared" si="18"/>
        <v>7.3937968543289725E-2</v>
      </c>
      <c r="Q124" s="174">
        <v>2520.6</v>
      </c>
      <c r="R124" s="185">
        <v>3450</v>
      </c>
      <c r="S124" s="146">
        <v>3278</v>
      </c>
      <c r="T124" s="112">
        <f t="shared" si="19"/>
        <v>172</v>
      </c>
      <c r="U124" s="162">
        <f t="shared" si="20"/>
        <v>5.2471018913971934E-2</v>
      </c>
      <c r="V124" s="185">
        <v>3218</v>
      </c>
      <c r="W124" s="141">
        <v>3066</v>
      </c>
      <c r="X124" s="90">
        <f t="shared" si="21"/>
        <v>152</v>
      </c>
      <c r="Y124" s="163">
        <f t="shared" si="22"/>
        <v>4.9575994781474231E-2</v>
      </c>
      <c r="Z124" s="91">
        <f t="shared" si="23"/>
        <v>11.096551724137932</v>
      </c>
      <c r="AA124" s="158">
        <v>3995</v>
      </c>
      <c r="AB124" s="189">
        <v>2400</v>
      </c>
      <c r="AC124" s="112">
        <v>180</v>
      </c>
      <c r="AD124" s="90">
        <f t="shared" si="24"/>
        <v>2580</v>
      </c>
      <c r="AE124" s="164">
        <f t="shared" si="25"/>
        <v>0.64580725907384229</v>
      </c>
      <c r="AF124" s="92">
        <f t="shared" si="29"/>
        <v>0.93190080674436127</v>
      </c>
      <c r="AG124" s="158">
        <v>840</v>
      </c>
      <c r="AH124" s="164">
        <f t="shared" si="26"/>
        <v>0.21026282853566958</v>
      </c>
      <c r="AI124" s="93">
        <f t="shared" si="30"/>
        <v>1.0327250910396344</v>
      </c>
      <c r="AJ124" s="158">
        <v>335</v>
      </c>
      <c r="AK124" s="158">
        <v>140</v>
      </c>
      <c r="AL124" s="90">
        <f t="shared" si="27"/>
        <v>475</v>
      </c>
      <c r="AM124" s="164">
        <f t="shared" si="28"/>
        <v>0.11889862327909888</v>
      </c>
      <c r="AN124" s="93">
        <f t="shared" si="31"/>
        <v>1.3065782777922954</v>
      </c>
      <c r="AO124" s="158">
        <v>90</v>
      </c>
      <c r="AP124" s="113" t="s">
        <v>9</v>
      </c>
      <c r="AQ124" s="95" t="s">
        <v>9</v>
      </c>
    </row>
    <row r="125" spans="1:44" x14ac:dyDescent="0.2">
      <c r="A125" s="262"/>
      <c r="B125" s="262"/>
      <c r="C125" s="131">
        <v>9330101.0299999993</v>
      </c>
      <c r="D125" s="125"/>
      <c r="E125" s="118"/>
      <c r="F125" s="119"/>
      <c r="G125" s="119"/>
      <c r="H125" s="149"/>
      <c r="I125" s="181" t="s">
        <v>170</v>
      </c>
      <c r="J125" s="156">
        <v>0.34</v>
      </c>
      <c r="K125" s="103">
        <f t="shared" si="16"/>
        <v>34</v>
      </c>
      <c r="L125" s="160">
        <v>5370</v>
      </c>
      <c r="M125" s="160">
        <v>5200</v>
      </c>
      <c r="N125" s="144">
        <v>5035</v>
      </c>
      <c r="O125" s="104">
        <f t="shared" si="17"/>
        <v>335</v>
      </c>
      <c r="P125" s="168">
        <f t="shared" si="18"/>
        <v>6.6534260178748764E-2</v>
      </c>
      <c r="Q125" s="176">
        <v>15864.1</v>
      </c>
      <c r="R125" s="187">
        <v>3394</v>
      </c>
      <c r="S125" s="152">
        <v>3287</v>
      </c>
      <c r="T125" s="119">
        <f t="shared" si="19"/>
        <v>107</v>
      </c>
      <c r="U125" s="168">
        <f t="shared" si="20"/>
        <v>3.2552479464557346E-2</v>
      </c>
      <c r="V125" s="187">
        <v>3255</v>
      </c>
      <c r="W125" s="144">
        <v>3094</v>
      </c>
      <c r="X125" s="104">
        <f t="shared" si="21"/>
        <v>161</v>
      </c>
      <c r="Y125" s="169">
        <f t="shared" si="22"/>
        <v>5.2036199095022627E-2</v>
      </c>
      <c r="Z125" s="105">
        <f t="shared" si="23"/>
        <v>95.735294117647058</v>
      </c>
      <c r="AA125" s="160">
        <v>3205</v>
      </c>
      <c r="AB125" s="191">
        <v>1480</v>
      </c>
      <c r="AC125" s="119">
        <v>90</v>
      </c>
      <c r="AD125" s="104">
        <f t="shared" si="24"/>
        <v>1570</v>
      </c>
      <c r="AE125" s="170">
        <f t="shared" si="25"/>
        <v>0.48985959438377535</v>
      </c>
      <c r="AF125" s="106">
        <f t="shared" si="29"/>
        <v>0.70686810156388946</v>
      </c>
      <c r="AG125" s="160">
        <v>1000</v>
      </c>
      <c r="AH125" s="170">
        <f t="shared" si="26"/>
        <v>0.31201248049921998</v>
      </c>
      <c r="AI125" s="107">
        <f t="shared" si="30"/>
        <v>1.5324778020590373</v>
      </c>
      <c r="AJ125" s="160">
        <v>485</v>
      </c>
      <c r="AK125" s="160">
        <v>70</v>
      </c>
      <c r="AL125" s="104">
        <f t="shared" si="27"/>
        <v>555</v>
      </c>
      <c r="AM125" s="170">
        <f t="shared" si="28"/>
        <v>0.1731669266770671</v>
      </c>
      <c r="AN125" s="107">
        <f t="shared" si="31"/>
        <v>1.9029332601875506</v>
      </c>
      <c r="AO125" s="160">
        <v>90</v>
      </c>
      <c r="AP125" s="120" t="s">
        <v>7</v>
      </c>
      <c r="AQ125" s="109" t="s">
        <v>7</v>
      </c>
    </row>
    <row r="126" spans="1:44" x14ac:dyDescent="0.2">
      <c r="A126" s="262"/>
      <c r="B126" s="262"/>
      <c r="C126" s="131">
        <v>9330101.0399999991</v>
      </c>
      <c r="D126" s="125"/>
      <c r="E126" s="118"/>
      <c r="F126" s="119"/>
      <c r="G126" s="119"/>
      <c r="H126" s="149"/>
      <c r="I126" s="181" t="s">
        <v>171</v>
      </c>
      <c r="J126" s="156">
        <v>0.3</v>
      </c>
      <c r="K126" s="103">
        <f t="shared" si="16"/>
        <v>30</v>
      </c>
      <c r="L126" s="160">
        <v>4505</v>
      </c>
      <c r="M126" s="160">
        <v>3756</v>
      </c>
      <c r="N126" s="144">
        <v>3247</v>
      </c>
      <c r="O126" s="104">
        <f t="shared" si="17"/>
        <v>1258</v>
      </c>
      <c r="P126" s="168">
        <f t="shared" si="18"/>
        <v>0.38743455497382201</v>
      </c>
      <c r="Q126" s="176">
        <v>14912.3</v>
      </c>
      <c r="R126" s="187">
        <v>2685</v>
      </c>
      <c r="S126" s="152">
        <v>2027</v>
      </c>
      <c r="T126" s="119">
        <f t="shared" si="19"/>
        <v>658</v>
      </c>
      <c r="U126" s="168">
        <f t="shared" si="20"/>
        <v>0.32461766156882094</v>
      </c>
      <c r="V126" s="187">
        <v>2475</v>
      </c>
      <c r="W126" s="144">
        <v>1914</v>
      </c>
      <c r="X126" s="104">
        <f t="shared" si="21"/>
        <v>561</v>
      </c>
      <c r="Y126" s="169">
        <f t="shared" si="22"/>
        <v>0.29310344827586204</v>
      </c>
      <c r="Z126" s="105">
        <f t="shared" si="23"/>
        <v>82.5</v>
      </c>
      <c r="AA126" s="160">
        <v>2320</v>
      </c>
      <c r="AB126" s="191">
        <v>1165</v>
      </c>
      <c r="AC126" s="119">
        <v>100</v>
      </c>
      <c r="AD126" s="104">
        <f t="shared" si="24"/>
        <v>1265</v>
      </c>
      <c r="AE126" s="170">
        <f t="shared" si="25"/>
        <v>0.54525862068965514</v>
      </c>
      <c r="AF126" s="106">
        <f t="shared" si="29"/>
        <v>0.78680897646414893</v>
      </c>
      <c r="AG126" s="160">
        <v>600</v>
      </c>
      <c r="AH126" s="170">
        <f t="shared" si="26"/>
        <v>0.25862068965517243</v>
      </c>
      <c r="AI126" s="107">
        <f t="shared" si="30"/>
        <v>1.270239143689452</v>
      </c>
      <c r="AJ126" s="160">
        <v>365</v>
      </c>
      <c r="AK126" s="160">
        <v>55</v>
      </c>
      <c r="AL126" s="104">
        <f t="shared" si="27"/>
        <v>420</v>
      </c>
      <c r="AM126" s="170">
        <f t="shared" si="28"/>
        <v>0.18103448275862069</v>
      </c>
      <c r="AN126" s="107">
        <f t="shared" si="31"/>
        <v>1.9893899204244032</v>
      </c>
      <c r="AO126" s="160">
        <v>30</v>
      </c>
      <c r="AP126" s="120" t="s">
        <v>7</v>
      </c>
      <c r="AQ126" s="109" t="s">
        <v>7</v>
      </c>
    </row>
    <row r="127" spans="1:44" x14ac:dyDescent="0.2">
      <c r="A127" s="262"/>
      <c r="B127" s="262"/>
      <c r="C127" s="131">
        <v>9330101.0500000007</v>
      </c>
      <c r="D127" s="125">
        <v>9330101.0199999996</v>
      </c>
      <c r="E127" s="127">
        <v>0.57143177899999997</v>
      </c>
      <c r="F127" s="152">
        <v>7739</v>
      </c>
      <c r="G127" s="152">
        <v>4432</v>
      </c>
      <c r="H127" s="153">
        <v>4127</v>
      </c>
      <c r="I127" s="181"/>
      <c r="J127" s="156">
        <v>0.59</v>
      </c>
      <c r="K127" s="103">
        <f t="shared" si="16"/>
        <v>59</v>
      </c>
      <c r="L127" s="160">
        <v>4900</v>
      </c>
      <c r="M127" s="160">
        <v>4526</v>
      </c>
      <c r="N127" s="144">
        <f>E127*F127</f>
        <v>4422.3105376809999</v>
      </c>
      <c r="O127" s="104">
        <f t="shared" si="17"/>
        <v>477.68946231900009</v>
      </c>
      <c r="P127" s="168">
        <f t="shared" si="18"/>
        <v>0.10801807296180833</v>
      </c>
      <c r="Q127" s="176">
        <v>8331.9</v>
      </c>
      <c r="R127" s="187">
        <v>2440</v>
      </c>
      <c r="S127" s="152">
        <f>G127*E127</f>
        <v>2532.5856445280001</v>
      </c>
      <c r="T127" s="119">
        <f t="shared" si="19"/>
        <v>-92.585644528000103</v>
      </c>
      <c r="U127" s="168">
        <f t="shared" si="20"/>
        <v>-3.6557754612581074E-2</v>
      </c>
      <c r="V127" s="187">
        <v>2337</v>
      </c>
      <c r="W127" s="144">
        <f>H127*E127</f>
        <v>2358.2989519329999</v>
      </c>
      <c r="X127" s="104">
        <f t="shared" si="21"/>
        <v>-21.298951932999898</v>
      </c>
      <c r="Y127" s="169">
        <f t="shared" si="22"/>
        <v>-9.0314893773505815E-3</v>
      </c>
      <c r="Z127" s="105">
        <f t="shared" si="23"/>
        <v>39.610169491525426</v>
      </c>
      <c r="AA127" s="160">
        <v>2625</v>
      </c>
      <c r="AB127" s="191">
        <v>1420</v>
      </c>
      <c r="AC127" s="119">
        <v>115</v>
      </c>
      <c r="AD127" s="104">
        <f t="shared" si="24"/>
        <v>1535</v>
      </c>
      <c r="AE127" s="170">
        <f t="shared" si="25"/>
        <v>0.58476190476190482</v>
      </c>
      <c r="AF127" s="106">
        <f t="shared" si="29"/>
        <v>0.84381227238370105</v>
      </c>
      <c r="AG127" s="160">
        <v>700</v>
      </c>
      <c r="AH127" s="170">
        <f t="shared" si="26"/>
        <v>0.26666666666666666</v>
      </c>
      <c r="AI127" s="107">
        <f t="shared" si="30"/>
        <v>1.3097576948264571</v>
      </c>
      <c r="AJ127" s="160">
        <v>310</v>
      </c>
      <c r="AK127" s="160">
        <v>60</v>
      </c>
      <c r="AL127" s="104">
        <f t="shared" si="27"/>
        <v>370</v>
      </c>
      <c r="AM127" s="170">
        <f t="shared" si="28"/>
        <v>0.14095238095238094</v>
      </c>
      <c r="AN127" s="107">
        <f t="shared" si="31"/>
        <v>1.5489272632129774</v>
      </c>
      <c r="AO127" s="160">
        <v>35</v>
      </c>
      <c r="AP127" s="120" t="s">
        <v>7</v>
      </c>
      <c r="AQ127" s="95" t="s">
        <v>9</v>
      </c>
      <c r="AR127" s="114" t="s">
        <v>469</v>
      </c>
    </row>
    <row r="128" spans="1:44" x14ac:dyDescent="0.2">
      <c r="A128" s="262" t="s">
        <v>598</v>
      </c>
      <c r="B128" s="262" t="s">
        <v>603</v>
      </c>
      <c r="C128" s="131">
        <v>9330101.0600000005</v>
      </c>
      <c r="D128" s="125">
        <v>9330101.0199999996</v>
      </c>
      <c r="E128" s="127">
        <v>0.42856822100000003</v>
      </c>
      <c r="F128" s="152">
        <v>7739</v>
      </c>
      <c r="G128" s="152">
        <v>4432</v>
      </c>
      <c r="H128" s="153">
        <v>4127</v>
      </c>
      <c r="I128" s="181"/>
      <c r="J128" s="156">
        <v>0.42</v>
      </c>
      <c r="K128" s="103">
        <f t="shared" si="16"/>
        <v>42</v>
      </c>
      <c r="L128" s="160">
        <v>4753</v>
      </c>
      <c r="M128" s="160">
        <v>4319</v>
      </c>
      <c r="N128" s="144">
        <f>E128*F128</f>
        <v>3316.6894623190001</v>
      </c>
      <c r="O128" s="104">
        <f t="shared" si="17"/>
        <v>1436.3105376809999</v>
      </c>
      <c r="P128" s="168">
        <f t="shared" si="18"/>
        <v>0.43305547715544773</v>
      </c>
      <c r="Q128" s="176">
        <v>11249.7</v>
      </c>
      <c r="R128" s="187">
        <v>3348</v>
      </c>
      <c r="S128" s="152">
        <f>G128*E128</f>
        <v>1899.4143554720001</v>
      </c>
      <c r="T128" s="119">
        <f t="shared" si="19"/>
        <v>1448.5856445279999</v>
      </c>
      <c r="U128" s="168">
        <f t="shared" si="20"/>
        <v>0.76264857131082897</v>
      </c>
      <c r="V128" s="187">
        <v>2871</v>
      </c>
      <c r="W128" s="144">
        <f>H128*E128</f>
        <v>1768.7010480670001</v>
      </c>
      <c r="X128" s="104">
        <f t="shared" si="21"/>
        <v>1102.2989519329999</v>
      </c>
      <c r="Y128" s="169">
        <f t="shared" si="22"/>
        <v>0.62322513640035104</v>
      </c>
      <c r="Z128" s="105">
        <f t="shared" si="23"/>
        <v>68.357142857142861</v>
      </c>
      <c r="AA128" s="160">
        <v>2555</v>
      </c>
      <c r="AB128" s="191">
        <v>1335</v>
      </c>
      <c r="AC128" s="119">
        <v>75</v>
      </c>
      <c r="AD128" s="104">
        <f t="shared" si="24"/>
        <v>1410</v>
      </c>
      <c r="AE128" s="170">
        <f t="shared" si="25"/>
        <v>0.55185909980430525</v>
      </c>
      <c r="AF128" s="106">
        <f t="shared" si="29"/>
        <v>0.79633347735108984</v>
      </c>
      <c r="AG128" s="160">
        <v>745</v>
      </c>
      <c r="AH128" s="170">
        <f t="shared" si="26"/>
        <v>0.29158512720156554</v>
      </c>
      <c r="AI128" s="107">
        <f t="shared" si="30"/>
        <v>1.4321469901845065</v>
      </c>
      <c r="AJ128" s="160">
        <v>320</v>
      </c>
      <c r="AK128" s="160">
        <v>50</v>
      </c>
      <c r="AL128" s="104">
        <f t="shared" si="27"/>
        <v>370</v>
      </c>
      <c r="AM128" s="170">
        <f t="shared" si="28"/>
        <v>0.14481409001956946</v>
      </c>
      <c r="AN128" s="107">
        <f t="shared" si="31"/>
        <v>1.5913636265886755</v>
      </c>
      <c r="AO128" s="160">
        <v>35</v>
      </c>
      <c r="AP128" s="120" t="s">
        <v>7</v>
      </c>
      <c r="AQ128" s="95" t="s">
        <v>9</v>
      </c>
      <c r="AR128" s="114" t="s">
        <v>469</v>
      </c>
    </row>
    <row r="129" spans="1:44" x14ac:dyDescent="0.2">
      <c r="A129" s="260"/>
      <c r="B129" s="260"/>
      <c r="C129" s="129">
        <v>9330102.0099999998</v>
      </c>
      <c r="D129" s="122">
        <v>9330102</v>
      </c>
      <c r="E129" s="123">
        <v>0.111364397</v>
      </c>
      <c r="F129" s="146">
        <v>5152</v>
      </c>
      <c r="G129" s="146">
        <v>1975</v>
      </c>
      <c r="H129" s="147">
        <v>1902</v>
      </c>
      <c r="I129" s="179"/>
      <c r="J129" s="154">
        <v>0.28000000000000003</v>
      </c>
      <c r="K129" s="89">
        <f t="shared" si="16"/>
        <v>28.000000000000004</v>
      </c>
      <c r="L129" s="158">
        <v>576</v>
      </c>
      <c r="M129" s="158">
        <v>574</v>
      </c>
      <c r="N129" s="141">
        <f>E129*F129</f>
        <v>573.74937334399999</v>
      </c>
      <c r="O129" s="90">
        <f t="shared" si="17"/>
        <v>2.2506266560000086</v>
      </c>
      <c r="P129" s="162">
        <f t="shared" si="18"/>
        <v>3.9226651227218193E-3</v>
      </c>
      <c r="Q129" s="174">
        <v>2074.9</v>
      </c>
      <c r="R129" s="185">
        <v>178</v>
      </c>
      <c r="S129" s="146">
        <f>G129*E129</f>
        <v>219.944684075</v>
      </c>
      <c r="T129" s="112">
        <f t="shared" si="19"/>
        <v>-41.944684074999998</v>
      </c>
      <c r="U129" s="162">
        <f t="shared" si="20"/>
        <v>-0.19070560514523313</v>
      </c>
      <c r="V129" s="185">
        <v>160</v>
      </c>
      <c r="W129" s="141">
        <f>H129*E129</f>
        <v>211.81508309400002</v>
      </c>
      <c r="X129" s="90">
        <f t="shared" si="21"/>
        <v>-51.815083094000016</v>
      </c>
      <c r="Y129" s="163">
        <f t="shared" si="22"/>
        <v>-0.24462414261124804</v>
      </c>
      <c r="Z129" s="91">
        <f t="shared" si="23"/>
        <v>5.7142857142857135</v>
      </c>
      <c r="AA129" s="158">
        <v>220</v>
      </c>
      <c r="AB129" s="189">
        <v>95</v>
      </c>
      <c r="AC129" s="112">
        <v>30</v>
      </c>
      <c r="AD129" s="90">
        <f t="shared" si="24"/>
        <v>125</v>
      </c>
      <c r="AE129" s="164">
        <f t="shared" si="25"/>
        <v>0.56818181818181823</v>
      </c>
      <c r="AF129" s="92">
        <f t="shared" si="29"/>
        <v>0.81988718352354728</v>
      </c>
      <c r="AG129" s="158">
        <v>60</v>
      </c>
      <c r="AH129" s="164">
        <f t="shared" si="26"/>
        <v>0.27272727272727271</v>
      </c>
      <c r="AI129" s="93">
        <f t="shared" si="30"/>
        <v>1.3395249151634219</v>
      </c>
      <c r="AJ129" s="158">
        <v>25</v>
      </c>
      <c r="AK129" s="158">
        <v>0</v>
      </c>
      <c r="AL129" s="90">
        <f t="shared" si="27"/>
        <v>25</v>
      </c>
      <c r="AM129" s="164">
        <f t="shared" si="28"/>
        <v>0.11363636363636363</v>
      </c>
      <c r="AN129" s="93">
        <f t="shared" si="31"/>
        <v>1.2487512487512487</v>
      </c>
      <c r="AO129" s="158">
        <v>0</v>
      </c>
      <c r="AP129" s="113" t="s">
        <v>9</v>
      </c>
      <c r="AQ129" s="95" t="s">
        <v>9</v>
      </c>
      <c r="AR129" s="114" t="s">
        <v>469</v>
      </c>
    </row>
    <row r="130" spans="1:44" x14ac:dyDescent="0.2">
      <c r="A130" s="260"/>
      <c r="B130" s="260"/>
      <c r="C130" s="129">
        <v>9330102.0199999996</v>
      </c>
      <c r="D130" s="122">
        <v>9330102</v>
      </c>
      <c r="E130" s="123">
        <v>0.888635603</v>
      </c>
      <c r="F130" s="146">
        <v>5152</v>
      </c>
      <c r="G130" s="146">
        <v>1975</v>
      </c>
      <c r="H130" s="147">
        <v>1902</v>
      </c>
      <c r="I130" s="179"/>
      <c r="J130" s="154">
        <v>2.57</v>
      </c>
      <c r="K130" s="89">
        <f t="shared" ref="K130:K193" si="35">J130*100</f>
        <v>257</v>
      </c>
      <c r="L130" s="158">
        <v>6440</v>
      </c>
      <c r="M130" s="158">
        <v>5158</v>
      </c>
      <c r="N130" s="141">
        <f>E130*F130</f>
        <v>4578.2506266560003</v>
      </c>
      <c r="O130" s="90">
        <f t="shared" ref="O130:O193" si="36">L130-N130</f>
        <v>1861.7493733439997</v>
      </c>
      <c r="P130" s="162">
        <f t="shared" ref="P130:P193" si="37">O130/N130</f>
        <v>0.40665082040382744</v>
      </c>
      <c r="Q130" s="174">
        <v>2503.3000000000002</v>
      </c>
      <c r="R130" s="185">
        <v>2634</v>
      </c>
      <c r="S130" s="146">
        <f>G130*E130</f>
        <v>1755.0553159250001</v>
      </c>
      <c r="T130" s="112">
        <f t="shared" ref="T130:T193" si="38">R130-S130</f>
        <v>878.94468407499994</v>
      </c>
      <c r="U130" s="162">
        <f t="shared" ref="U130:U193" si="39">T130/S130</f>
        <v>0.50080739683794695</v>
      </c>
      <c r="V130" s="185">
        <v>2418</v>
      </c>
      <c r="W130" s="141">
        <f>H130*E130</f>
        <v>1690.1849169059999</v>
      </c>
      <c r="X130" s="90">
        <f t="shared" ref="X130:X193" si="40">V130-W130</f>
        <v>727.8150830940001</v>
      </c>
      <c r="Y130" s="163">
        <f t="shared" ref="Y130:Y193" si="41">X130/W130</f>
        <v>0.43061269557789916</v>
      </c>
      <c r="Z130" s="91">
        <f t="shared" ref="Z130:Z193" si="42">V130/K130</f>
        <v>9.408560311284047</v>
      </c>
      <c r="AA130" s="158">
        <v>3145</v>
      </c>
      <c r="AB130" s="189">
        <v>1945</v>
      </c>
      <c r="AC130" s="112">
        <v>125</v>
      </c>
      <c r="AD130" s="90">
        <f t="shared" ref="AD130:AD193" si="43">AB130+AC130</f>
        <v>2070</v>
      </c>
      <c r="AE130" s="164">
        <f t="shared" ref="AE130:AE193" si="44">AD130/AA130</f>
        <v>0.6581875993640699</v>
      </c>
      <c r="AF130" s="92">
        <f t="shared" si="29"/>
        <v>0.94976565564800863</v>
      </c>
      <c r="AG130" s="158">
        <v>635</v>
      </c>
      <c r="AH130" s="164">
        <f t="shared" ref="AH130:AH193" si="45">AG130/AA130</f>
        <v>0.20190779014308427</v>
      </c>
      <c r="AI130" s="93">
        <f t="shared" si="30"/>
        <v>0.99168855669491285</v>
      </c>
      <c r="AJ130" s="158">
        <v>325</v>
      </c>
      <c r="AK130" s="158">
        <v>80</v>
      </c>
      <c r="AL130" s="90">
        <f t="shared" ref="AL130:AL193" si="46">AJ130+AK130</f>
        <v>405</v>
      </c>
      <c r="AM130" s="164">
        <f t="shared" ref="AM130:AM193" si="47">AL130/AA130</f>
        <v>0.12877583465818759</v>
      </c>
      <c r="AN130" s="93">
        <f t="shared" si="31"/>
        <v>1.4151190621778857</v>
      </c>
      <c r="AO130" s="158">
        <v>35</v>
      </c>
      <c r="AP130" s="113" t="s">
        <v>9</v>
      </c>
      <c r="AQ130" s="95" t="s">
        <v>9</v>
      </c>
      <c r="AR130" s="114" t="s">
        <v>469</v>
      </c>
    </row>
    <row r="131" spans="1:44" x14ac:dyDescent="0.2">
      <c r="A131" s="262"/>
      <c r="B131" s="262"/>
      <c r="C131" s="131">
        <v>9330103</v>
      </c>
      <c r="D131" s="125"/>
      <c r="E131" s="118"/>
      <c r="F131" s="119"/>
      <c r="G131" s="119"/>
      <c r="H131" s="149"/>
      <c r="I131" s="181" t="s">
        <v>173</v>
      </c>
      <c r="J131" s="156">
        <v>1.34</v>
      </c>
      <c r="K131" s="103">
        <f t="shared" si="35"/>
        <v>134</v>
      </c>
      <c r="L131" s="160">
        <v>7700</v>
      </c>
      <c r="M131" s="160">
        <v>6920</v>
      </c>
      <c r="N131" s="144">
        <v>6793</v>
      </c>
      <c r="O131" s="104">
        <f t="shared" si="36"/>
        <v>907</v>
      </c>
      <c r="P131" s="168">
        <f t="shared" si="37"/>
        <v>0.13351979979390549</v>
      </c>
      <c r="Q131" s="176">
        <v>5742.8</v>
      </c>
      <c r="R131" s="187">
        <v>3815</v>
      </c>
      <c r="S131" s="152">
        <v>3470</v>
      </c>
      <c r="T131" s="119">
        <f t="shared" si="38"/>
        <v>345</v>
      </c>
      <c r="U131" s="168">
        <f t="shared" si="39"/>
        <v>9.9423631123919304E-2</v>
      </c>
      <c r="V131" s="187">
        <v>3662</v>
      </c>
      <c r="W131" s="144">
        <v>3305</v>
      </c>
      <c r="X131" s="104">
        <f t="shared" si="40"/>
        <v>357</v>
      </c>
      <c r="Y131" s="169">
        <f t="shared" si="41"/>
        <v>0.10801815431164902</v>
      </c>
      <c r="Z131" s="105">
        <f t="shared" si="42"/>
        <v>27.328358208955223</v>
      </c>
      <c r="AA131" s="160">
        <v>3810</v>
      </c>
      <c r="AB131" s="191">
        <v>2310</v>
      </c>
      <c r="AC131" s="119">
        <v>135</v>
      </c>
      <c r="AD131" s="104">
        <f t="shared" si="43"/>
        <v>2445</v>
      </c>
      <c r="AE131" s="170">
        <f t="shared" si="44"/>
        <v>0.6417322834645669</v>
      </c>
      <c r="AF131" s="106">
        <f t="shared" ref="AF131:AF194" si="48">AE131/0.693</f>
        <v>0.92602061105998112</v>
      </c>
      <c r="AG131" s="160">
        <v>750</v>
      </c>
      <c r="AH131" s="170">
        <f t="shared" si="45"/>
        <v>0.19685039370078741</v>
      </c>
      <c r="AI131" s="107">
        <f t="shared" ref="AI131:AI194" si="49">AH131/0.2036</f>
        <v>0.96684869204708945</v>
      </c>
      <c r="AJ131" s="160">
        <v>490</v>
      </c>
      <c r="AK131" s="160">
        <v>70</v>
      </c>
      <c r="AL131" s="104">
        <f t="shared" si="46"/>
        <v>560</v>
      </c>
      <c r="AM131" s="170">
        <f t="shared" si="47"/>
        <v>0.14698162729658792</v>
      </c>
      <c r="AN131" s="107">
        <f t="shared" ref="AN131:AN194" si="50">AM131/0.091</f>
        <v>1.6151827175449223</v>
      </c>
      <c r="AO131" s="160">
        <v>55</v>
      </c>
      <c r="AP131" s="120" t="s">
        <v>7</v>
      </c>
      <c r="AQ131" s="95" t="s">
        <v>9</v>
      </c>
    </row>
    <row r="132" spans="1:44" x14ac:dyDescent="0.2">
      <c r="A132" s="260"/>
      <c r="B132" s="260"/>
      <c r="C132" s="129">
        <v>9330104</v>
      </c>
      <c r="D132" s="122"/>
      <c r="E132" s="111"/>
      <c r="F132" s="112"/>
      <c r="G132" s="112"/>
      <c r="H132" s="145"/>
      <c r="I132" s="179" t="s">
        <v>174</v>
      </c>
      <c r="J132" s="154">
        <v>2.41</v>
      </c>
      <c r="K132" s="89">
        <f t="shared" si="35"/>
        <v>241</v>
      </c>
      <c r="L132" s="158">
        <v>7698</v>
      </c>
      <c r="M132" s="158">
        <v>7377</v>
      </c>
      <c r="N132" s="141">
        <v>7311</v>
      </c>
      <c r="O132" s="90">
        <f t="shared" si="36"/>
        <v>387</v>
      </c>
      <c r="P132" s="162">
        <f t="shared" si="37"/>
        <v>5.2933935166187933E-2</v>
      </c>
      <c r="Q132" s="174">
        <v>3189.6</v>
      </c>
      <c r="R132" s="185">
        <v>2967</v>
      </c>
      <c r="S132" s="146">
        <v>2805</v>
      </c>
      <c r="T132" s="112">
        <f t="shared" si="38"/>
        <v>162</v>
      </c>
      <c r="U132" s="162">
        <f t="shared" si="39"/>
        <v>5.7754010695187166E-2</v>
      </c>
      <c r="V132" s="185">
        <v>2804</v>
      </c>
      <c r="W132" s="141">
        <v>2678</v>
      </c>
      <c r="X132" s="90">
        <f t="shared" si="40"/>
        <v>126</v>
      </c>
      <c r="Y132" s="163">
        <f t="shared" si="41"/>
        <v>4.7050037341299478E-2</v>
      </c>
      <c r="Z132" s="91">
        <f t="shared" si="42"/>
        <v>11.634854771784232</v>
      </c>
      <c r="AA132" s="158">
        <v>3870</v>
      </c>
      <c r="AB132" s="189">
        <v>2555</v>
      </c>
      <c r="AC132" s="112">
        <v>165</v>
      </c>
      <c r="AD132" s="90">
        <f t="shared" si="43"/>
        <v>2720</v>
      </c>
      <c r="AE132" s="164">
        <f t="shared" si="44"/>
        <v>0.70284237726098187</v>
      </c>
      <c r="AF132" s="92">
        <f t="shared" si="48"/>
        <v>1.0142025645901616</v>
      </c>
      <c r="AG132" s="158">
        <v>715</v>
      </c>
      <c r="AH132" s="164">
        <f t="shared" si="45"/>
        <v>0.1847545219638243</v>
      </c>
      <c r="AI132" s="93">
        <f t="shared" si="49"/>
        <v>0.90743871298538459</v>
      </c>
      <c r="AJ132" s="158">
        <v>260</v>
      </c>
      <c r="AK132" s="158">
        <v>100</v>
      </c>
      <c r="AL132" s="90">
        <f t="shared" si="46"/>
        <v>360</v>
      </c>
      <c r="AM132" s="164">
        <f t="shared" si="47"/>
        <v>9.3023255813953487E-2</v>
      </c>
      <c r="AN132" s="93">
        <f t="shared" si="50"/>
        <v>1.0222335803731153</v>
      </c>
      <c r="AO132" s="158">
        <v>75</v>
      </c>
      <c r="AP132" s="113" t="s">
        <v>9</v>
      </c>
      <c r="AQ132" s="95" t="s">
        <v>9</v>
      </c>
    </row>
    <row r="133" spans="1:44" x14ac:dyDescent="0.2">
      <c r="A133" s="260"/>
      <c r="B133" s="260"/>
      <c r="C133" s="129">
        <v>9330110.0199999996</v>
      </c>
      <c r="D133" s="122"/>
      <c r="E133" s="111"/>
      <c r="F133" s="112"/>
      <c r="G133" s="112"/>
      <c r="H133" s="145"/>
      <c r="I133" s="179" t="s">
        <v>176</v>
      </c>
      <c r="J133" s="154">
        <v>2.21</v>
      </c>
      <c r="K133" s="89">
        <f t="shared" si="35"/>
        <v>221</v>
      </c>
      <c r="L133" s="158">
        <v>3065</v>
      </c>
      <c r="M133" s="158">
        <v>3168</v>
      </c>
      <c r="N133" s="141">
        <v>2989</v>
      </c>
      <c r="O133" s="90">
        <f t="shared" si="36"/>
        <v>76</v>
      </c>
      <c r="P133" s="162">
        <f t="shared" si="37"/>
        <v>2.5426564068250251E-2</v>
      </c>
      <c r="Q133" s="174">
        <v>1383.9</v>
      </c>
      <c r="R133" s="185">
        <v>1136</v>
      </c>
      <c r="S133" s="146">
        <v>1109</v>
      </c>
      <c r="T133" s="112">
        <f t="shared" si="38"/>
        <v>27</v>
      </c>
      <c r="U133" s="162">
        <f t="shared" si="39"/>
        <v>2.4346257889990983E-2</v>
      </c>
      <c r="V133" s="185">
        <v>1083</v>
      </c>
      <c r="W133" s="141">
        <v>1053</v>
      </c>
      <c r="X133" s="90">
        <f t="shared" si="40"/>
        <v>30</v>
      </c>
      <c r="Y133" s="163">
        <f t="shared" si="41"/>
        <v>2.8490028490028491E-2</v>
      </c>
      <c r="Z133" s="91">
        <f t="shared" si="42"/>
        <v>4.9004524886877832</v>
      </c>
      <c r="AA133" s="158">
        <v>1390</v>
      </c>
      <c r="AB133" s="189">
        <v>1070</v>
      </c>
      <c r="AC133" s="112">
        <v>75</v>
      </c>
      <c r="AD133" s="90">
        <f t="shared" si="43"/>
        <v>1145</v>
      </c>
      <c r="AE133" s="164">
        <f t="shared" si="44"/>
        <v>0.82374100719424459</v>
      </c>
      <c r="AF133" s="92">
        <f t="shared" si="48"/>
        <v>1.1886594620407571</v>
      </c>
      <c r="AG133" s="158">
        <v>145</v>
      </c>
      <c r="AH133" s="164">
        <f t="shared" si="45"/>
        <v>0.10431654676258993</v>
      </c>
      <c r="AI133" s="93">
        <f t="shared" si="49"/>
        <v>0.51236024932509794</v>
      </c>
      <c r="AJ133" s="158">
        <v>45</v>
      </c>
      <c r="AK133" s="158">
        <v>25</v>
      </c>
      <c r="AL133" s="90">
        <f t="shared" si="46"/>
        <v>70</v>
      </c>
      <c r="AM133" s="164">
        <f t="shared" si="47"/>
        <v>5.0359712230215826E-2</v>
      </c>
      <c r="AN133" s="93">
        <f t="shared" si="50"/>
        <v>0.55340343110127288</v>
      </c>
      <c r="AO133" s="158">
        <v>20</v>
      </c>
      <c r="AP133" s="113" t="s">
        <v>9</v>
      </c>
      <c r="AQ133" s="95" t="s">
        <v>9</v>
      </c>
    </row>
    <row r="134" spans="1:44" x14ac:dyDescent="0.2">
      <c r="C134" s="132">
        <v>9330110.0299999993</v>
      </c>
      <c r="D134" s="133">
        <v>9330110.0099999998</v>
      </c>
      <c r="E134" s="128">
        <v>0.40913694099999998</v>
      </c>
      <c r="F134" s="199">
        <v>7527</v>
      </c>
      <c r="G134" s="199">
        <v>2776</v>
      </c>
      <c r="H134" s="200">
        <v>2653</v>
      </c>
      <c r="I134" s="196"/>
      <c r="J134" s="157">
        <v>38.78</v>
      </c>
      <c r="K134" s="4">
        <f t="shared" si="35"/>
        <v>3878</v>
      </c>
      <c r="L134" s="161">
        <v>3130</v>
      </c>
      <c r="M134" s="161">
        <v>2983</v>
      </c>
      <c r="N134" s="197">
        <f>E134*F134</f>
        <v>3079.573754907</v>
      </c>
      <c r="O134" s="5">
        <f t="shared" si="36"/>
        <v>50.426245093000034</v>
      </c>
      <c r="P134" s="171">
        <f t="shared" si="37"/>
        <v>1.6374423574902448E-2</v>
      </c>
      <c r="Q134" s="198">
        <v>80.7</v>
      </c>
      <c r="R134" s="188">
        <v>1327</v>
      </c>
      <c r="S134" s="199">
        <f>G134*E134</f>
        <v>1135.764148216</v>
      </c>
      <c r="T134" s="121">
        <f t="shared" si="38"/>
        <v>191.23585178400003</v>
      </c>
      <c r="U134" s="171">
        <f t="shared" si="39"/>
        <v>0.1683763764549035</v>
      </c>
      <c r="V134" s="188">
        <v>1215</v>
      </c>
      <c r="W134" s="197">
        <f>H134*E134</f>
        <v>1085.440304473</v>
      </c>
      <c r="X134" s="5">
        <f t="shared" si="40"/>
        <v>129.55969552700003</v>
      </c>
      <c r="Y134" s="172">
        <f t="shared" si="41"/>
        <v>0.11936141950238664</v>
      </c>
      <c r="Z134" s="6">
        <f t="shared" si="42"/>
        <v>0.31330582774626098</v>
      </c>
      <c r="AA134" s="161">
        <v>1380</v>
      </c>
      <c r="AB134" s="138">
        <v>1100</v>
      </c>
      <c r="AC134" s="121">
        <v>55</v>
      </c>
      <c r="AD134" s="5">
        <f t="shared" si="43"/>
        <v>1155</v>
      </c>
      <c r="AE134" s="173">
        <f t="shared" si="44"/>
        <v>0.83695652173913049</v>
      </c>
      <c r="AF134" s="7">
        <f t="shared" si="48"/>
        <v>1.2077294685990341</v>
      </c>
      <c r="AG134" s="161">
        <v>90</v>
      </c>
      <c r="AH134" s="173">
        <f t="shared" si="45"/>
        <v>6.5217391304347824E-2</v>
      </c>
      <c r="AI134" s="8">
        <f t="shared" si="49"/>
        <v>0.32032117536516613</v>
      </c>
      <c r="AJ134" s="161">
        <v>55</v>
      </c>
      <c r="AK134" s="161">
        <v>40</v>
      </c>
      <c r="AL134" s="5">
        <f t="shared" si="46"/>
        <v>95</v>
      </c>
      <c r="AM134" s="173">
        <f t="shared" si="47"/>
        <v>6.8840579710144928E-2</v>
      </c>
      <c r="AN134" s="8">
        <f t="shared" si="50"/>
        <v>0.75648988692466956</v>
      </c>
      <c r="AO134" s="161">
        <v>40</v>
      </c>
      <c r="AP134" s="114" t="s">
        <v>5</v>
      </c>
      <c r="AQ134" s="95" t="s">
        <v>9</v>
      </c>
      <c r="AR134" s="114" t="s">
        <v>469</v>
      </c>
    </row>
    <row r="135" spans="1:44" x14ac:dyDescent="0.2">
      <c r="A135" s="260" t="s">
        <v>598</v>
      </c>
      <c r="B135" s="260" t="s">
        <v>599</v>
      </c>
      <c r="C135" s="129">
        <v>9330110.0399999991</v>
      </c>
      <c r="D135" s="122">
        <v>9330110.0099999998</v>
      </c>
      <c r="E135" s="123">
        <v>0.59086305900000002</v>
      </c>
      <c r="F135" s="146">
        <v>7527</v>
      </c>
      <c r="G135" s="146">
        <v>2776</v>
      </c>
      <c r="H135" s="147">
        <v>2653</v>
      </c>
      <c r="I135" s="179"/>
      <c r="J135" s="154">
        <v>1.51</v>
      </c>
      <c r="K135" s="89">
        <f t="shared" si="35"/>
        <v>151</v>
      </c>
      <c r="L135" s="158">
        <v>4236</v>
      </c>
      <c r="M135" s="158">
        <v>4561</v>
      </c>
      <c r="N135" s="141">
        <f>E135*F135</f>
        <v>4447.426245093</v>
      </c>
      <c r="O135" s="90">
        <f t="shared" si="36"/>
        <v>-211.42624509300003</v>
      </c>
      <c r="P135" s="162">
        <f t="shared" si="37"/>
        <v>-4.753901097882713E-2</v>
      </c>
      <c r="Q135" s="174">
        <v>2811.6</v>
      </c>
      <c r="R135" s="185">
        <v>1479</v>
      </c>
      <c r="S135" s="146">
        <f>G135*E135</f>
        <v>1640.235851784</v>
      </c>
      <c r="T135" s="112">
        <f t="shared" si="38"/>
        <v>-161.23585178400003</v>
      </c>
      <c r="U135" s="162">
        <f t="shared" si="39"/>
        <v>-9.8300406986368521E-2</v>
      </c>
      <c r="V135" s="185">
        <v>1444</v>
      </c>
      <c r="W135" s="141">
        <f>H135*E135</f>
        <v>1567.559695527</v>
      </c>
      <c r="X135" s="90">
        <f t="shared" si="40"/>
        <v>-123.55969552700003</v>
      </c>
      <c r="Y135" s="163">
        <f t="shared" si="41"/>
        <v>-7.8822960222551738E-2</v>
      </c>
      <c r="Z135" s="91">
        <f t="shared" si="42"/>
        <v>9.5629139072847682</v>
      </c>
      <c r="AA135" s="158">
        <v>2025</v>
      </c>
      <c r="AB135" s="189">
        <v>1525</v>
      </c>
      <c r="AC135" s="112">
        <v>90</v>
      </c>
      <c r="AD135" s="90">
        <f t="shared" si="43"/>
        <v>1615</v>
      </c>
      <c r="AE135" s="164">
        <f t="shared" si="44"/>
        <v>0.79753086419753083</v>
      </c>
      <c r="AF135" s="92">
        <f t="shared" si="48"/>
        <v>1.150838187875225</v>
      </c>
      <c r="AG135" s="158">
        <v>225</v>
      </c>
      <c r="AH135" s="164">
        <f t="shared" si="45"/>
        <v>0.1111111111111111</v>
      </c>
      <c r="AI135" s="93">
        <f t="shared" si="49"/>
        <v>0.54573237284435705</v>
      </c>
      <c r="AJ135" s="158">
        <v>135</v>
      </c>
      <c r="AK135" s="158">
        <v>30</v>
      </c>
      <c r="AL135" s="90">
        <f t="shared" si="46"/>
        <v>165</v>
      </c>
      <c r="AM135" s="164">
        <f t="shared" si="47"/>
        <v>8.1481481481481488E-2</v>
      </c>
      <c r="AN135" s="93">
        <f t="shared" si="50"/>
        <v>0.89540089540089551</v>
      </c>
      <c r="AO135" s="158">
        <v>20</v>
      </c>
      <c r="AP135" s="113" t="s">
        <v>9</v>
      </c>
      <c r="AQ135" s="95" t="s">
        <v>9</v>
      </c>
      <c r="AR135" s="114" t="s">
        <v>469</v>
      </c>
    </row>
    <row r="136" spans="1:44" x14ac:dyDescent="0.2">
      <c r="A136" s="260"/>
      <c r="B136" s="260"/>
      <c r="C136" s="129">
        <v>9330111.0199999996</v>
      </c>
      <c r="D136" s="122"/>
      <c r="E136" s="111"/>
      <c r="F136" s="112"/>
      <c r="G136" s="112"/>
      <c r="H136" s="145"/>
      <c r="I136" s="179" t="s">
        <v>178</v>
      </c>
      <c r="J136" s="154">
        <v>32.06</v>
      </c>
      <c r="K136" s="89">
        <f t="shared" si="35"/>
        <v>3206</v>
      </c>
      <c r="L136" s="158">
        <v>7567</v>
      </c>
      <c r="M136" s="158">
        <v>7450</v>
      </c>
      <c r="N136" s="141">
        <v>7358</v>
      </c>
      <c r="O136" s="90">
        <f t="shared" si="36"/>
        <v>209</v>
      </c>
      <c r="P136" s="162">
        <f t="shared" si="37"/>
        <v>2.840445773307964E-2</v>
      </c>
      <c r="Q136" s="174">
        <v>236</v>
      </c>
      <c r="R136" s="185">
        <v>2796</v>
      </c>
      <c r="S136" s="146">
        <v>2677</v>
      </c>
      <c r="T136" s="112">
        <f t="shared" si="38"/>
        <v>119</v>
      </c>
      <c r="U136" s="162">
        <f t="shared" si="39"/>
        <v>4.4452745610758314E-2</v>
      </c>
      <c r="V136" s="185">
        <v>2750</v>
      </c>
      <c r="W136" s="141">
        <v>2611</v>
      </c>
      <c r="X136" s="90">
        <f t="shared" si="40"/>
        <v>139</v>
      </c>
      <c r="Y136" s="163">
        <f t="shared" si="41"/>
        <v>5.3236307927996933E-2</v>
      </c>
      <c r="Z136" s="91">
        <f t="shared" si="42"/>
        <v>0.85776668746101059</v>
      </c>
      <c r="AA136" s="158">
        <v>3510</v>
      </c>
      <c r="AB136" s="189">
        <v>2720</v>
      </c>
      <c r="AC136" s="112">
        <v>195</v>
      </c>
      <c r="AD136" s="90">
        <f t="shared" si="43"/>
        <v>2915</v>
      </c>
      <c r="AE136" s="164">
        <f t="shared" si="44"/>
        <v>0.83048433048433046</v>
      </c>
      <c r="AF136" s="92">
        <f t="shared" si="48"/>
        <v>1.1983900872789761</v>
      </c>
      <c r="AG136" s="158">
        <v>420</v>
      </c>
      <c r="AH136" s="164">
        <f t="shared" si="45"/>
        <v>0.11965811965811966</v>
      </c>
      <c r="AI136" s="93">
        <f t="shared" si="49"/>
        <v>0.58771178614007691</v>
      </c>
      <c r="AJ136" s="158">
        <v>60</v>
      </c>
      <c r="AK136" s="158">
        <v>85</v>
      </c>
      <c r="AL136" s="90">
        <f t="shared" si="46"/>
        <v>145</v>
      </c>
      <c r="AM136" s="164">
        <f t="shared" si="47"/>
        <v>4.1310541310541307E-2</v>
      </c>
      <c r="AN136" s="93">
        <f t="shared" si="50"/>
        <v>0.45396199242353086</v>
      </c>
      <c r="AO136" s="158">
        <v>30</v>
      </c>
      <c r="AP136" s="113" t="s">
        <v>9</v>
      </c>
      <c r="AQ136" s="95" t="s">
        <v>9</v>
      </c>
    </row>
    <row r="137" spans="1:44" x14ac:dyDescent="0.2">
      <c r="A137" s="260"/>
      <c r="B137" s="260"/>
      <c r="C137" s="129">
        <v>9330111.0399999991</v>
      </c>
      <c r="D137" s="122">
        <v>9330111.0099999998</v>
      </c>
      <c r="E137" s="123">
        <v>0.231296521</v>
      </c>
      <c r="F137" s="146">
        <v>5924</v>
      </c>
      <c r="G137" s="146">
        <v>2353</v>
      </c>
      <c r="H137" s="147">
        <v>2271</v>
      </c>
      <c r="I137" s="179"/>
      <c r="J137" s="154">
        <v>1.06</v>
      </c>
      <c r="K137" s="89">
        <f t="shared" si="35"/>
        <v>106</v>
      </c>
      <c r="L137" s="158">
        <v>1855</v>
      </c>
      <c r="M137" s="158">
        <v>1472</v>
      </c>
      <c r="N137" s="141">
        <f>E137*F137</f>
        <v>1370.200590404</v>
      </c>
      <c r="O137" s="90">
        <f t="shared" si="36"/>
        <v>484.79940959600003</v>
      </c>
      <c r="P137" s="162">
        <f t="shared" si="37"/>
        <v>0.35381637768310858</v>
      </c>
      <c r="Q137" s="174">
        <v>1756</v>
      </c>
      <c r="R137" s="185">
        <v>932</v>
      </c>
      <c r="S137" s="146">
        <f>G137*E137</f>
        <v>544.24071391300004</v>
      </c>
      <c r="T137" s="112">
        <f t="shared" si="38"/>
        <v>387.75928608699996</v>
      </c>
      <c r="U137" s="162">
        <f t="shared" si="39"/>
        <v>0.71247754196681712</v>
      </c>
      <c r="V137" s="185">
        <v>920</v>
      </c>
      <c r="W137" s="141">
        <f>H137*E137</f>
        <v>525.27439919100004</v>
      </c>
      <c r="X137" s="90">
        <f t="shared" si="40"/>
        <v>394.72560080899996</v>
      </c>
      <c r="Y137" s="163">
        <f t="shared" si="41"/>
        <v>0.7514655224334853</v>
      </c>
      <c r="Z137" s="91">
        <f t="shared" si="42"/>
        <v>8.6792452830188687</v>
      </c>
      <c r="AA137" s="158">
        <v>995</v>
      </c>
      <c r="AB137" s="189">
        <v>760</v>
      </c>
      <c r="AC137" s="112">
        <v>40</v>
      </c>
      <c r="AD137" s="90">
        <f t="shared" si="43"/>
        <v>800</v>
      </c>
      <c r="AE137" s="164">
        <f t="shared" si="44"/>
        <v>0.8040201005025126</v>
      </c>
      <c r="AF137" s="92">
        <f t="shared" si="48"/>
        <v>1.1602021652272909</v>
      </c>
      <c r="AG137" s="158">
        <v>100</v>
      </c>
      <c r="AH137" s="164">
        <f t="shared" si="45"/>
        <v>0.10050251256281408</v>
      </c>
      <c r="AI137" s="93">
        <f t="shared" si="49"/>
        <v>0.49362727191951905</v>
      </c>
      <c r="AJ137" s="158">
        <v>55</v>
      </c>
      <c r="AK137" s="158">
        <v>25</v>
      </c>
      <c r="AL137" s="90">
        <f t="shared" si="46"/>
        <v>80</v>
      </c>
      <c r="AM137" s="164">
        <f t="shared" si="47"/>
        <v>8.0402010050251257E-2</v>
      </c>
      <c r="AN137" s="93">
        <f t="shared" si="50"/>
        <v>0.88353857198078312</v>
      </c>
      <c r="AO137" s="158">
        <v>0</v>
      </c>
      <c r="AP137" s="113" t="s">
        <v>9</v>
      </c>
      <c r="AQ137" s="95" t="s">
        <v>9</v>
      </c>
      <c r="AR137" s="114" t="s">
        <v>469</v>
      </c>
    </row>
    <row r="138" spans="1:44" x14ac:dyDescent="0.2">
      <c r="A138" s="260"/>
      <c r="B138" s="260"/>
      <c r="C138" s="129">
        <v>9330111.0500000007</v>
      </c>
      <c r="D138" s="122">
        <v>9330111.0099999998</v>
      </c>
      <c r="E138" s="123">
        <v>0.76870347900000002</v>
      </c>
      <c r="F138" s="146">
        <v>5924</v>
      </c>
      <c r="G138" s="146">
        <v>2353</v>
      </c>
      <c r="H138" s="147">
        <v>2271</v>
      </c>
      <c r="I138" s="179"/>
      <c r="J138" s="154">
        <v>3.34</v>
      </c>
      <c r="K138" s="89">
        <f t="shared" si="35"/>
        <v>334</v>
      </c>
      <c r="L138" s="158">
        <v>5005</v>
      </c>
      <c r="M138" s="158">
        <v>4460</v>
      </c>
      <c r="N138" s="141">
        <f>E138*F138</f>
        <v>4553.7994095960003</v>
      </c>
      <c r="O138" s="90">
        <f t="shared" si="36"/>
        <v>451.20059040399974</v>
      </c>
      <c r="P138" s="162">
        <f t="shared" si="37"/>
        <v>9.9082227788340138E-2</v>
      </c>
      <c r="Q138" s="174">
        <v>1496.4</v>
      </c>
      <c r="R138" s="185">
        <v>1755</v>
      </c>
      <c r="S138" s="146">
        <f>G138*E138</f>
        <v>1808.759286087</v>
      </c>
      <c r="T138" s="112">
        <f t="shared" si="38"/>
        <v>-53.759286086999964</v>
      </c>
      <c r="U138" s="162">
        <f t="shared" si="39"/>
        <v>-2.9721636538657795E-2</v>
      </c>
      <c r="V138" s="185">
        <v>1721</v>
      </c>
      <c r="W138" s="141">
        <f>H138*E138</f>
        <v>1745.7256008090001</v>
      </c>
      <c r="X138" s="90">
        <f t="shared" si="40"/>
        <v>-24.725600809000071</v>
      </c>
      <c r="Y138" s="163">
        <f t="shared" si="41"/>
        <v>-1.4163509315290897E-2</v>
      </c>
      <c r="Z138" s="91">
        <f t="shared" si="42"/>
        <v>5.1526946107784433</v>
      </c>
      <c r="AA138" s="158">
        <v>2300</v>
      </c>
      <c r="AB138" s="189">
        <v>1645</v>
      </c>
      <c r="AC138" s="112">
        <v>110</v>
      </c>
      <c r="AD138" s="90">
        <f t="shared" si="43"/>
        <v>1755</v>
      </c>
      <c r="AE138" s="164">
        <f t="shared" si="44"/>
        <v>0.7630434782608696</v>
      </c>
      <c r="AF138" s="92">
        <f t="shared" si="48"/>
        <v>1.1010728402032752</v>
      </c>
      <c r="AG138" s="158">
        <v>320</v>
      </c>
      <c r="AH138" s="164">
        <f t="shared" si="45"/>
        <v>0.1391304347826087</v>
      </c>
      <c r="AI138" s="93">
        <f t="shared" si="49"/>
        <v>0.68335184077902111</v>
      </c>
      <c r="AJ138" s="158">
        <v>125</v>
      </c>
      <c r="AK138" s="158">
        <v>100</v>
      </c>
      <c r="AL138" s="90">
        <f t="shared" si="46"/>
        <v>225</v>
      </c>
      <c r="AM138" s="164">
        <f t="shared" si="47"/>
        <v>9.7826086956521743E-2</v>
      </c>
      <c r="AN138" s="93">
        <f t="shared" si="50"/>
        <v>1.075011944577162</v>
      </c>
      <c r="AO138" s="158">
        <v>0</v>
      </c>
      <c r="AP138" s="113" t="s">
        <v>9</v>
      </c>
      <c r="AQ138" s="95" t="s">
        <v>9</v>
      </c>
      <c r="AR138" s="114" t="s">
        <v>469</v>
      </c>
    </row>
    <row r="139" spans="1:44" x14ac:dyDescent="0.2">
      <c r="A139" s="260"/>
      <c r="B139" s="260"/>
      <c r="C139" s="129">
        <v>9330111.0600000005</v>
      </c>
      <c r="D139" s="122">
        <v>9330111.0299999993</v>
      </c>
      <c r="E139" s="123">
        <v>8.7194179999999996E-3</v>
      </c>
      <c r="F139" s="146">
        <v>3897</v>
      </c>
      <c r="G139" s="146">
        <v>1539</v>
      </c>
      <c r="H139" s="147">
        <v>1479</v>
      </c>
      <c r="I139" s="179"/>
      <c r="J139" s="154">
        <v>0.49</v>
      </c>
      <c r="K139" s="89">
        <f t="shared" si="35"/>
        <v>49</v>
      </c>
      <c r="L139" s="158">
        <v>123</v>
      </c>
      <c r="M139" s="158">
        <v>107</v>
      </c>
      <c r="N139" s="141">
        <f>E139*F139</f>
        <v>33.979571946</v>
      </c>
      <c r="O139" s="90">
        <f t="shared" si="36"/>
        <v>89.020428054000007</v>
      </c>
      <c r="P139" s="162">
        <f t="shared" si="37"/>
        <v>2.61982193876575</v>
      </c>
      <c r="Q139" s="174">
        <v>250.8</v>
      </c>
      <c r="R139" s="185">
        <v>40</v>
      </c>
      <c r="S139" s="146">
        <f>G139*E139</f>
        <v>13.419184302</v>
      </c>
      <c r="T139" s="112">
        <f t="shared" si="38"/>
        <v>26.580815698000002</v>
      </c>
      <c r="U139" s="162">
        <f t="shared" si="39"/>
        <v>1.9808071116542001</v>
      </c>
      <c r="V139" s="185">
        <v>37</v>
      </c>
      <c r="W139" s="141">
        <f>H139*E139</f>
        <v>12.896019222</v>
      </c>
      <c r="X139" s="90">
        <f t="shared" si="40"/>
        <v>24.103980778</v>
      </c>
      <c r="Y139" s="163">
        <f t="shared" si="41"/>
        <v>1.8691024232407896</v>
      </c>
      <c r="Z139" s="91">
        <f t="shared" si="42"/>
        <v>0.75510204081632648</v>
      </c>
      <c r="AA139" s="158">
        <v>55</v>
      </c>
      <c r="AB139" s="189">
        <v>30</v>
      </c>
      <c r="AC139" s="112">
        <v>0</v>
      </c>
      <c r="AD139" s="90">
        <f t="shared" si="43"/>
        <v>30</v>
      </c>
      <c r="AE139" s="164">
        <f t="shared" si="44"/>
        <v>0.54545454545454541</v>
      </c>
      <c r="AF139" s="92">
        <f t="shared" si="48"/>
        <v>0.78709169618260533</v>
      </c>
      <c r="AG139" s="158">
        <v>10</v>
      </c>
      <c r="AH139" s="164">
        <f t="shared" si="45"/>
        <v>0.18181818181818182</v>
      </c>
      <c r="AI139" s="93">
        <f t="shared" si="49"/>
        <v>0.89301661010894806</v>
      </c>
      <c r="AJ139" s="158">
        <v>0</v>
      </c>
      <c r="AK139" s="158">
        <v>0</v>
      </c>
      <c r="AL139" s="90">
        <f t="shared" si="46"/>
        <v>0</v>
      </c>
      <c r="AM139" s="164">
        <f t="shared" si="47"/>
        <v>0</v>
      </c>
      <c r="AN139" s="93">
        <f t="shared" si="50"/>
        <v>0</v>
      </c>
      <c r="AO139" s="158">
        <v>0</v>
      </c>
      <c r="AP139" s="113" t="s">
        <v>9</v>
      </c>
      <c r="AQ139" s="95" t="s">
        <v>9</v>
      </c>
      <c r="AR139" s="114" t="s">
        <v>469</v>
      </c>
    </row>
    <row r="140" spans="1:44" x14ac:dyDescent="0.2">
      <c r="A140" s="260"/>
      <c r="B140" s="260"/>
      <c r="C140" s="129">
        <v>9330111.0700000003</v>
      </c>
      <c r="D140" s="122">
        <v>9330111.0299999993</v>
      </c>
      <c r="E140" s="123">
        <v>0.99128058200000002</v>
      </c>
      <c r="F140" s="146">
        <v>3897</v>
      </c>
      <c r="G140" s="146">
        <v>1539</v>
      </c>
      <c r="H140" s="147">
        <v>1479</v>
      </c>
      <c r="I140" s="179"/>
      <c r="J140" s="154">
        <v>23.85</v>
      </c>
      <c r="K140" s="89">
        <f t="shared" si="35"/>
        <v>2385</v>
      </c>
      <c r="L140" s="158">
        <v>4285</v>
      </c>
      <c r="M140" s="158">
        <v>4001</v>
      </c>
      <c r="N140" s="141">
        <f>E140*F140</f>
        <v>3863.0204280540001</v>
      </c>
      <c r="O140" s="90">
        <f t="shared" si="36"/>
        <v>421.97957194599985</v>
      </c>
      <c r="P140" s="162">
        <f t="shared" si="37"/>
        <v>0.10923565634846318</v>
      </c>
      <c r="Q140" s="174">
        <v>179.6</v>
      </c>
      <c r="R140" s="185">
        <v>1849</v>
      </c>
      <c r="S140" s="146">
        <f>G140*E140</f>
        <v>1525.5808156979999</v>
      </c>
      <c r="T140" s="112">
        <f t="shared" si="38"/>
        <v>323.41918430200008</v>
      </c>
      <c r="U140" s="162">
        <f t="shared" si="39"/>
        <v>0.21199741172284334</v>
      </c>
      <c r="V140" s="185">
        <v>1678</v>
      </c>
      <c r="W140" s="141">
        <f>H140*E140</f>
        <v>1466.1039807780001</v>
      </c>
      <c r="X140" s="90">
        <f t="shared" si="40"/>
        <v>211.89601922199995</v>
      </c>
      <c r="Y140" s="163">
        <f t="shared" si="41"/>
        <v>0.14453000742113503</v>
      </c>
      <c r="Z140" s="91">
        <f t="shared" si="42"/>
        <v>0.70356394129979039</v>
      </c>
      <c r="AA140" s="158">
        <v>2410</v>
      </c>
      <c r="AB140" s="189">
        <v>1670</v>
      </c>
      <c r="AC140" s="112">
        <v>105</v>
      </c>
      <c r="AD140" s="90">
        <f t="shared" si="43"/>
        <v>1775</v>
      </c>
      <c r="AE140" s="164">
        <f t="shared" si="44"/>
        <v>0.73651452282157681</v>
      </c>
      <c r="AF140" s="92">
        <f t="shared" si="48"/>
        <v>1.0627915192230546</v>
      </c>
      <c r="AG140" s="158">
        <v>425</v>
      </c>
      <c r="AH140" s="164">
        <f t="shared" si="45"/>
        <v>0.17634854771784234</v>
      </c>
      <c r="AI140" s="93">
        <f t="shared" si="49"/>
        <v>0.86615200254342994</v>
      </c>
      <c r="AJ140" s="158">
        <v>110</v>
      </c>
      <c r="AK140" s="158">
        <v>75</v>
      </c>
      <c r="AL140" s="90">
        <f t="shared" si="46"/>
        <v>185</v>
      </c>
      <c r="AM140" s="164">
        <f t="shared" si="47"/>
        <v>7.6763485477178428E-2</v>
      </c>
      <c r="AN140" s="93">
        <f t="shared" si="50"/>
        <v>0.84355478546349927</v>
      </c>
      <c r="AO140" s="158">
        <v>25</v>
      </c>
      <c r="AP140" s="113" t="s">
        <v>9</v>
      </c>
      <c r="AQ140" s="95" t="s">
        <v>9</v>
      </c>
      <c r="AR140" s="114" t="s">
        <v>469</v>
      </c>
    </row>
    <row r="141" spans="1:44" x14ac:dyDescent="0.2">
      <c r="A141" s="260"/>
      <c r="B141" s="260"/>
      <c r="C141" s="129">
        <v>9330112</v>
      </c>
      <c r="D141" s="122"/>
      <c r="E141" s="111"/>
      <c r="F141" s="112"/>
      <c r="G141" s="112"/>
      <c r="H141" s="145"/>
      <c r="I141" s="179" t="s">
        <v>180</v>
      </c>
      <c r="J141" s="154">
        <v>1.06</v>
      </c>
      <c r="K141" s="89">
        <f t="shared" si="35"/>
        <v>106</v>
      </c>
      <c r="L141" s="158">
        <v>2765</v>
      </c>
      <c r="M141" s="158">
        <v>2733</v>
      </c>
      <c r="N141" s="141">
        <v>2593</v>
      </c>
      <c r="O141" s="90">
        <f t="shared" si="36"/>
        <v>172</v>
      </c>
      <c r="P141" s="162">
        <f t="shared" si="37"/>
        <v>6.6332433474739688E-2</v>
      </c>
      <c r="Q141" s="174">
        <v>2614.4</v>
      </c>
      <c r="R141" s="185">
        <v>1160</v>
      </c>
      <c r="S141" s="146">
        <v>1097</v>
      </c>
      <c r="T141" s="112">
        <f t="shared" si="38"/>
        <v>63</v>
      </c>
      <c r="U141" s="162">
        <f t="shared" si="39"/>
        <v>5.7429352780309938E-2</v>
      </c>
      <c r="V141" s="185">
        <v>1098</v>
      </c>
      <c r="W141" s="141">
        <v>1048</v>
      </c>
      <c r="X141" s="90">
        <f t="shared" si="40"/>
        <v>50</v>
      </c>
      <c r="Y141" s="163">
        <f t="shared" si="41"/>
        <v>4.7709923664122141E-2</v>
      </c>
      <c r="Z141" s="91">
        <f t="shared" si="42"/>
        <v>10.358490566037736</v>
      </c>
      <c r="AA141" s="158">
        <v>1240</v>
      </c>
      <c r="AB141" s="189">
        <v>875</v>
      </c>
      <c r="AC141" s="112">
        <v>85</v>
      </c>
      <c r="AD141" s="90">
        <f t="shared" si="43"/>
        <v>960</v>
      </c>
      <c r="AE141" s="164">
        <f t="shared" si="44"/>
        <v>0.77419354838709675</v>
      </c>
      <c r="AF141" s="92">
        <f t="shared" si="48"/>
        <v>1.1171624074849882</v>
      </c>
      <c r="AG141" s="158">
        <v>195</v>
      </c>
      <c r="AH141" s="164">
        <f t="shared" si="45"/>
        <v>0.15725806451612903</v>
      </c>
      <c r="AI141" s="93">
        <f t="shared" si="49"/>
        <v>0.77238735027568284</v>
      </c>
      <c r="AJ141" s="158">
        <v>35</v>
      </c>
      <c r="AK141" s="158">
        <v>30</v>
      </c>
      <c r="AL141" s="90">
        <f t="shared" si="46"/>
        <v>65</v>
      </c>
      <c r="AM141" s="164">
        <f t="shared" si="47"/>
        <v>5.2419354838709679E-2</v>
      </c>
      <c r="AN141" s="93">
        <f t="shared" si="50"/>
        <v>0.57603686635944706</v>
      </c>
      <c r="AO141" s="158">
        <v>20</v>
      </c>
      <c r="AP141" s="113" t="s">
        <v>9</v>
      </c>
      <c r="AQ141" s="95" t="s">
        <v>9</v>
      </c>
    </row>
    <row r="142" spans="1:44" x14ac:dyDescent="0.2">
      <c r="A142" s="260"/>
      <c r="B142" s="260"/>
      <c r="C142" s="129">
        <v>9330113</v>
      </c>
      <c r="D142" s="122"/>
      <c r="E142" s="111"/>
      <c r="F142" s="112"/>
      <c r="G142" s="112"/>
      <c r="H142" s="145"/>
      <c r="I142" s="179" t="s">
        <v>181</v>
      </c>
      <c r="J142" s="154">
        <v>2.92</v>
      </c>
      <c r="K142" s="89">
        <f t="shared" si="35"/>
        <v>292</v>
      </c>
      <c r="L142" s="158">
        <v>7734</v>
      </c>
      <c r="M142" s="158">
        <v>7570</v>
      </c>
      <c r="N142" s="141">
        <v>7189</v>
      </c>
      <c r="O142" s="90">
        <f t="shared" si="36"/>
        <v>545</v>
      </c>
      <c r="P142" s="162">
        <f t="shared" si="37"/>
        <v>7.5810265683683403E-2</v>
      </c>
      <c r="Q142" s="174">
        <v>2648.7</v>
      </c>
      <c r="R142" s="185">
        <v>3050</v>
      </c>
      <c r="S142" s="146">
        <v>2803</v>
      </c>
      <c r="T142" s="112">
        <f t="shared" si="38"/>
        <v>247</v>
      </c>
      <c r="U142" s="162">
        <f t="shared" si="39"/>
        <v>8.8119871566179092E-2</v>
      </c>
      <c r="V142" s="185">
        <v>2975</v>
      </c>
      <c r="W142" s="141">
        <v>2700</v>
      </c>
      <c r="X142" s="90">
        <f t="shared" si="40"/>
        <v>275</v>
      </c>
      <c r="Y142" s="163">
        <f t="shared" si="41"/>
        <v>0.10185185185185185</v>
      </c>
      <c r="Z142" s="91">
        <f t="shared" si="42"/>
        <v>10.188356164383562</v>
      </c>
      <c r="AA142" s="158">
        <v>3645</v>
      </c>
      <c r="AB142" s="189">
        <v>2665</v>
      </c>
      <c r="AC142" s="112">
        <v>190</v>
      </c>
      <c r="AD142" s="90">
        <f t="shared" si="43"/>
        <v>2855</v>
      </c>
      <c r="AE142" s="164">
        <f t="shared" si="44"/>
        <v>0.78326474622770914</v>
      </c>
      <c r="AF142" s="92">
        <f t="shared" si="48"/>
        <v>1.1302521590587433</v>
      </c>
      <c r="AG142" s="158">
        <v>515</v>
      </c>
      <c r="AH142" s="164">
        <f t="shared" si="45"/>
        <v>0.1412894375857339</v>
      </c>
      <c r="AI142" s="93">
        <f t="shared" si="49"/>
        <v>0.69395598028356531</v>
      </c>
      <c r="AJ142" s="158">
        <v>165</v>
      </c>
      <c r="AK142" s="158">
        <v>75</v>
      </c>
      <c r="AL142" s="90">
        <f t="shared" si="46"/>
        <v>240</v>
      </c>
      <c r="AM142" s="164">
        <f t="shared" si="47"/>
        <v>6.584362139917696E-2</v>
      </c>
      <c r="AN142" s="93">
        <f t="shared" si="50"/>
        <v>0.72355627911183473</v>
      </c>
      <c r="AO142" s="158">
        <v>40</v>
      </c>
      <c r="AP142" s="113" t="s">
        <v>9</v>
      </c>
      <c r="AQ142" s="95" t="s">
        <v>9</v>
      </c>
    </row>
    <row r="143" spans="1:44" x14ac:dyDescent="0.2">
      <c r="A143" s="260"/>
      <c r="B143" s="260"/>
      <c r="C143" s="129">
        <v>9330114.0099999998</v>
      </c>
      <c r="D143" s="122">
        <v>9330114</v>
      </c>
      <c r="E143" s="123">
        <v>0.361616787</v>
      </c>
      <c r="F143" s="146">
        <v>8064</v>
      </c>
      <c r="G143" s="146">
        <v>2750</v>
      </c>
      <c r="H143" s="147">
        <v>2656</v>
      </c>
      <c r="I143" s="179"/>
      <c r="J143" s="154">
        <v>1.66</v>
      </c>
      <c r="K143" s="89">
        <f t="shared" si="35"/>
        <v>166</v>
      </c>
      <c r="L143" s="158">
        <v>2920</v>
      </c>
      <c r="M143" s="158">
        <v>2955</v>
      </c>
      <c r="N143" s="141">
        <f>E143*F143</f>
        <v>2916.0777703680001</v>
      </c>
      <c r="O143" s="90">
        <f t="shared" si="36"/>
        <v>3.9222296319999259</v>
      </c>
      <c r="P143" s="162">
        <f t="shared" si="37"/>
        <v>1.3450360178511125E-3</v>
      </c>
      <c r="Q143" s="174">
        <v>1754.7</v>
      </c>
      <c r="R143" s="185">
        <v>981</v>
      </c>
      <c r="S143" s="146">
        <f>G143*E143</f>
        <v>994.44616425000004</v>
      </c>
      <c r="T143" s="112">
        <f t="shared" si="38"/>
        <v>-13.446164250000038</v>
      </c>
      <c r="U143" s="162">
        <f t="shared" si="39"/>
        <v>-1.3521259102186775E-2</v>
      </c>
      <c r="V143" s="185">
        <v>959</v>
      </c>
      <c r="W143" s="141">
        <f>H143*E143</f>
        <v>960.45418627200002</v>
      </c>
      <c r="X143" s="90">
        <f t="shared" si="40"/>
        <v>-1.4541862720000154</v>
      </c>
      <c r="Y143" s="163">
        <f t="shared" si="41"/>
        <v>-1.5140610481843334E-3</v>
      </c>
      <c r="Z143" s="91">
        <f t="shared" si="42"/>
        <v>5.7771084337349397</v>
      </c>
      <c r="AA143" s="158">
        <v>1480</v>
      </c>
      <c r="AB143" s="189">
        <v>1140</v>
      </c>
      <c r="AC143" s="112">
        <v>65</v>
      </c>
      <c r="AD143" s="90">
        <f t="shared" si="43"/>
        <v>1205</v>
      </c>
      <c r="AE143" s="164">
        <f t="shared" si="44"/>
        <v>0.81418918918918914</v>
      </c>
      <c r="AF143" s="92">
        <f t="shared" si="48"/>
        <v>1.1748761748761749</v>
      </c>
      <c r="AG143" s="158">
        <v>180</v>
      </c>
      <c r="AH143" s="164">
        <f t="shared" si="45"/>
        <v>0.12162162162162163</v>
      </c>
      <c r="AI143" s="93">
        <f t="shared" si="49"/>
        <v>0.59735570541071525</v>
      </c>
      <c r="AJ143" s="158">
        <v>35</v>
      </c>
      <c r="AK143" s="158">
        <v>35</v>
      </c>
      <c r="AL143" s="90">
        <f t="shared" si="46"/>
        <v>70</v>
      </c>
      <c r="AM143" s="164">
        <f t="shared" si="47"/>
        <v>4.72972972972973E-2</v>
      </c>
      <c r="AN143" s="93">
        <f t="shared" si="50"/>
        <v>0.51975051975051978</v>
      </c>
      <c r="AO143" s="158">
        <v>20</v>
      </c>
      <c r="AP143" s="113" t="s">
        <v>9</v>
      </c>
      <c r="AQ143" s="95" t="s">
        <v>9</v>
      </c>
      <c r="AR143" s="114" t="s">
        <v>469</v>
      </c>
    </row>
    <row r="144" spans="1:44" x14ac:dyDescent="0.2">
      <c r="A144" s="260"/>
      <c r="B144" s="260"/>
      <c r="C144" s="129">
        <v>9330114.0199999996</v>
      </c>
      <c r="D144" s="122">
        <v>9330114</v>
      </c>
      <c r="E144" s="123">
        <v>0.638383213</v>
      </c>
      <c r="F144" s="146">
        <v>8064</v>
      </c>
      <c r="G144" s="146">
        <v>2750</v>
      </c>
      <c r="H144" s="147">
        <v>2656</v>
      </c>
      <c r="I144" s="179"/>
      <c r="J144" s="154">
        <v>2.0099999999999998</v>
      </c>
      <c r="K144" s="89">
        <f t="shared" si="35"/>
        <v>200.99999999999997</v>
      </c>
      <c r="L144" s="158">
        <v>5315</v>
      </c>
      <c r="M144" s="158">
        <v>5155</v>
      </c>
      <c r="N144" s="141">
        <f>E144*F144</f>
        <v>5147.9222296320004</v>
      </c>
      <c r="O144" s="90">
        <f t="shared" si="36"/>
        <v>167.07777036799962</v>
      </c>
      <c r="P144" s="162">
        <f t="shared" si="37"/>
        <v>3.2455379649343148E-2</v>
      </c>
      <c r="Q144" s="174">
        <v>2650.2</v>
      </c>
      <c r="R144" s="185">
        <v>1879</v>
      </c>
      <c r="S144" s="146">
        <f>G144*E144</f>
        <v>1755.55383575</v>
      </c>
      <c r="T144" s="112">
        <f t="shared" si="38"/>
        <v>123.44616425000004</v>
      </c>
      <c r="U144" s="162">
        <f t="shared" si="39"/>
        <v>7.03175042178424E-2</v>
      </c>
      <c r="V144" s="185">
        <v>1789</v>
      </c>
      <c r="W144" s="141">
        <f>H144*E144</f>
        <v>1695.545813728</v>
      </c>
      <c r="X144" s="90">
        <f t="shared" si="40"/>
        <v>93.454186272000015</v>
      </c>
      <c r="Y144" s="163">
        <f t="shared" si="41"/>
        <v>5.5117464544660169E-2</v>
      </c>
      <c r="Z144" s="91">
        <f t="shared" si="42"/>
        <v>8.9004975124378127</v>
      </c>
      <c r="AA144" s="158">
        <v>2470</v>
      </c>
      <c r="AB144" s="189">
        <v>1815</v>
      </c>
      <c r="AC144" s="112">
        <v>150</v>
      </c>
      <c r="AD144" s="90">
        <f t="shared" si="43"/>
        <v>1965</v>
      </c>
      <c r="AE144" s="164">
        <f t="shared" si="44"/>
        <v>0.79554655870445345</v>
      </c>
      <c r="AF144" s="92">
        <f t="shared" si="48"/>
        <v>1.1479748321853587</v>
      </c>
      <c r="AG144" s="158">
        <v>320</v>
      </c>
      <c r="AH144" s="164">
        <f t="shared" si="45"/>
        <v>0.12955465587044535</v>
      </c>
      <c r="AI144" s="93">
        <f t="shared" si="49"/>
        <v>0.63631952785091028</v>
      </c>
      <c r="AJ144" s="158">
        <v>75</v>
      </c>
      <c r="AK144" s="158">
        <v>80</v>
      </c>
      <c r="AL144" s="90">
        <f t="shared" si="46"/>
        <v>155</v>
      </c>
      <c r="AM144" s="164">
        <f t="shared" si="47"/>
        <v>6.2753036437246959E-2</v>
      </c>
      <c r="AN144" s="93">
        <f t="shared" si="50"/>
        <v>0.68959380700271389</v>
      </c>
      <c r="AO144" s="158">
        <v>25</v>
      </c>
      <c r="AP144" s="113" t="s">
        <v>9</v>
      </c>
      <c r="AQ144" s="95" t="s">
        <v>9</v>
      </c>
      <c r="AR144" s="114" t="s">
        <v>469</v>
      </c>
    </row>
    <row r="145" spans="1:43" x14ac:dyDescent="0.2">
      <c r="A145" s="260"/>
      <c r="B145" s="260"/>
      <c r="C145" s="129">
        <v>9330115</v>
      </c>
      <c r="D145" s="122"/>
      <c r="E145" s="111"/>
      <c r="F145" s="112"/>
      <c r="G145" s="112"/>
      <c r="H145" s="145"/>
      <c r="I145" s="179" t="s">
        <v>183</v>
      </c>
      <c r="J145" s="154">
        <v>4.68</v>
      </c>
      <c r="K145" s="89">
        <f t="shared" si="35"/>
        <v>468</v>
      </c>
      <c r="L145" s="158">
        <v>5836</v>
      </c>
      <c r="M145" s="158">
        <v>5714</v>
      </c>
      <c r="N145" s="141">
        <v>5424</v>
      </c>
      <c r="O145" s="90">
        <f t="shared" si="36"/>
        <v>412</v>
      </c>
      <c r="P145" s="162">
        <f t="shared" si="37"/>
        <v>7.5958702064896758E-2</v>
      </c>
      <c r="Q145" s="174">
        <v>1246.3</v>
      </c>
      <c r="R145" s="185">
        <v>2044</v>
      </c>
      <c r="S145" s="146">
        <v>1982</v>
      </c>
      <c r="T145" s="112">
        <f t="shared" si="38"/>
        <v>62</v>
      </c>
      <c r="U145" s="162">
        <f t="shared" si="39"/>
        <v>3.1281533804238142E-2</v>
      </c>
      <c r="V145" s="185">
        <v>1992</v>
      </c>
      <c r="W145" s="141">
        <v>1916</v>
      </c>
      <c r="X145" s="90">
        <f t="shared" si="40"/>
        <v>76</v>
      </c>
      <c r="Y145" s="163">
        <f t="shared" si="41"/>
        <v>3.9665970772442591E-2</v>
      </c>
      <c r="Z145" s="91">
        <f t="shared" si="42"/>
        <v>4.2564102564102564</v>
      </c>
      <c r="AA145" s="158">
        <v>2685</v>
      </c>
      <c r="AB145" s="189">
        <v>1900</v>
      </c>
      <c r="AC145" s="112">
        <v>165</v>
      </c>
      <c r="AD145" s="90">
        <f t="shared" si="43"/>
        <v>2065</v>
      </c>
      <c r="AE145" s="164">
        <f t="shared" si="44"/>
        <v>0.76908752327746743</v>
      </c>
      <c r="AF145" s="92">
        <f t="shared" si="48"/>
        <v>1.1097944058837914</v>
      </c>
      <c r="AG145" s="158">
        <v>365</v>
      </c>
      <c r="AH145" s="164">
        <f t="shared" si="45"/>
        <v>0.13594040968342644</v>
      </c>
      <c r="AI145" s="93">
        <f t="shared" si="49"/>
        <v>0.66768374107773298</v>
      </c>
      <c r="AJ145" s="158">
        <v>155</v>
      </c>
      <c r="AK145" s="158">
        <v>60</v>
      </c>
      <c r="AL145" s="90">
        <f t="shared" si="46"/>
        <v>215</v>
      </c>
      <c r="AM145" s="164">
        <f t="shared" si="47"/>
        <v>8.0074487895716945E-2</v>
      </c>
      <c r="AN145" s="93">
        <f t="shared" si="50"/>
        <v>0.87993942742546094</v>
      </c>
      <c r="AO145" s="158">
        <v>40</v>
      </c>
      <c r="AP145" s="113" t="s">
        <v>9</v>
      </c>
      <c r="AQ145" s="95" t="s">
        <v>9</v>
      </c>
    </row>
    <row r="146" spans="1:43" x14ac:dyDescent="0.2">
      <c r="A146" s="260"/>
      <c r="B146" s="260"/>
      <c r="C146" s="129">
        <v>9330116</v>
      </c>
      <c r="D146" s="122"/>
      <c r="E146" s="111"/>
      <c r="F146" s="112"/>
      <c r="G146" s="112"/>
      <c r="H146" s="145"/>
      <c r="I146" s="179" t="s">
        <v>184</v>
      </c>
      <c r="J146" s="154">
        <v>16.11</v>
      </c>
      <c r="K146" s="89">
        <f t="shared" si="35"/>
        <v>1611</v>
      </c>
      <c r="L146" s="158">
        <v>5238</v>
      </c>
      <c r="M146" s="158">
        <v>5277</v>
      </c>
      <c r="N146" s="141">
        <v>5165</v>
      </c>
      <c r="O146" s="90">
        <f t="shared" si="36"/>
        <v>73</v>
      </c>
      <c r="P146" s="162">
        <f t="shared" si="37"/>
        <v>1.4133591481122943E-2</v>
      </c>
      <c r="Q146" s="174">
        <v>325.2</v>
      </c>
      <c r="R146" s="185">
        <v>1933</v>
      </c>
      <c r="S146" s="146">
        <v>1855</v>
      </c>
      <c r="T146" s="112">
        <f t="shared" si="38"/>
        <v>78</v>
      </c>
      <c r="U146" s="162">
        <f t="shared" si="39"/>
        <v>4.2048517520215635E-2</v>
      </c>
      <c r="V146" s="185">
        <v>1797</v>
      </c>
      <c r="W146" s="141">
        <v>1791</v>
      </c>
      <c r="X146" s="90">
        <f t="shared" si="40"/>
        <v>6</v>
      </c>
      <c r="Y146" s="163">
        <f t="shared" si="41"/>
        <v>3.3500837520938024E-3</v>
      </c>
      <c r="Z146" s="91">
        <f t="shared" si="42"/>
        <v>1.1154562383612663</v>
      </c>
      <c r="AA146" s="158">
        <v>2285</v>
      </c>
      <c r="AB146" s="189">
        <v>1775</v>
      </c>
      <c r="AC146" s="112">
        <v>145</v>
      </c>
      <c r="AD146" s="90">
        <f t="shared" si="43"/>
        <v>1920</v>
      </c>
      <c r="AE146" s="164">
        <f t="shared" si="44"/>
        <v>0.84026258205689275</v>
      </c>
      <c r="AF146" s="92">
        <f t="shared" si="48"/>
        <v>1.2125001184082147</v>
      </c>
      <c r="AG146" s="158">
        <v>235</v>
      </c>
      <c r="AH146" s="164">
        <f t="shared" si="45"/>
        <v>0.10284463894967177</v>
      </c>
      <c r="AI146" s="93">
        <f t="shared" si="49"/>
        <v>0.50513083963493011</v>
      </c>
      <c r="AJ146" s="158">
        <v>45</v>
      </c>
      <c r="AK146" s="158">
        <v>50</v>
      </c>
      <c r="AL146" s="90">
        <f t="shared" si="46"/>
        <v>95</v>
      </c>
      <c r="AM146" s="164">
        <f t="shared" si="47"/>
        <v>4.1575492341356671E-2</v>
      </c>
      <c r="AN146" s="93">
        <f t="shared" si="50"/>
        <v>0.4568735422127107</v>
      </c>
      <c r="AO146" s="158">
        <v>40</v>
      </c>
      <c r="AP146" s="113" t="s">
        <v>9</v>
      </c>
      <c r="AQ146" s="95" t="s">
        <v>9</v>
      </c>
    </row>
    <row r="147" spans="1:43" x14ac:dyDescent="0.2">
      <c r="A147" s="260"/>
      <c r="B147" s="260"/>
      <c r="C147" s="129">
        <v>9330117</v>
      </c>
      <c r="D147" s="122"/>
      <c r="E147" s="111"/>
      <c r="F147" s="112"/>
      <c r="G147" s="112"/>
      <c r="H147" s="145"/>
      <c r="I147" s="179" t="s">
        <v>185</v>
      </c>
      <c r="J147" s="154">
        <v>2.38</v>
      </c>
      <c r="K147" s="89">
        <f t="shared" si="35"/>
        <v>238</v>
      </c>
      <c r="L147" s="158">
        <v>6001</v>
      </c>
      <c r="M147" s="158">
        <v>5996</v>
      </c>
      <c r="N147" s="141">
        <v>5771</v>
      </c>
      <c r="O147" s="90">
        <f t="shared" si="36"/>
        <v>230</v>
      </c>
      <c r="P147" s="162">
        <f t="shared" si="37"/>
        <v>3.9854444636977994E-2</v>
      </c>
      <c r="Q147" s="174">
        <v>2518.6</v>
      </c>
      <c r="R147" s="185">
        <v>2310</v>
      </c>
      <c r="S147" s="146">
        <v>2134</v>
      </c>
      <c r="T147" s="112">
        <f t="shared" si="38"/>
        <v>176</v>
      </c>
      <c r="U147" s="162">
        <f t="shared" si="39"/>
        <v>8.247422680412371E-2</v>
      </c>
      <c r="V147" s="185">
        <v>2142</v>
      </c>
      <c r="W147" s="141">
        <v>2056</v>
      </c>
      <c r="X147" s="90">
        <f t="shared" si="40"/>
        <v>86</v>
      </c>
      <c r="Y147" s="163">
        <f t="shared" si="41"/>
        <v>4.1828793774319063E-2</v>
      </c>
      <c r="Z147" s="91">
        <f t="shared" si="42"/>
        <v>9</v>
      </c>
      <c r="AA147" s="158">
        <v>2505</v>
      </c>
      <c r="AB147" s="189">
        <v>1825</v>
      </c>
      <c r="AC147" s="112">
        <v>140</v>
      </c>
      <c r="AD147" s="90">
        <f t="shared" si="43"/>
        <v>1965</v>
      </c>
      <c r="AE147" s="164">
        <f t="shared" si="44"/>
        <v>0.78443113772455086</v>
      </c>
      <c r="AF147" s="92">
        <f t="shared" si="48"/>
        <v>1.1319352636717908</v>
      </c>
      <c r="AG147" s="158">
        <v>375</v>
      </c>
      <c r="AH147" s="164">
        <f t="shared" si="45"/>
        <v>0.1497005988023952</v>
      </c>
      <c r="AI147" s="93">
        <f t="shared" si="49"/>
        <v>0.73526816700587028</v>
      </c>
      <c r="AJ147" s="158">
        <v>85</v>
      </c>
      <c r="AK147" s="158">
        <v>45</v>
      </c>
      <c r="AL147" s="90">
        <f t="shared" si="46"/>
        <v>130</v>
      </c>
      <c r="AM147" s="164">
        <f t="shared" si="47"/>
        <v>5.1896207584830337E-2</v>
      </c>
      <c r="AN147" s="93">
        <f t="shared" si="50"/>
        <v>0.57028799543769604</v>
      </c>
      <c r="AO147" s="158">
        <v>40</v>
      </c>
      <c r="AP147" s="113" t="s">
        <v>9</v>
      </c>
      <c r="AQ147" s="95" t="s">
        <v>9</v>
      </c>
    </row>
    <row r="148" spans="1:43" x14ac:dyDescent="0.2">
      <c r="A148" s="260"/>
      <c r="B148" s="260"/>
      <c r="C148" s="129">
        <v>9330118</v>
      </c>
      <c r="D148" s="122"/>
      <c r="E148" s="111"/>
      <c r="F148" s="112"/>
      <c r="G148" s="112"/>
      <c r="H148" s="145"/>
      <c r="I148" s="179" t="s">
        <v>186</v>
      </c>
      <c r="J148" s="154">
        <v>3.52</v>
      </c>
      <c r="K148" s="89">
        <f t="shared" si="35"/>
        <v>352</v>
      </c>
      <c r="L148" s="158">
        <v>8073</v>
      </c>
      <c r="M148" s="158">
        <v>7436</v>
      </c>
      <c r="N148" s="141">
        <v>7415</v>
      </c>
      <c r="O148" s="90">
        <f t="shared" si="36"/>
        <v>658</v>
      </c>
      <c r="P148" s="162">
        <f t="shared" si="37"/>
        <v>8.8739042481456504E-2</v>
      </c>
      <c r="Q148" s="174">
        <v>2292.4</v>
      </c>
      <c r="R148" s="185">
        <v>3650</v>
      </c>
      <c r="S148" s="146">
        <v>3425</v>
      </c>
      <c r="T148" s="112">
        <f t="shared" si="38"/>
        <v>225</v>
      </c>
      <c r="U148" s="162">
        <f t="shared" si="39"/>
        <v>6.569343065693431E-2</v>
      </c>
      <c r="V148" s="185">
        <v>3493</v>
      </c>
      <c r="W148" s="141">
        <v>3227</v>
      </c>
      <c r="X148" s="90">
        <f t="shared" si="40"/>
        <v>266</v>
      </c>
      <c r="Y148" s="163">
        <f t="shared" si="41"/>
        <v>8.2429501084598705E-2</v>
      </c>
      <c r="Z148" s="91">
        <f t="shared" si="42"/>
        <v>9.923295454545455</v>
      </c>
      <c r="AA148" s="158">
        <v>3680</v>
      </c>
      <c r="AB148" s="189">
        <v>2370</v>
      </c>
      <c r="AC148" s="112">
        <v>115</v>
      </c>
      <c r="AD148" s="90">
        <f t="shared" si="43"/>
        <v>2485</v>
      </c>
      <c r="AE148" s="164">
        <f t="shared" si="44"/>
        <v>0.67527173913043481</v>
      </c>
      <c r="AF148" s="92">
        <f t="shared" si="48"/>
        <v>0.97441809398331147</v>
      </c>
      <c r="AG148" s="158">
        <v>785</v>
      </c>
      <c r="AH148" s="164">
        <f t="shared" si="45"/>
        <v>0.21331521739130435</v>
      </c>
      <c r="AI148" s="93">
        <f t="shared" si="49"/>
        <v>1.0477171777568977</v>
      </c>
      <c r="AJ148" s="158">
        <v>265</v>
      </c>
      <c r="AK148" s="158">
        <v>125</v>
      </c>
      <c r="AL148" s="90">
        <f t="shared" si="46"/>
        <v>390</v>
      </c>
      <c r="AM148" s="164">
        <f t="shared" si="47"/>
        <v>0.10597826086956522</v>
      </c>
      <c r="AN148" s="93">
        <f t="shared" si="50"/>
        <v>1.1645962732919255</v>
      </c>
      <c r="AO148" s="158">
        <v>25</v>
      </c>
      <c r="AP148" s="113" t="s">
        <v>9</v>
      </c>
      <c r="AQ148" s="95" t="s">
        <v>9</v>
      </c>
    </row>
    <row r="149" spans="1:43" x14ac:dyDescent="0.2">
      <c r="A149" s="260"/>
      <c r="B149" s="260"/>
      <c r="C149" s="129">
        <v>9330119</v>
      </c>
      <c r="D149" s="122"/>
      <c r="E149" s="111"/>
      <c r="F149" s="112"/>
      <c r="G149" s="112"/>
      <c r="H149" s="145"/>
      <c r="I149" s="179" t="s">
        <v>187</v>
      </c>
      <c r="J149" s="154">
        <v>1.31</v>
      </c>
      <c r="K149" s="89">
        <f t="shared" si="35"/>
        <v>131</v>
      </c>
      <c r="L149" s="158">
        <v>2280</v>
      </c>
      <c r="M149" s="158">
        <v>2261</v>
      </c>
      <c r="N149" s="141">
        <v>2202</v>
      </c>
      <c r="O149" s="90">
        <f t="shared" si="36"/>
        <v>78</v>
      </c>
      <c r="P149" s="162">
        <f t="shared" si="37"/>
        <v>3.5422343324250684E-2</v>
      </c>
      <c r="Q149" s="174">
        <v>1738.5</v>
      </c>
      <c r="R149" s="185">
        <v>881</v>
      </c>
      <c r="S149" s="146">
        <v>865</v>
      </c>
      <c r="T149" s="112">
        <f t="shared" si="38"/>
        <v>16</v>
      </c>
      <c r="U149" s="162">
        <f t="shared" si="39"/>
        <v>1.8497109826589597E-2</v>
      </c>
      <c r="V149" s="185">
        <v>824</v>
      </c>
      <c r="W149" s="141">
        <v>834</v>
      </c>
      <c r="X149" s="90">
        <f t="shared" si="40"/>
        <v>-10</v>
      </c>
      <c r="Y149" s="163">
        <f t="shared" si="41"/>
        <v>-1.1990407673860911E-2</v>
      </c>
      <c r="Z149" s="91">
        <f t="shared" si="42"/>
        <v>6.2900763358778624</v>
      </c>
      <c r="AA149" s="158">
        <v>910</v>
      </c>
      <c r="AB149" s="189">
        <v>615</v>
      </c>
      <c r="AC149" s="112">
        <v>55</v>
      </c>
      <c r="AD149" s="90">
        <f t="shared" si="43"/>
        <v>670</v>
      </c>
      <c r="AE149" s="164">
        <f t="shared" si="44"/>
        <v>0.73626373626373631</v>
      </c>
      <c r="AF149" s="92">
        <f t="shared" si="48"/>
        <v>1.0624296338582053</v>
      </c>
      <c r="AG149" s="158">
        <v>130</v>
      </c>
      <c r="AH149" s="164">
        <f t="shared" si="45"/>
        <v>0.14285714285714285</v>
      </c>
      <c r="AI149" s="93">
        <f t="shared" si="49"/>
        <v>0.70165590794274479</v>
      </c>
      <c r="AJ149" s="158">
        <v>50</v>
      </c>
      <c r="AK149" s="158">
        <v>45</v>
      </c>
      <c r="AL149" s="90">
        <f t="shared" si="46"/>
        <v>95</v>
      </c>
      <c r="AM149" s="164">
        <f t="shared" si="47"/>
        <v>0.1043956043956044</v>
      </c>
      <c r="AN149" s="93">
        <f t="shared" si="50"/>
        <v>1.1472044439077407</v>
      </c>
      <c r="AO149" s="158">
        <v>15</v>
      </c>
      <c r="AP149" s="113" t="s">
        <v>9</v>
      </c>
      <c r="AQ149" s="95" t="s">
        <v>9</v>
      </c>
    </row>
    <row r="150" spans="1:43" x14ac:dyDescent="0.2">
      <c r="A150" s="260"/>
      <c r="B150" s="260"/>
      <c r="C150" s="129">
        <v>9330120</v>
      </c>
      <c r="D150" s="122"/>
      <c r="E150" s="111"/>
      <c r="F150" s="112"/>
      <c r="G150" s="112"/>
      <c r="H150" s="145"/>
      <c r="I150" s="179" t="s">
        <v>188</v>
      </c>
      <c r="J150" s="154">
        <v>2.2799999999999998</v>
      </c>
      <c r="K150" s="89">
        <f t="shared" si="35"/>
        <v>227.99999999999997</v>
      </c>
      <c r="L150" s="158">
        <v>3813</v>
      </c>
      <c r="M150" s="158">
        <v>3926</v>
      </c>
      <c r="N150" s="141">
        <v>3854</v>
      </c>
      <c r="O150" s="90">
        <f t="shared" si="36"/>
        <v>-41</v>
      </c>
      <c r="P150" s="162">
        <f t="shared" si="37"/>
        <v>-1.0638297872340425E-2</v>
      </c>
      <c r="Q150" s="174">
        <v>1671.5</v>
      </c>
      <c r="R150" s="185">
        <v>1403</v>
      </c>
      <c r="S150" s="146">
        <v>1387</v>
      </c>
      <c r="T150" s="112">
        <f t="shared" si="38"/>
        <v>16</v>
      </c>
      <c r="U150" s="162">
        <f t="shared" si="39"/>
        <v>1.1535688536409516E-2</v>
      </c>
      <c r="V150" s="185">
        <v>1358</v>
      </c>
      <c r="W150" s="141">
        <v>1344</v>
      </c>
      <c r="X150" s="90">
        <f t="shared" si="40"/>
        <v>14</v>
      </c>
      <c r="Y150" s="163">
        <f t="shared" si="41"/>
        <v>1.0416666666666666E-2</v>
      </c>
      <c r="Z150" s="91">
        <f t="shared" si="42"/>
        <v>5.9561403508771935</v>
      </c>
      <c r="AA150" s="158">
        <v>1445</v>
      </c>
      <c r="AB150" s="189">
        <v>1060</v>
      </c>
      <c r="AC150" s="112">
        <v>80</v>
      </c>
      <c r="AD150" s="90">
        <f t="shared" si="43"/>
        <v>1140</v>
      </c>
      <c r="AE150" s="164">
        <f t="shared" si="44"/>
        <v>0.78892733564013839</v>
      </c>
      <c r="AF150" s="92">
        <f t="shared" si="48"/>
        <v>1.1384232837520036</v>
      </c>
      <c r="AG150" s="158">
        <v>180</v>
      </c>
      <c r="AH150" s="164">
        <f t="shared" si="45"/>
        <v>0.1245674740484429</v>
      </c>
      <c r="AI150" s="93">
        <f t="shared" si="49"/>
        <v>0.61182452872516158</v>
      </c>
      <c r="AJ150" s="158">
        <v>55</v>
      </c>
      <c r="AK150" s="158">
        <v>40</v>
      </c>
      <c r="AL150" s="90">
        <f t="shared" si="46"/>
        <v>95</v>
      </c>
      <c r="AM150" s="164">
        <f t="shared" si="47"/>
        <v>6.5743944636678195E-2</v>
      </c>
      <c r="AN150" s="93">
        <f t="shared" si="50"/>
        <v>0.72246093007338674</v>
      </c>
      <c r="AO150" s="158">
        <v>25</v>
      </c>
      <c r="AP150" s="113" t="s">
        <v>9</v>
      </c>
      <c r="AQ150" s="95" t="s">
        <v>9</v>
      </c>
    </row>
    <row r="151" spans="1:43" x14ac:dyDescent="0.2">
      <c r="A151" s="260"/>
      <c r="B151" s="260"/>
      <c r="C151" s="129">
        <v>9330121</v>
      </c>
      <c r="D151" s="122"/>
      <c r="E151" s="111"/>
      <c r="F151" s="112"/>
      <c r="G151" s="112"/>
      <c r="H151" s="145"/>
      <c r="I151" s="179" t="s">
        <v>189</v>
      </c>
      <c r="J151" s="154">
        <v>1.85</v>
      </c>
      <c r="K151" s="89">
        <f t="shared" si="35"/>
        <v>185</v>
      </c>
      <c r="L151" s="158">
        <v>4489</v>
      </c>
      <c r="M151" s="158">
        <v>4543</v>
      </c>
      <c r="N151" s="141">
        <v>4488</v>
      </c>
      <c r="O151" s="90">
        <f t="shared" si="36"/>
        <v>1</v>
      </c>
      <c r="P151" s="162">
        <f t="shared" si="37"/>
        <v>2.2281639928698751E-4</v>
      </c>
      <c r="Q151" s="174">
        <v>2422.4</v>
      </c>
      <c r="R151" s="185">
        <v>1551</v>
      </c>
      <c r="S151" s="146">
        <v>1542</v>
      </c>
      <c r="T151" s="112">
        <f t="shared" si="38"/>
        <v>9</v>
      </c>
      <c r="U151" s="162">
        <f t="shared" si="39"/>
        <v>5.8365758754863814E-3</v>
      </c>
      <c r="V151" s="185">
        <v>1440</v>
      </c>
      <c r="W151" s="141">
        <v>1475</v>
      </c>
      <c r="X151" s="90">
        <f t="shared" si="40"/>
        <v>-35</v>
      </c>
      <c r="Y151" s="163">
        <f t="shared" si="41"/>
        <v>-2.3728813559322035E-2</v>
      </c>
      <c r="Z151" s="91">
        <f t="shared" si="42"/>
        <v>7.7837837837837842</v>
      </c>
      <c r="AA151" s="158">
        <v>1595</v>
      </c>
      <c r="AB151" s="189">
        <v>1225</v>
      </c>
      <c r="AC151" s="112">
        <v>85</v>
      </c>
      <c r="AD151" s="90">
        <f t="shared" si="43"/>
        <v>1310</v>
      </c>
      <c r="AE151" s="164">
        <f t="shared" si="44"/>
        <v>0.82131661442006265</v>
      </c>
      <c r="AF151" s="92">
        <f t="shared" si="48"/>
        <v>1.1851610597692102</v>
      </c>
      <c r="AG151" s="158">
        <v>145</v>
      </c>
      <c r="AH151" s="164">
        <f t="shared" si="45"/>
        <v>9.0909090909090912E-2</v>
      </c>
      <c r="AI151" s="93">
        <f t="shared" si="49"/>
        <v>0.44650830505447403</v>
      </c>
      <c r="AJ151" s="158">
        <v>80</v>
      </c>
      <c r="AK151" s="158">
        <v>40</v>
      </c>
      <c r="AL151" s="90">
        <f t="shared" si="46"/>
        <v>120</v>
      </c>
      <c r="AM151" s="164">
        <f t="shared" si="47"/>
        <v>7.5235109717868343E-2</v>
      </c>
      <c r="AN151" s="93">
        <f t="shared" si="50"/>
        <v>0.82675944744910268</v>
      </c>
      <c r="AO151" s="158">
        <v>25</v>
      </c>
      <c r="AP151" s="113" t="s">
        <v>9</v>
      </c>
      <c r="AQ151" s="95" t="s">
        <v>9</v>
      </c>
    </row>
    <row r="152" spans="1:43" x14ac:dyDescent="0.2">
      <c r="A152" s="260"/>
      <c r="B152" s="260"/>
      <c r="C152" s="129">
        <v>9330122</v>
      </c>
      <c r="D152" s="122"/>
      <c r="E152" s="111"/>
      <c r="F152" s="112"/>
      <c r="G152" s="112"/>
      <c r="H152" s="145"/>
      <c r="I152" s="179" t="s">
        <v>190</v>
      </c>
      <c r="J152" s="154">
        <v>19.21</v>
      </c>
      <c r="K152" s="89">
        <f t="shared" si="35"/>
        <v>1921</v>
      </c>
      <c r="L152" s="158">
        <v>4183</v>
      </c>
      <c r="M152" s="158">
        <v>4223</v>
      </c>
      <c r="N152" s="141">
        <v>4182</v>
      </c>
      <c r="O152" s="90">
        <f t="shared" si="36"/>
        <v>1</v>
      </c>
      <c r="P152" s="162">
        <f t="shared" si="37"/>
        <v>2.3912003825920613E-4</v>
      </c>
      <c r="Q152" s="174">
        <v>217.7</v>
      </c>
      <c r="R152" s="185">
        <v>1440</v>
      </c>
      <c r="S152" s="146">
        <v>1425</v>
      </c>
      <c r="T152" s="112">
        <f t="shared" si="38"/>
        <v>15</v>
      </c>
      <c r="U152" s="162">
        <f t="shared" si="39"/>
        <v>1.0526315789473684E-2</v>
      </c>
      <c r="V152" s="185">
        <v>1358</v>
      </c>
      <c r="W152" s="141">
        <v>1370</v>
      </c>
      <c r="X152" s="90">
        <f t="shared" si="40"/>
        <v>-12</v>
      </c>
      <c r="Y152" s="163">
        <f t="shared" si="41"/>
        <v>-8.7591240875912416E-3</v>
      </c>
      <c r="Z152" s="91">
        <f t="shared" si="42"/>
        <v>0.70692347735554395</v>
      </c>
      <c r="AA152" s="158">
        <v>1715</v>
      </c>
      <c r="AB152" s="189">
        <v>1320</v>
      </c>
      <c r="AC152" s="112">
        <v>100</v>
      </c>
      <c r="AD152" s="90">
        <f t="shared" si="43"/>
        <v>1420</v>
      </c>
      <c r="AE152" s="164">
        <f t="shared" si="44"/>
        <v>0.82798833819241979</v>
      </c>
      <c r="AF152" s="92">
        <f t="shared" si="48"/>
        <v>1.1947883668000288</v>
      </c>
      <c r="AG152" s="158">
        <v>210</v>
      </c>
      <c r="AH152" s="164">
        <f t="shared" si="45"/>
        <v>0.12244897959183673</v>
      </c>
      <c r="AI152" s="93">
        <f t="shared" si="49"/>
        <v>0.60141934966520982</v>
      </c>
      <c r="AJ152" s="158">
        <v>35</v>
      </c>
      <c r="AK152" s="158">
        <v>30</v>
      </c>
      <c r="AL152" s="90">
        <f t="shared" si="46"/>
        <v>65</v>
      </c>
      <c r="AM152" s="164">
        <f t="shared" si="47"/>
        <v>3.7900874635568516E-2</v>
      </c>
      <c r="AN152" s="93">
        <f t="shared" si="50"/>
        <v>0.41649312786339027</v>
      </c>
      <c r="AO152" s="158">
        <v>20</v>
      </c>
      <c r="AP152" s="113" t="s">
        <v>9</v>
      </c>
      <c r="AQ152" s="95" t="s">
        <v>9</v>
      </c>
    </row>
    <row r="153" spans="1:43" x14ac:dyDescent="0.2">
      <c r="A153" s="262" t="s">
        <v>586</v>
      </c>
      <c r="B153" s="262" t="s">
        <v>613</v>
      </c>
      <c r="C153" s="131">
        <v>9330130.0099999998</v>
      </c>
      <c r="D153" s="125"/>
      <c r="E153" s="118"/>
      <c r="F153" s="119"/>
      <c r="G153" s="119"/>
      <c r="H153" s="149"/>
      <c r="I153" s="181" t="s">
        <v>191</v>
      </c>
      <c r="J153" s="156">
        <v>0.88</v>
      </c>
      <c r="K153" s="103">
        <f t="shared" si="35"/>
        <v>88</v>
      </c>
      <c r="L153" s="160">
        <v>4634</v>
      </c>
      <c r="M153" s="160">
        <v>4388</v>
      </c>
      <c r="N153" s="144">
        <v>4480</v>
      </c>
      <c r="O153" s="104">
        <f t="shared" si="36"/>
        <v>154</v>
      </c>
      <c r="P153" s="168">
        <f t="shared" si="37"/>
        <v>3.4375000000000003E-2</v>
      </c>
      <c r="Q153" s="176">
        <v>5262.9</v>
      </c>
      <c r="R153" s="187">
        <v>2865</v>
      </c>
      <c r="S153" s="152">
        <v>2900</v>
      </c>
      <c r="T153" s="119">
        <f t="shared" si="38"/>
        <v>-35</v>
      </c>
      <c r="U153" s="168">
        <f t="shared" si="39"/>
        <v>-1.2068965517241379E-2</v>
      </c>
      <c r="V153" s="187">
        <v>2639</v>
      </c>
      <c r="W153" s="144">
        <v>2677</v>
      </c>
      <c r="X153" s="104">
        <f t="shared" si="40"/>
        <v>-38</v>
      </c>
      <c r="Y153" s="169">
        <f t="shared" si="41"/>
        <v>-1.4194994396712738E-2</v>
      </c>
      <c r="Z153" s="105">
        <f t="shared" si="42"/>
        <v>29.988636363636363</v>
      </c>
      <c r="AA153" s="160">
        <v>1255</v>
      </c>
      <c r="AB153" s="191">
        <v>790</v>
      </c>
      <c r="AC153" s="119">
        <v>55</v>
      </c>
      <c r="AD153" s="104">
        <f t="shared" si="43"/>
        <v>845</v>
      </c>
      <c r="AE153" s="170">
        <f t="shared" si="44"/>
        <v>0.67330677290836649</v>
      </c>
      <c r="AF153" s="106">
        <f t="shared" si="48"/>
        <v>0.97158264488941781</v>
      </c>
      <c r="AG153" s="160">
        <v>220</v>
      </c>
      <c r="AH153" s="170">
        <f t="shared" si="45"/>
        <v>0.1752988047808765</v>
      </c>
      <c r="AI153" s="107">
        <f t="shared" si="49"/>
        <v>0.86099609420862722</v>
      </c>
      <c r="AJ153" s="160">
        <v>155</v>
      </c>
      <c r="AK153" s="160">
        <v>20</v>
      </c>
      <c r="AL153" s="104">
        <f t="shared" si="46"/>
        <v>175</v>
      </c>
      <c r="AM153" s="170">
        <f t="shared" si="47"/>
        <v>0.1394422310756972</v>
      </c>
      <c r="AN153" s="107">
        <f t="shared" si="50"/>
        <v>1.5323322096230463</v>
      </c>
      <c r="AO153" s="160">
        <v>20</v>
      </c>
      <c r="AP153" s="120" t="s">
        <v>7</v>
      </c>
      <c r="AQ153" s="95" t="s">
        <v>9</v>
      </c>
    </row>
    <row r="154" spans="1:43" x14ac:dyDescent="0.2">
      <c r="A154" s="260" t="s">
        <v>586</v>
      </c>
      <c r="B154" s="260" t="s">
        <v>614</v>
      </c>
      <c r="C154" s="129">
        <v>9330130.0299999993</v>
      </c>
      <c r="D154" s="122"/>
      <c r="E154" s="111"/>
      <c r="F154" s="112"/>
      <c r="G154" s="112"/>
      <c r="H154" s="145"/>
      <c r="I154" s="179" t="s">
        <v>192</v>
      </c>
      <c r="J154" s="154">
        <v>1.47</v>
      </c>
      <c r="K154" s="89">
        <f t="shared" si="35"/>
        <v>147</v>
      </c>
      <c r="L154" s="158">
        <v>4797</v>
      </c>
      <c r="M154" s="158">
        <v>4552</v>
      </c>
      <c r="N154" s="141">
        <v>4497</v>
      </c>
      <c r="O154" s="90">
        <f t="shared" si="36"/>
        <v>300</v>
      </c>
      <c r="P154" s="162">
        <f t="shared" si="37"/>
        <v>6.6711140760507007E-2</v>
      </c>
      <c r="Q154" s="174">
        <v>3253.5</v>
      </c>
      <c r="R154" s="185">
        <v>2666</v>
      </c>
      <c r="S154" s="146">
        <v>2572</v>
      </c>
      <c r="T154" s="112">
        <f t="shared" si="38"/>
        <v>94</v>
      </c>
      <c r="U154" s="162">
        <f t="shared" si="39"/>
        <v>3.6547433903576981E-2</v>
      </c>
      <c r="V154" s="185">
        <v>2449</v>
      </c>
      <c r="W154" s="141">
        <v>2364</v>
      </c>
      <c r="X154" s="90">
        <f t="shared" si="40"/>
        <v>85</v>
      </c>
      <c r="Y154" s="163">
        <f t="shared" si="41"/>
        <v>3.5956006768189511E-2</v>
      </c>
      <c r="Z154" s="91">
        <f t="shared" si="42"/>
        <v>16.65986394557823</v>
      </c>
      <c r="AA154" s="158">
        <v>1455</v>
      </c>
      <c r="AB154" s="189">
        <v>870</v>
      </c>
      <c r="AC154" s="112">
        <v>30</v>
      </c>
      <c r="AD154" s="90">
        <f t="shared" si="43"/>
        <v>900</v>
      </c>
      <c r="AE154" s="164">
        <f t="shared" si="44"/>
        <v>0.61855670103092786</v>
      </c>
      <c r="AF154" s="92">
        <f t="shared" si="48"/>
        <v>0.8925782121658411</v>
      </c>
      <c r="AG154" s="158">
        <v>360</v>
      </c>
      <c r="AH154" s="164">
        <f t="shared" si="45"/>
        <v>0.24742268041237114</v>
      </c>
      <c r="AI154" s="93">
        <f t="shared" si="49"/>
        <v>1.2152390982925891</v>
      </c>
      <c r="AJ154" s="158">
        <v>165</v>
      </c>
      <c r="AK154" s="158">
        <v>30</v>
      </c>
      <c r="AL154" s="90">
        <f t="shared" si="46"/>
        <v>195</v>
      </c>
      <c r="AM154" s="164">
        <f t="shared" si="47"/>
        <v>0.13402061855670103</v>
      </c>
      <c r="AN154" s="93">
        <f t="shared" si="50"/>
        <v>1.4727540500736378</v>
      </c>
      <c r="AO154" s="158">
        <v>0</v>
      </c>
      <c r="AP154" s="113" t="s">
        <v>9</v>
      </c>
      <c r="AQ154" s="109" t="s">
        <v>7</v>
      </c>
    </row>
    <row r="155" spans="1:43" x14ac:dyDescent="0.2">
      <c r="A155" s="262"/>
      <c r="B155" s="262"/>
      <c r="C155" s="131">
        <v>9330130.0399999991</v>
      </c>
      <c r="D155" s="125"/>
      <c r="E155" s="118"/>
      <c r="F155" s="119"/>
      <c r="G155" s="119"/>
      <c r="H155" s="149"/>
      <c r="I155" s="181" t="s">
        <v>193</v>
      </c>
      <c r="J155" s="156">
        <v>1.72</v>
      </c>
      <c r="K155" s="103">
        <f t="shared" si="35"/>
        <v>172</v>
      </c>
      <c r="L155" s="160">
        <v>2931</v>
      </c>
      <c r="M155" s="160">
        <v>2700</v>
      </c>
      <c r="N155" s="144">
        <v>2492</v>
      </c>
      <c r="O155" s="104">
        <f t="shared" si="36"/>
        <v>439</v>
      </c>
      <c r="P155" s="168">
        <f t="shared" si="37"/>
        <v>0.1761637239165329</v>
      </c>
      <c r="Q155" s="176">
        <v>1706.7</v>
      </c>
      <c r="R155" s="187">
        <v>1433</v>
      </c>
      <c r="S155" s="152">
        <v>1325</v>
      </c>
      <c r="T155" s="119">
        <f t="shared" si="38"/>
        <v>108</v>
      </c>
      <c r="U155" s="168">
        <f t="shared" si="39"/>
        <v>8.1509433962264149E-2</v>
      </c>
      <c r="V155" s="187">
        <v>1309</v>
      </c>
      <c r="W155" s="144">
        <v>1243</v>
      </c>
      <c r="X155" s="104">
        <f t="shared" si="40"/>
        <v>66</v>
      </c>
      <c r="Y155" s="169">
        <f t="shared" si="41"/>
        <v>5.3097345132743362E-2</v>
      </c>
      <c r="Z155" s="105">
        <f t="shared" si="42"/>
        <v>7.6104651162790695</v>
      </c>
      <c r="AA155" s="160">
        <v>1150</v>
      </c>
      <c r="AB155" s="191">
        <v>565</v>
      </c>
      <c r="AC155" s="119">
        <v>40</v>
      </c>
      <c r="AD155" s="104">
        <f t="shared" si="43"/>
        <v>605</v>
      </c>
      <c r="AE155" s="170">
        <f t="shared" si="44"/>
        <v>0.52608695652173909</v>
      </c>
      <c r="AF155" s="106">
        <f t="shared" si="48"/>
        <v>0.75914423740510695</v>
      </c>
      <c r="AG155" s="160">
        <v>340</v>
      </c>
      <c r="AH155" s="170">
        <f t="shared" si="45"/>
        <v>0.29565217391304349</v>
      </c>
      <c r="AI155" s="107">
        <f t="shared" si="49"/>
        <v>1.4521226616554199</v>
      </c>
      <c r="AJ155" s="160">
        <v>165</v>
      </c>
      <c r="AK155" s="160">
        <v>25</v>
      </c>
      <c r="AL155" s="104">
        <f t="shared" si="46"/>
        <v>190</v>
      </c>
      <c r="AM155" s="170">
        <f t="shared" si="47"/>
        <v>0.16521739130434782</v>
      </c>
      <c r="AN155" s="107">
        <f t="shared" si="50"/>
        <v>1.8155757286192069</v>
      </c>
      <c r="AO155" s="160">
        <v>10</v>
      </c>
      <c r="AP155" s="120" t="s">
        <v>7</v>
      </c>
      <c r="AQ155" s="109" t="s">
        <v>7</v>
      </c>
    </row>
    <row r="156" spans="1:43" x14ac:dyDescent="0.2">
      <c r="A156" s="260"/>
      <c r="B156" s="260"/>
      <c r="C156" s="129">
        <v>9330131</v>
      </c>
      <c r="D156" s="122"/>
      <c r="E156" s="111"/>
      <c r="F156" s="112"/>
      <c r="G156" s="112"/>
      <c r="H156" s="145"/>
      <c r="I156" s="179" t="s">
        <v>194</v>
      </c>
      <c r="J156" s="154">
        <v>3.36</v>
      </c>
      <c r="K156" s="89">
        <f t="shared" si="35"/>
        <v>336</v>
      </c>
      <c r="L156" s="158">
        <v>7050</v>
      </c>
      <c r="M156" s="158">
        <v>7174</v>
      </c>
      <c r="N156" s="141">
        <v>7009</v>
      </c>
      <c r="O156" s="90">
        <f t="shared" si="36"/>
        <v>41</v>
      </c>
      <c r="P156" s="162">
        <f t="shared" si="37"/>
        <v>5.8496219146811244E-3</v>
      </c>
      <c r="Q156" s="174">
        <v>2097.6</v>
      </c>
      <c r="R156" s="185">
        <v>2778</v>
      </c>
      <c r="S156" s="146">
        <v>2705</v>
      </c>
      <c r="T156" s="112">
        <f t="shared" si="38"/>
        <v>73</v>
      </c>
      <c r="U156" s="162">
        <f t="shared" si="39"/>
        <v>2.6987060998151572E-2</v>
      </c>
      <c r="V156" s="185">
        <v>2579</v>
      </c>
      <c r="W156" s="141">
        <v>2520</v>
      </c>
      <c r="X156" s="90">
        <f t="shared" si="40"/>
        <v>59</v>
      </c>
      <c r="Y156" s="163">
        <f t="shared" si="41"/>
        <v>2.3412698412698413E-2</v>
      </c>
      <c r="Z156" s="91">
        <f t="shared" si="42"/>
        <v>7.6755952380952381</v>
      </c>
      <c r="AA156" s="158">
        <v>2135</v>
      </c>
      <c r="AB156" s="189">
        <v>1610</v>
      </c>
      <c r="AC156" s="112">
        <v>90</v>
      </c>
      <c r="AD156" s="90">
        <f t="shared" si="43"/>
        <v>1700</v>
      </c>
      <c r="AE156" s="164">
        <f t="shared" si="44"/>
        <v>0.79625292740046838</v>
      </c>
      <c r="AF156" s="92">
        <f t="shared" si="48"/>
        <v>1.1489941232329992</v>
      </c>
      <c r="AG156" s="158">
        <v>205</v>
      </c>
      <c r="AH156" s="164">
        <f t="shared" si="45"/>
        <v>9.6018735362997654E-2</v>
      </c>
      <c r="AI156" s="93">
        <f t="shared" si="49"/>
        <v>0.47160479058446786</v>
      </c>
      <c r="AJ156" s="158">
        <v>110</v>
      </c>
      <c r="AK156" s="158">
        <v>75</v>
      </c>
      <c r="AL156" s="90">
        <f t="shared" si="46"/>
        <v>185</v>
      </c>
      <c r="AM156" s="164">
        <f t="shared" si="47"/>
        <v>8.6651053864168617E-2</v>
      </c>
      <c r="AN156" s="93">
        <f t="shared" si="50"/>
        <v>0.95220938312273207</v>
      </c>
      <c r="AO156" s="158">
        <v>45</v>
      </c>
      <c r="AP156" s="113" t="s">
        <v>9</v>
      </c>
      <c r="AQ156" s="95" t="s">
        <v>9</v>
      </c>
    </row>
    <row r="157" spans="1:43" x14ac:dyDescent="0.2">
      <c r="A157" s="260"/>
      <c r="B157" s="260"/>
      <c r="C157" s="129">
        <v>9330132</v>
      </c>
      <c r="D157" s="122"/>
      <c r="E157" s="111"/>
      <c r="F157" s="112"/>
      <c r="G157" s="112"/>
      <c r="H157" s="145"/>
      <c r="I157" s="179" t="s">
        <v>195</v>
      </c>
      <c r="J157" s="154">
        <v>3.3</v>
      </c>
      <c r="K157" s="89">
        <f t="shared" si="35"/>
        <v>330</v>
      </c>
      <c r="L157" s="158">
        <v>3655</v>
      </c>
      <c r="M157" s="158">
        <v>3732</v>
      </c>
      <c r="N157" s="141">
        <v>3659</v>
      </c>
      <c r="O157" s="90">
        <f t="shared" si="36"/>
        <v>-4</v>
      </c>
      <c r="P157" s="162">
        <f t="shared" si="37"/>
        <v>-1.0931948619841486E-3</v>
      </c>
      <c r="Q157" s="174">
        <v>1107.4000000000001</v>
      </c>
      <c r="R157" s="185">
        <v>1378</v>
      </c>
      <c r="S157" s="146">
        <v>1395</v>
      </c>
      <c r="T157" s="112">
        <f t="shared" si="38"/>
        <v>-17</v>
      </c>
      <c r="U157" s="162">
        <f t="shared" si="39"/>
        <v>-1.2186379928315413E-2</v>
      </c>
      <c r="V157" s="185">
        <v>1259</v>
      </c>
      <c r="W157" s="141">
        <v>1312</v>
      </c>
      <c r="X157" s="90">
        <f t="shared" si="40"/>
        <v>-53</v>
      </c>
      <c r="Y157" s="163">
        <f t="shared" si="41"/>
        <v>-4.0396341463414635E-2</v>
      </c>
      <c r="Z157" s="91">
        <f t="shared" si="42"/>
        <v>3.815151515151515</v>
      </c>
      <c r="AA157" s="158">
        <v>1075</v>
      </c>
      <c r="AB157" s="189">
        <v>865</v>
      </c>
      <c r="AC157" s="112">
        <v>40</v>
      </c>
      <c r="AD157" s="90">
        <f t="shared" si="43"/>
        <v>905</v>
      </c>
      <c r="AE157" s="164">
        <f t="shared" si="44"/>
        <v>0.8418604651162791</v>
      </c>
      <c r="AF157" s="92">
        <f t="shared" si="48"/>
        <v>1.2148058659686567</v>
      </c>
      <c r="AG157" s="158">
        <v>80</v>
      </c>
      <c r="AH157" s="164">
        <f t="shared" si="45"/>
        <v>7.441860465116279E-2</v>
      </c>
      <c r="AI157" s="93">
        <f t="shared" si="49"/>
        <v>0.36551377530040663</v>
      </c>
      <c r="AJ157" s="158">
        <v>25</v>
      </c>
      <c r="AK157" s="158">
        <v>20</v>
      </c>
      <c r="AL157" s="90">
        <f t="shared" si="46"/>
        <v>45</v>
      </c>
      <c r="AM157" s="164">
        <f t="shared" si="47"/>
        <v>4.1860465116279069E-2</v>
      </c>
      <c r="AN157" s="93">
        <f t="shared" si="50"/>
        <v>0.46000511116790188</v>
      </c>
      <c r="AO157" s="158">
        <v>45</v>
      </c>
      <c r="AP157" s="113" t="s">
        <v>9</v>
      </c>
      <c r="AQ157" s="95" t="s">
        <v>9</v>
      </c>
    </row>
    <row r="158" spans="1:43" x14ac:dyDescent="0.2">
      <c r="A158" s="260"/>
      <c r="B158" s="260"/>
      <c r="C158" s="129">
        <v>9330133.0099999998</v>
      </c>
      <c r="D158" s="122"/>
      <c r="E158" s="111"/>
      <c r="F158" s="112"/>
      <c r="G158" s="112"/>
      <c r="H158" s="145"/>
      <c r="I158" s="179" t="s">
        <v>196</v>
      </c>
      <c r="J158" s="154">
        <v>3.93</v>
      </c>
      <c r="K158" s="89">
        <f t="shared" si="35"/>
        <v>393</v>
      </c>
      <c r="L158" s="158">
        <v>3675</v>
      </c>
      <c r="M158" s="158">
        <v>3642</v>
      </c>
      <c r="N158" s="141">
        <v>3654</v>
      </c>
      <c r="O158" s="90">
        <f t="shared" si="36"/>
        <v>21</v>
      </c>
      <c r="P158" s="162">
        <f t="shared" si="37"/>
        <v>5.7471264367816091E-3</v>
      </c>
      <c r="Q158" s="174">
        <v>935.5</v>
      </c>
      <c r="R158" s="185">
        <v>1518</v>
      </c>
      <c r="S158" s="146">
        <v>1494</v>
      </c>
      <c r="T158" s="112">
        <f t="shared" si="38"/>
        <v>24</v>
      </c>
      <c r="U158" s="162">
        <f t="shared" si="39"/>
        <v>1.6064257028112448E-2</v>
      </c>
      <c r="V158" s="185">
        <v>1430</v>
      </c>
      <c r="W158" s="141">
        <v>1415</v>
      </c>
      <c r="X158" s="90">
        <f t="shared" si="40"/>
        <v>15</v>
      </c>
      <c r="Y158" s="163">
        <f t="shared" si="41"/>
        <v>1.0600706713780919E-2</v>
      </c>
      <c r="Z158" s="91">
        <f t="shared" si="42"/>
        <v>3.6386768447837152</v>
      </c>
      <c r="AA158" s="158">
        <v>1540</v>
      </c>
      <c r="AB158" s="189">
        <v>1140</v>
      </c>
      <c r="AC158" s="112">
        <v>95</v>
      </c>
      <c r="AD158" s="90">
        <f t="shared" si="43"/>
        <v>1235</v>
      </c>
      <c r="AE158" s="164">
        <f t="shared" si="44"/>
        <v>0.80194805194805197</v>
      </c>
      <c r="AF158" s="92">
        <f t="shared" si="48"/>
        <v>1.1572121961732353</v>
      </c>
      <c r="AG158" s="158">
        <v>165</v>
      </c>
      <c r="AH158" s="164">
        <f t="shared" si="45"/>
        <v>0.10714285714285714</v>
      </c>
      <c r="AI158" s="93">
        <f t="shared" si="49"/>
        <v>0.52624193095705862</v>
      </c>
      <c r="AJ158" s="158">
        <v>95</v>
      </c>
      <c r="AK158" s="158">
        <v>15</v>
      </c>
      <c r="AL158" s="90">
        <f t="shared" si="46"/>
        <v>110</v>
      </c>
      <c r="AM158" s="164">
        <f t="shared" si="47"/>
        <v>7.1428571428571425E-2</v>
      </c>
      <c r="AN158" s="93">
        <f t="shared" si="50"/>
        <v>0.78492935635792771</v>
      </c>
      <c r="AO158" s="158">
        <v>35</v>
      </c>
      <c r="AP158" s="113" t="s">
        <v>9</v>
      </c>
      <c r="AQ158" s="95" t="s">
        <v>9</v>
      </c>
    </row>
    <row r="159" spans="1:43" x14ac:dyDescent="0.2">
      <c r="A159" s="260"/>
      <c r="B159" s="260"/>
      <c r="C159" s="129">
        <v>9330133.0199999996</v>
      </c>
      <c r="D159" s="122"/>
      <c r="E159" s="111"/>
      <c r="F159" s="112"/>
      <c r="G159" s="112"/>
      <c r="H159" s="145"/>
      <c r="I159" s="179" t="s">
        <v>197</v>
      </c>
      <c r="J159" s="154">
        <v>36.770000000000003</v>
      </c>
      <c r="K159" s="89">
        <f t="shared" si="35"/>
        <v>3677.0000000000005</v>
      </c>
      <c r="L159" s="158">
        <v>6216</v>
      </c>
      <c r="M159" s="158">
        <v>6333</v>
      </c>
      <c r="N159" s="141">
        <v>6195</v>
      </c>
      <c r="O159" s="90">
        <f t="shared" si="36"/>
        <v>21</v>
      </c>
      <c r="P159" s="162">
        <f t="shared" si="37"/>
        <v>3.3898305084745762E-3</v>
      </c>
      <c r="Q159" s="174">
        <v>169</v>
      </c>
      <c r="R159" s="185">
        <v>2368</v>
      </c>
      <c r="S159" s="146">
        <v>2278</v>
      </c>
      <c r="T159" s="112">
        <f t="shared" si="38"/>
        <v>90</v>
      </c>
      <c r="U159" s="162">
        <f t="shared" si="39"/>
        <v>3.9508340649692712E-2</v>
      </c>
      <c r="V159" s="185">
        <v>2245</v>
      </c>
      <c r="W159" s="141">
        <v>2184</v>
      </c>
      <c r="X159" s="90">
        <f t="shared" si="40"/>
        <v>61</v>
      </c>
      <c r="Y159" s="163">
        <f t="shared" si="41"/>
        <v>2.7930402930402932E-2</v>
      </c>
      <c r="Z159" s="91">
        <f t="shared" si="42"/>
        <v>0.61055208050040788</v>
      </c>
      <c r="AA159" s="158">
        <v>2135</v>
      </c>
      <c r="AB159" s="189">
        <v>1760</v>
      </c>
      <c r="AC159" s="112">
        <v>110</v>
      </c>
      <c r="AD159" s="90">
        <f t="shared" si="43"/>
        <v>1870</v>
      </c>
      <c r="AE159" s="164">
        <f t="shared" si="44"/>
        <v>0.8758782201405152</v>
      </c>
      <c r="AF159" s="92">
        <f t="shared" si="48"/>
        <v>1.263893535556299</v>
      </c>
      <c r="AG159" s="158">
        <v>185</v>
      </c>
      <c r="AH159" s="164">
        <f t="shared" si="45"/>
        <v>8.6651053864168617E-2</v>
      </c>
      <c r="AI159" s="93">
        <f t="shared" si="49"/>
        <v>0.42559456711281246</v>
      </c>
      <c r="AJ159" s="158">
        <v>35</v>
      </c>
      <c r="AK159" s="158">
        <v>15</v>
      </c>
      <c r="AL159" s="90">
        <f t="shared" si="46"/>
        <v>50</v>
      </c>
      <c r="AM159" s="164">
        <f t="shared" si="47"/>
        <v>2.3419203747072601E-2</v>
      </c>
      <c r="AN159" s="93">
        <f t="shared" si="50"/>
        <v>0.25735388733046816</v>
      </c>
      <c r="AO159" s="158">
        <v>25</v>
      </c>
      <c r="AP159" s="113" t="s">
        <v>9</v>
      </c>
      <c r="AQ159" s="95" t="s">
        <v>9</v>
      </c>
    </row>
    <row r="160" spans="1:43" x14ac:dyDescent="0.2">
      <c r="A160" s="260"/>
      <c r="B160" s="260"/>
      <c r="C160" s="129">
        <v>9330134</v>
      </c>
      <c r="D160" s="122"/>
      <c r="E160" s="111"/>
      <c r="F160" s="112"/>
      <c r="G160" s="112"/>
      <c r="H160" s="145"/>
      <c r="I160" s="179" t="s">
        <v>198</v>
      </c>
      <c r="J160" s="154">
        <v>15.19</v>
      </c>
      <c r="K160" s="89">
        <f t="shared" si="35"/>
        <v>1519</v>
      </c>
      <c r="L160" s="158">
        <v>7534</v>
      </c>
      <c r="M160" s="158">
        <v>7634</v>
      </c>
      <c r="N160" s="141">
        <v>7406</v>
      </c>
      <c r="O160" s="90">
        <f t="shared" si="36"/>
        <v>128</v>
      </c>
      <c r="P160" s="162">
        <f t="shared" si="37"/>
        <v>1.7283283823926545E-2</v>
      </c>
      <c r="Q160" s="174">
        <v>496</v>
      </c>
      <c r="R160" s="185">
        <v>3178</v>
      </c>
      <c r="S160" s="146">
        <v>2779</v>
      </c>
      <c r="T160" s="112">
        <f t="shared" si="38"/>
        <v>399</v>
      </c>
      <c r="U160" s="162">
        <f t="shared" si="39"/>
        <v>0.14357682619647355</v>
      </c>
      <c r="V160" s="185">
        <v>2692</v>
      </c>
      <c r="W160" s="141">
        <v>2580</v>
      </c>
      <c r="X160" s="90">
        <f t="shared" si="40"/>
        <v>112</v>
      </c>
      <c r="Y160" s="163">
        <f t="shared" si="41"/>
        <v>4.3410852713178294E-2</v>
      </c>
      <c r="Z160" s="91">
        <f t="shared" si="42"/>
        <v>1.7722185648452931</v>
      </c>
      <c r="AA160" s="158">
        <v>2055</v>
      </c>
      <c r="AB160" s="189">
        <v>1605</v>
      </c>
      <c r="AC160" s="112">
        <v>125</v>
      </c>
      <c r="AD160" s="90">
        <f t="shared" si="43"/>
        <v>1730</v>
      </c>
      <c r="AE160" s="164">
        <f t="shared" si="44"/>
        <v>0.84184914841849146</v>
      </c>
      <c r="AF160" s="92">
        <f t="shared" si="48"/>
        <v>1.2147895359574192</v>
      </c>
      <c r="AG160" s="158">
        <v>185</v>
      </c>
      <c r="AH160" s="164">
        <f t="shared" si="45"/>
        <v>9.002433090024331E-2</v>
      </c>
      <c r="AI160" s="93">
        <f t="shared" si="49"/>
        <v>0.44216272544323826</v>
      </c>
      <c r="AJ160" s="158">
        <v>60</v>
      </c>
      <c r="AK160" s="158">
        <v>35</v>
      </c>
      <c r="AL160" s="90">
        <f t="shared" si="46"/>
        <v>95</v>
      </c>
      <c r="AM160" s="164">
        <f t="shared" si="47"/>
        <v>4.6228710462287104E-2</v>
      </c>
      <c r="AN160" s="93">
        <f t="shared" si="50"/>
        <v>0.50800780727788031</v>
      </c>
      <c r="AO160" s="158">
        <v>45</v>
      </c>
      <c r="AP160" s="113" t="s">
        <v>9</v>
      </c>
      <c r="AQ160" s="95" t="s">
        <v>9</v>
      </c>
    </row>
    <row r="161" spans="1:44" x14ac:dyDescent="0.2">
      <c r="A161" s="260" t="s">
        <v>586</v>
      </c>
      <c r="B161" s="260" t="s">
        <v>593</v>
      </c>
      <c r="C161" s="129">
        <v>9330135</v>
      </c>
      <c r="D161" s="122"/>
      <c r="E161" s="111"/>
      <c r="F161" s="112"/>
      <c r="G161" s="112"/>
      <c r="H161" s="145"/>
      <c r="I161" s="179" t="s">
        <v>199</v>
      </c>
      <c r="J161" s="154">
        <v>22.35</v>
      </c>
      <c r="K161" s="89">
        <f t="shared" si="35"/>
        <v>2235</v>
      </c>
      <c r="L161" s="158">
        <v>4912</v>
      </c>
      <c r="M161" s="158">
        <v>5239</v>
      </c>
      <c r="N161" s="141">
        <v>5231</v>
      </c>
      <c r="O161" s="90">
        <f t="shared" si="36"/>
        <v>-319</v>
      </c>
      <c r="P161" s="162">
        <f t="shared" si="37"/>
        <v>-6.0982603708659912E-2</v>
      </c>
      <c r="Q161" s="174">
        <v>219.8</v>
      </c>
      <c r="R161" s="185">
        <v>1898</v>
      </c>
      <c r="S161" s="146">
        <v>1934</v>
      </c>
      <c r="T161" s="112">
        <f t="shared" si="38"/>
        <v>-36</v>
      </c>
      <c r="U161" s="162">
        <f t="shared" si="39"/>
        <v>-1.8614270941054809E-2</v>
      </c>
      <c r="V161" s="185">
        <v>1640</v>
      </c>
      <c r="W161" s="141">
        <v>1795</v>
      </c>
      <c r="X161" s="90">
        <f t="shared" si="40"/>
        <v>-155</v>
      </c>
      <c r="Y161" s="163">
        <f t="shared" si="41"/>
        <v>-8.6350974930362118E-2</v>
      </c>
      <c r="Z161" s="91">
        <f t="shared" si="42"/>
        <v>0.73378076062639819</v>
      </c>
      <c r="AA161" s="158">
        <v>1585</v>
      </c>
      <c r="AB161" s="189">
        <v>1270</v>
      </c>
      <c r="AC161" s="112">
        <v>85</v>
      </c>
      <c r="AD161" s="90">
        <f t="shared" si="43"/>
        <v>1355</v>
      </c>
      <c r="AE161" s="164">
        <f t="shared" si="44"/>
        <v>0.85488958990536279</v>
      </c>
      <c r="AF161" s="92">
        <f t="shared" si="48"/>
        <v>1.2336069118403505</v>
      </c>
      <c r="AG161" s="158">
        <v>135</v>
      </c>
      <c r="AH161" s="164">
        <f t="shared" si="45"/>
        <v>8.5173501577287064E-2</v>
      </c>
      <c r="AI161" s="93">
        <f t="shared" si="49"/>
        <v>0.41833743407311919</v>
      </c>
      <c r="AJ161" s="158">
        <v>35</v>
      </c>
      <c r="AK161" s="158">
        <v>15</v>
      </c>
      <c r="AL161" s="90">
        <f t="shared" si="46"/>
        <v>50</v>
      </c>
      <c r="AM161" s="164">
        <f t="shared" si="47"/>
        <v>3.1545741324921134E-2</v>
      </c>
      <c r="AN161" s="93">
        <f t="shared" si="50"/>
        <v>0.34665649807605642</v>
      </c>
      <c r="AO161" s="158">
        <v>45</v>
      </c>
      <c r="AP161" s="113" t="s">
        <v>9</v>
      </c>
      <c r="AQ161" s="95" t="s">
        <v>9</v>
      </c>
    </row>
    <row r="162" spans="1:44" x14ac:dyDescent="0.2">
      <c r="A162" s="260"/>
      <c r="B162" s="260"/>
      <c r="C162" s="129">
        <v>9330140.0199999996</v>
      </c>
      <c r="D162" s="122"/>
      <c r="E162" s="111"/>
      <c r="F162" s="112"/>
      <c r="G162" s="112"/>
      <c r="H162" s="145"/>
      <c r="I162" s="179" t="s">
        <v>200</v>
      </c>
      <c r="J162" s="154">
        <v>15.68</v>
      </c>
      <c r="K162" s="89">
        <f t="shared" si="35"/>
        <v>1568</v>
      </c>
      <c r="L162" s="158">
        <v>7380</v>
      </c>
      <c r="M162" s="158">
        <v>7305</v>
      </c>
      <c r="N162" s="141">
        <v>6472</v>
      </c>
      <c r="O162" s="90">
        <f t="shared" si="36"/>
        <v>908</v>
      </c>
      <c r="P162" s="162">
        <f t="shared" si="37"/>
        <v>0.14029666254635353</v>
      </c>
      <c r="Q162" s="174">
        <v>470.7</v>
      </c>
      <c r="R162" s="185">
        <v>3079</v>
      </c>
      <c r="S162" s="146">
        <v>2738</v>
      </c>
      <c r="T162" s="112">
        <f t="shared" si="38"/>
        <v>341</v>
      </c>
      <c r="U162" s="162">
        <f t="shared" si="39"/>
        <v>0.12454346238130022</v>
      </c>
      <c r="V162" s="185">
        <v>3011</v>
      </c>
      <c r="W162" s="141">
        <v>2651</v>
      </c>
      <c r="X162" s="90">
        <f t="shared" si="40"/>
        <v>360</v>
      </c>
      <c r="Y162" s="163">
        <f t="shared" si="41"/>
        <v>0.13579781214635986</v>
      </c>
      <c r="Z162" s="91">
        <f t="shared" si="42"/>
        <v>1.9202806122448979</v>
      </c>
      <c r="AA162" s="158">
        <v>3415</v>
      </c>
      <c r="AB162" s="189">
        <v>2685</v>
      </c>
      <c r="AC162" s="112">
        <v>140</v>
      </c>
      <c r="AD162" s="90">
        <f t="shared" si="43"/>
        <v>2825</v>
      </c>
      <c r="AE162" s="164">
        <f t="shared" si="44"/>
        <v>0.82723279648609083</v>
      </c>
      <c r="AF162" s="92">
        <f t="shared" si="48"/>
        <v>1.1936981190275482</v>
      </c>
      <c r="AG162" s="158">
        <v>375</v>
      </c>
      <c r="AH162" s="164">
        <f t="shared" si="45"/>
        <v>0.10980966325036604</v>
      </c>
      <c r="AI162" s="93">
        <f t="shared" si="49"/>
        <v>0.53934019278175849</v>
      </c>
      <c r="AJ162" s="158">
        <v>95</v>
      </c>
      <c r="AK162" s="158">
        <v>90</v>
      </c>
      <c r="AL162" s="90">
        <f t="shared" si="46"/>
        <v>185</v>
      </c>
      <c r="AM162" s="164">
        <f t="shared" si="47"/>
        <v>5.4172767203513911E-2</v>
      </c>
      <c r="AN162" s="93">
        <f t="shared" si="50"/>
        <v>0.59530513410454844</v>
      </c>
      <c r="AO162" s="158">
        <v>25</v>
      </c>
      <c r="AP162" s="113" t="s">
        <v>9</v>
      </c>
      <c r="AQ162" s="95" t="s">
        <v>9</v>
      </c>
    </row>
    <row r="163" spans="1:44" x14ac:dyDescent="0.2">
      <c r="C163" s="132">
        <v>9330140.0299999993</v>
      </c>
      <c r="I163" s="196" t="s">
        <v>201</v>
      </c>
      <c r="J163" s="157">
        <v>42.34</v>
      </c>
      <c r="K163" s="4">
        <f t="shared" si="35"/>
        <v>4234</v>
      </c>
      <c r="L163" s="161">
        <v>4423</v>
      </c>
      <c r="M163" s="161">
        <v>4366</v>
      </c>
      <c r="N163" s="197">
        <v>4159</v>
      </c>
      <c r="O163" s="5">
        <f t="shared" si="36"/>
        <v>264</v>
      </c>
      <c r="P163" s="171">
        <f t="shared" si="37"/>
        <v>6.347679730704496E-2</v>
      </c>
      <c r="Q163" s="198">
        <v>104.5</v>
      </c>
      <c r="R163" s="188">
        <v>1635</v>
      </c>
      <c r="S163" s="199">
        <v>1499</v>
      </c>
      <c r="T163" s="121">
        <f t="shared" si="38"/>
        <v>136</v>
      </c>
      <c r="U163" s="171">
        <f t="shared" si="39"/>
        <v>9.0727151434289527E-2</v>
      </c>
      <c r="V163" s="188">
        <v>1522</v>
      </c>
      <c r="W163" s="197">
        <v>1355</v>
      </c>
      <c r="X163" s="5">
        <f t="shared" si="40"/>
        <v>167</v>
      </c>
      <c r="Y163" s="172">
        <f t="shared" si="41"/>
        <v>0.12324723247232472</v>
      </c>
      <c r="Z163" s="6">
        <f t="shared" si="42"/>
        <v>0.35947094945677843</v>
      </c>
      <c r="AA163" s="161">
        <v>2135</v>
      </c>
      <c r="AB163" s="138">
        <v>1435</v>
      </c>
      <c r="AC163" s="121">
        <v>155</v>
      </c>
      <c r="AD163" s="5">
        <f t="shared" si="43"/>
        <v>1590</v>
      </c>
      <c r="AE163" s="173">
        <f t="shared" si="44"/>
        <v>0.74473067915690871</v>
      </c>
      <c r="AF163" s="7">
        <f t="shared" si="48"/>
        <v>1.074647444670864</v>
      </c>
      <c r="AG163" s="161">
        <v>370</v>
      </c>
      <c r="AH163" s="173">
        <f t="shared" si="45"/>
        <v>0.17330210772833723</v>
      </c>
      <c r="AI163" s="8">
        <f t="shared" si="49"/>
        <v>0.85118913422562492</v>
      </c>
      <c r="AJ163" s="161">
        <v>120</v>
      </c>
      <c r="AK163" s="161">
        <v>10</v>
      </c>
      <c r="AL163" s="5">
        <f t="shared" si="46"/>
        <v>130</v>
      </c>
      <c r="AM163" s="173">
        <f t="shared" si="47"/>
        <v>6.0889929742388757E-2</v>
      </c>
      <c r="AN163" s="8">
        <f t="shared" si="50"/>
        <v>0.6691201070592171</v>
      </c>
      <c r="AO163" s="161">
        <v>50</v>
      </c>
      <c r="AP163" s="114" t="s">
        <v>5</v>
      </c>
      <c r="AQ163" s="55" t="s">
        <v>5</v>
      </c>
    </row>
    <row r="164" spans="1:44" x14ac:dyDescent="0.2">
      <c r="A164" s="260"/>
      <c r="B164" s="260"/>
      <c r="C164" s="129">
        <v>9330140.0399999991</v>
      </c>
      <c r="D164" s="122"/>
      <c r="E164" s="111"/>
      <c r="F164" s="112"/>
      <c r="G164" s="112"/>
      <c r="H164" s="145"/>
      <c r="I164" s="179" t="s">
        <v>202</v>
      </c>
      <c r="J164" s="154">
        <v>2.5099999999999998</v>
      </c>
      <c r="K164" s="89">
        <f t="shared" si="35"/>
        <v>250.99999999999997</v>
      </c>
      <c r="L164" s="158">
        <v>5189</v>
      </c>
      <c r="M164" s="158">
        <v>5094</v>
      </c>
      <c r="N164" s="141">
        <v>4610</v>
      </c>
      <c r="O164" s="90">
        <f t="shared" si="36"/>
        <v>579</v>
      </c>
      <c r="P164" s="162">
        <f t="shared" si="37"/>
        <v>0.12559652928416487</v>
      </c>
      <c r="Q164" s="174">
        <v>2069.1999999999998</v>
      </c>
      <c r="R164" s="185">
        <v>1633</v>
      </c>
      <c r="S164" s="146">
        <v>1510</v>
      </c>
      <c r="T164" s="112">
        <f t="shared" si="38"/>
        <v>123</v>
      </c>
      <c r="U164" s="162">
        <f t="shared" si="39"/>
        <v>8.1456953642384103E-2</v>
      </c>
      <c r="V164" s="185">
        <v>1610</v>
      </c>
      <c r="W164" s="141">
        <v>1413</v>
      </c>
      <c r="X164" s="90">
        <f t="shared" si="40"/>
        <v>197</v>
      </c>
      <c r="Y164" s="163">
        <f t="shared" si="41"/>
        <v>0.13941967445152159</v>
      </c>
      <c r="Z164" s="91">
        <f t="shared" si="42"/>
        <v>6.4143426294820722</v>
      </c>
      <c r="AA164" s="158">
        <v>2750</v>
      </c>
      <c r="AB164" s="189">
        <v>2075</v>
      </c>
      <c r="AC164" s="112">
        <v>150</v>
      </c>
      <c r="AD164" s="90">
        <f t="shared" si="43"/>
        <v>2225</v>
      </c>
      <c r="AE164" s="164">
        <f t="shared" si="44"/>
        <v>0.80909090909090908</v>
      </c>
      <c r="AF164" s="92">
        <f t="shared" si="48"/>
        <v>1.1675193493375313</v>
      </c>
      <c r="AG164" s="158">
        <v>470</v>
      </c>
      <c r="AH164" s="164">
        <f t="shared" si="45"/>
        <v>0.1709090909090909</v>
      </c>
      <c r="AI164" s="93">
        <f t="shared" si="49"/>
        <v>0.83943561350241114</v>
      </c>
      <c r="AJ164" s="158">
        <v>10</v>
      </c>
      <c r="AK164" s="158">
        <v>0</v>
      </c>
      <c r="AL164" s="90">
        <f t="shared" si="46"/>
        <v>10</v>
      </c>
      <c r="AM164" s="164">
        <f t="shared" si="47"/>
        <v>3.6363636363636364E-3</v>
      </c>
      <c r="AN164" s="93">
        <f t="shared" si="50"/>
        <v>3.996003996003996E-2</v>
      </c>
      <c r="AO164" s="158">
        <v>35</v>
      </c>
      <c r="AP164" s="113" t="s">
        <v>9</v>
      </c>
      <c r="AQ164" s="95" t="s">
        <v>9</v>
      </c>
    </row>
    <row r="165" spans="1:44" x14ac:dyDescent="0.2">
      <c r="A165" s="260"/>
      <c r="B165" s="260"/>
      <c r="C165" s="129">
        <v>9330141.0099999998</v>
      </c>
      <c r="D165" s="122">
        <v>9330141</v>
      </c>
      <c r="E165" s="123">
        <v>0.91935944199999997</v>
      </c>
      <c r="F165" s="146">
        <v>8763</v>
      </c>
      <c r="G165" s="146">
        <v>3586</v>
      </c>
      <c r="H165" s="147">
        <v>3464</v>
      </c>
      <c r="I165" s="179"/>
      <c r="J165" s="154">
        <v>2.2000000000000002</v>
      </c>
      <c r="K165" s="89">
        <f t="shared" si="35"/>
        <v>220.00000000000003</v>
      </c>
      <c r="L165" s="158">
        <v>8528</v>
      </c>
      <c r="M165" s="158">
        <v>8321</v>
      </c>
      <c r="N165" s="141">
        <f>E165*F165</f>
        <v>8056.3467902459997</v>
      </c>
      <c r="O165" s="90">
        <f t="shared" si="36"/>
        <v>471.65320975400027</v>
      </c>
      <c r="P165" s="162">
        <f t="shared" si="37"/>
        <v>5.8544303272178085E-2</v>
      </c>
      <c r="Q165" s="174">
        <v>3883.8</v>
      </c>
      <c r="R165" s="185">
        <v>3361</v>
      </c>
      <c r="S165" s="146">
        <f>G165*E165</f>
        <v>3296.822959012</v>
      </c>
      <c r="T165" s="112">
        <f t="shared" si="38"/>
        <v>64.177040988000044</v>
      </c>
      <c r="U165" s="162">
        <f t="shared" si="39"/>
        <v>1.9466329185972662E-2</v>
      </c>
      <c r="V165" s="185">
        <v>3294</v>
      </c>
      <c r="W165" s="141">
        <f>H165*E165</f>
        <v>3184.6611070879999</v>
      </c>
      <c r="X165" s="90">
        <f t="shared" si="40"/>
        <v>109.33889291200012</v>
      </c>
      <c r="Y165" s="163">
        <f t="shared" si="41"/>
        <v>3.4332975860021021E-2</v>
      </c>
      <c r="Z165" s="91">
        <f t="shared" si="42"/>
        <v>14.972727272727271</v>
      </c>
      <c r="AA165" s="158">
        <v>3710</v>
      </c>
      <c r="AB165" s="189">
        <v>2715</v>
      </c>
      <c r="AC165" s="112">
        <v>225</v>
      </c>
      <c r="AD165" s="90">
        <f t="shared" si="43"/>
        <v>2940</v>
      </c>
      <c r="AE165" s="164">
        <f t="shared" si="44"/>
        <v>0.79245283018867929</v>
      </c>
      <c r="AF165" s="92">
        <f t="shared" si="48"/>
        <v>1.1435105774728418</v>
      </c>
      <c r="AG165" s="158">
        <v>455</v>
      </c>
      <c r="AH165" s="164">
        <f t="shared" si="45"/>
        <v>0.12264150943396226</v>
      </c>
      <c r="AI165" s="93">
        <f t="shared" si="49"/>
        <v>0.6023649775734885</v>
      </c>
      <c r="AJ165" s="158">
        <v>185</v>
      </c>
      <c r="AK165" s="158">
        <v>105</v>
      </c>
      <c r="AL165" s="90">
        <f t="shared" si="46"/>
        <v>290</v>
      </c>
      <c r="AM165" s="164">
        <f t="shared" si="47"/>
        <v>7.8167115902964962E-2</v>
      </c>
      <c r="AN165" s="93">
        <f t="shared" si="50"/>
        <v>0.85897929563697761</v>
      </c>
      <c r="AO165" s="158">
        <v>25</v>
      </c>
      <c r="AP165" s="113" t="s">
        <v>9</v>
      </c>
      <c r="AQ165" s="95" t="s">
        <v>9</v>
      </c>
      <c r="AR165" s="114" t="s">
        <v>469</v>
      </c>
    </row>
    <row r="166" spans="1:44" x14ac:dyDescent="0.2">
      <c r="A166" s="260"/>
      <c r="B166" s="260"/>
      <c r="C166" s="129">
        <v>9330141.0199999996</v>
      </c>
      <c r="D166" s="122">
        <v>9330141</v>
      </c>
      <c r="E166" s="123">
        <v>8.0640558000000001E-2</v>
      </c>
      <c r="F166" s="146">
        <v>8763</v>
      </c>
      <c r="G166" s="146">
        <v>3586</v>
      </c>
      <c r="H166" s="147">
        <v>3464</v>
      </c>
      <c r="I166" s="179"/>
      <c r="J166" s="154">
        <v>0.08</v>
      </c>
      <c r="K166" s="89">
        <f t="shared" si="35"/>
        <v>8</v>
      </c>
      <c r="L166" s="158">
        <v>785</v>
      </c>
      <c r="M166" s="158">
        <v>788</v>
      </c>
      <c r="N166" s="141">
        <f>E166*F166</f>
        <v>706.65320975400004</v>
      </c>
      <c r="O166" s="90">
        <f t="shared" si="36"/>
        <v>78.346790245999955</v>
      </c>
      <c r="P166" s="162">
        <f t="shared" si="37"/>
        <v>0.11087021068406952</v>
      </c>
      <c r="Q166" s="174">
        <v>9503.6</v>
      </c>
      <c r="R166" s="185">
        <v>412</v>
      </c>
      <c r="S166" s="146">
        <f>G166*E166</f>
        <v>289.17704098799999</v>
      </c>
      <c r="T166" s="112">
        <f t="shared" si="38"/>
        <v>122.82295901200001</v>
      </c>
      <c r="U166" s="162">
        <f t="shared" si="39"/>
        <v>0.4247327470824242</v>
      </c>
      <c r="V166" s="185">
        <v>397</v>
      </c>
      <c r="W166" s="141">
        <f>H166*E166</f>
        <v>279.33889291200001</v>
      </c>
      <c r="X166" s="90">
        <f t="shared" si="40"/>
        <v>117.66110708799999</v>
      </c>
      <c r="Y166" s="163">
        <f t="shared" si="41"/>
        <v>0.42121276368438504</v>
      </c>
      <c r="Z166" s="91">
        <f t="shared" si="42"/>
        <v>49.625</v>
      </c>
      <c r="AA166" s="158">
        <v>275</v>
      </c>
      <c r="AB166" s="189">
        <v>220</v>
      </c>
      <c r="AC166" s="112">
        <v>25</v>
      </c>
      <c r="AD166" s="90">
        <f t="shared" si="43"/>
        <v>245</v>
      </c>
      <c r="AE166" s="164">
        <f t="shared" si="44"/>
        <v>0.89090909090909087</v>
      </c>
      <c r="AF166" s="92">
        <f t="shared" si="48"/>
        <v>1.2855831037649219</v>
      </c>
      <c r="AG166" s="158">
        <v>10</v>
      </c>
      <c r="AH166" s="164">
        <f t="shared" si="45"/>
        <v>3.6363636363636362E-2</v>
      </c>
      <c r="AI166" s="93">
        <f t="shared" si="49"/>
        <v>0.17860332202178961</v>
      </c>
      <c r="AJ166" s="158">
        <v>20</v>
      </c>
      <c r="AK166" s="158">
        <v>0</v>
      </c>
      <c r="AL166" s="90">
        <f t="shared" si="46"/>
        <v>20</v>
      </c>
      <c r="AM166" s="164">
        <f t="shared" si="47"/>
        <v>7.2727272727272724E-2</v>
      </c>
      <c r="AN166" s="93">
        <f t="shared" si="50"/>
        <v>0.79920079920079923</v>
      </c>
      <c r="AO166" s="158">
        <v>10</v>
      </c>
      <c r="AP166" s="113" t="s">
        <v>9</v>
      </c>
      <c r="AQ166" s="95" t="s">
        <v>9</v>
      </c>
      <c r="AR166" s="114" t="s">
        <v>469</v>
      </c>
    </row>
    <row r="167" spans="1:44" x14ac:dyDescent="0.2">
      <c r="A167" s="260"/>
      <c r="B167" s="260"/>
      <c r="C167" s="129">
        <v>9330142.0099999998</v>
      </c>
      <c r="D167" s="122"/>
      <c r="E167" s="111"/>
      <c r="F167" s="112"/>
      <c r="G167" s="112"/>
      <c r="H167" s="145"/>
      <c r="I167" s="179" t="s">
        <v>204</v>
      </c>
      <c r="J167" s="154">
        <v>1.47</v>
      </c>
      <c r="K167" s="89">
        <f t="shared" si="35"/>
        <v>147</v>
      </c>
      <c r="L167" s="158">
        <v>6038</v>
      </c>
      <c r="M167" s="158">
        <v>6284</v>
      </c>
      <c r="N167" s="141">
        <v>6328</v>
      </c>
      <c r="O167" s="90">
        <f t="shared" si="36"/>
        <v>-290</v>
      </c>
      <c r="P167" s="162">
        <f t="shared" si="37"/>
        <v>-4.5828065739570163E-2</v>
      </c>
      <c r="Q167" s="174">
        <v>4108.6000000000004</v>
      </c>
      <c r="R167" s="185">
        <v>2104</v>
      </c>
      <c r="S167" s="146">
        <v>2107</v>
      </c>
      <c r="T167" s="112">
        <f t="shared" si="38"/>
        <v>-3</v>
      </c>
      <c r="U167" s="162">
        <f t="shared" si="39"/>
        <v>-1.4238253440911248E-3</v>
      </c>
      <c r="V167" s="185">
        <v>2050</v>
      </c>
      <c r="W167" s="141">
        <v>2073</v>
      </c>
      <c r="X167" s="90">
        <f t="shared" si="40"/>
        <v>-23</v>
      </c>
      <c r="Y167" s="163">
        <f t="shared" si="41"/>
        <v>-1.1095031355523395E-2</v>
      </c>
      <c r="Z167" s="91">
        <f t="shared" si="42"/>
        <v>13.945578231292517</v>
      </c>
      <c r="AA167" s="158">
        <v>2765</v>
      </c>
      <c r="AB167" s="189">
        <v>2100</v>
      </c>
      <c r="AC167" s="112">
        <v>140</v>
      </c>
      <c r="AD167" s="90">
        <f t="shared" si="43"/>
        <v>2240</v>
      </c>
      <c r="AE167" s="164">
        <f t="shared" si="44"/>
        <v>0.810126582278481</v>
      </c>
      <c r="AF167" s="92">
        <f t="shared" si="48"/>
        <v>1.1690138272416755</v>
      </c>
      <c r="AG167" s="158">
        <v>410</v>
      </c>
      <c r="AH167" s="164">
        <f t="shared" si="45"/>
        <v>0.14828209764918626</v>
      </c>
      <c r="AI167" s="93">
        <f t="shared" si="49"/>
        <v>0.72830106900386182</v>
      </c>
      <c r="AJ167" s="158">
        <v>50</v>
      </c>
      <c r="AK167" s="158">
        <v>40</v>
      </c>
      <c r="AL167" s="90">
        <f t="shared" si="46"/>
        <v>90</v>
      </c>
      <c r="AM167" s="164">
        <f t="shared" si="47"/>
        <v>3.25497287522604E-2</v>
      </c>
      <c r="AN167" s="93">
        <f t="shared" si="50"/>
        <v>0.3576893269479165</v>
      </c>
      <c r="AO167" s="158">
        <v>35</v>
      </c>
      <c r="AP167" s="113" t="s">
        <v>9</v>
      </c>
      <c r="AQ167" s="95" t="s">
        <v>9</v>
      </c>
    </row>
    <row r="168" spans="1:44" x14ac:dyDescent="0.2">
      <c r="A168" s="260"/>
      <c r="B168" s="260"/>
      <c r="C168" s="129">
        <v>9330142.0199999996</v>
      </c>
      <c r="D168" s="122"/>
      <c r="E168" s="111"/>
      <c r="F168" s="112"/>
      <c r="G168" s="112"/>
      <c r="H168" s="145"/>
      <c r="I168" s="179" t="s">
        <v>205</v>
      </c>
      <c r="J168" s="154">
        <v>1.46</v>
      </c>
      <c r="K168" s="89">
        <f t="shared" si="35"/>
        <v>146</v>
      </c>
      <c r="L168" s="158">
        <v>5120</v>
      </c>
      <c r="M168" s="158">
        <v>5194</v>
      </c>
      <c r="N168" s="141">
        <v>5089</v>
      </c>
      <c r="O168" s="90">
        <f t="shared" si="36"/>
        <v>31</v>
      </c>
      <c r="P168" s="162">
        <f t="shared" si="37"/>
        <v>6.0915700530556104E-3</v>
      </c>
      <c r="Q168" s="174">
        <v>3496.3</v>
      </c>
      <c r="R168" s="185">
        <v>1860</v>
      </c>
      <c r="S168" s="146">
        <v>1835</v>
      </c>
      <c r="T168" s="112">
        <f t="shared" si="38"/>
        <v>25</v>
      </c>
      <c r="U168" s="162">
        <f t="shared" si="39"/>
        <v>1.3623978201634877E-2</v>
      </c>
      <c r="V168" s="185">
        <v>1799</v>
      </c>
      <c r="W168" s="141">
        <v>1800</v>
      </c>
      <c r="X168" s="90">
        <f t="shared" si="40"/>
        <v>-1</v>
      </c>
      <c r="Y168" s="163">
        <f t="shared" si="41"/>
        <v>-5.5555555555555556E-4</v>
      </c>
      <c r="Z168" s="91">
        <f t="shared" si="42"/>
        <v>12.321917808219178</v>
      </c>
      <c r="AA168" s="158">
        <v>2175</v>
      </c>
      <c r="AB168" s="189">
        <v>1655</v>
      </c>
      <c r="AC168" s="112">
        <v>125</v>
      </c>
      <c r="AD168" s="90">
        <f t="shared" si="43"/>
        <v>1780</v>
      </c>
      <c r="AE168" s="164">
        <f t="shared" si="44"/>
        <v>0.81839080459770119</v>
      </c>
      <c r="AF168" s="92">
        <f t="shared" si="48"/>
        <v>1.1809391119735948</v>
      </c>
      <c r="AG168" s="158">
        <v>290</v>
      </c>
      <c r="AH168" s="164">
        <f t="shared" si="45"/>
        <v>0.13333333333333333</v>
      </c>
      <c r="AI168" s="93">
        <f t="shared" si="49"/>
        <v>0.65487884741322855</v>
      </c>
      <c r="AJ168" s="158">
        <v>35</v>
      </c>
      <c r="AK168" s="158">
        <v>40</v>
      </c>
      <c r="AL168" s="90">
        <f t="shared" si="46"/>
        <v>75</v>
      </c>
      <c r="AM168" s="164">
        <f t="shared" si="47"/>
        <v>3.4482758620689655E-2</v>
      </c>
      <c r="AN168" s="93">
        <f t="shared" si="50"/>
        <v>0.37893141341417202</v>
      </c>
      <c r="AO168" s="158">
        <v>30</v>
      </c>
      <c r="AP168" s="113" t="s">
        <v>9</v>
      </c>
      <c r="AQ168" s="95" t="s">
        <v>9</v>
      </c>
    </row>
    <row r="169" spans="1:44" x14ac:dyDescent="0.2">
      <c r="A169" s="260"/>
      <c r="B169" s="260"/>
      <c r="C169" s="129">
        <v>9330142.0299999993</v>
      </c>
      <c r="D169" s="122"/>
      <c r="E169" s="111"/>
      <c r="F169" s="112"/>
      <c r="G169" s="112"/>
      <c r="H169" s="145"/>
      <c r="I169" s="179" t="s">
        <v>206</v>
      </c>
      <c r="J169" s="154">
        <v>1.53</v>
      </c>
      <c r="K169" s="89">
        <f t="shared" si="35"/>
        <v>153</v>
      </c>
      <c r="L169" s="158">
        <v>6101</v>
      </c>
      <c r="M169" s="158">
        <v>6317</v>
      </c>
      <c r="N169" s="141">
        <v>6298</v>
      </c>
      <c r="O169" s="90">
        <f t="shared" si="36"/>
        <v>-197</v>
      </c>
      <c r="P169" s="162">
        <f t="shared" si="37"/>
        <v>-3.127977135598603E-2</v>
      </c>
      <c r="Q169" s="174">
        <v>3985</v>
      </c>
      <c r="R169" s="185">
        <v>2419</v>
      </c>
      <c r="S169" s="146">
        <v>2286</v>
      </c>
      <c r="T169" s="112">
        <f t="shared" si="38"/>
        <v>133</v>
      </c>
      <c r="U169" s="162">
        <f t="shared" si="39"/>
        <v>5.8180227471566051E-2</v>
      </c>
      <c r="V169" s="185">
        <v>2296</v>
      </c>
      <c r="W169" s="141">
        <v>2210</v>
      </c>
      <c r="X169" s="90">
        <f t="shared" si="40"/>
        <v>86</v>
      </c>
      <c r="Y169" s="163">
        <f t="shared" si="41"/>
        <v>3.8914027149321267E-2</v>
      </c>
      <c r="Z169" s="91">
        <f t="shared" si="42"/>
        <v>15.006535947712418</v>
      </c>
      <c r="AA169" s="158">
        <v>2515</v>
      </c>
      <c r="AB169" s="189">
        <v>1735</v>
      </c>
      <c r="AC169" s="112">
        <v>135</v>
      </c>
      <c r="AD169" s="90">
        <f t="shared" si="43"/>
        <v>1870</v>
      </c>
      <c r="AE169" s="164">
        <f t="shared" si="44"/>
        <v>0.74353876739562619</v>
      </c>
      <c r="AF169" s="92">
        <f t="shared" si="48"/>
        <v>1.072927514279403</v>
      </c>
      <c r="AG169" s="158">
        <v>505</v>
      </c>
      <c r="AH169" s="164">
        <f t="shared" si="45"/>
        <v>0.20079522862823063</v>
      </c>
      <c r="AI169" s="93">
        <f t="shared" si="49"/>
        <v>0.98622410917598535</v>
      </c>
      <c r="AJ169" s="158">
        <v>45</v>
      </c>
      <c r="AK169" s="158">
        <v>60</v>
      </c>
      <c r="AL169" s="90">
        <f t="shared" si="46"/>
        <v>105</v>
      </c>
      <c r="AM169" s="164">
        <f t="shared" si="47"/>
        <v>4.1749502982107355E-2</v>
      </c>
      <c r="AN169" s="93">
        <f t="shared" si="50"/>
        <v>0.45878574705612479</v>
      </c>
      <c r="AO169" s="158">
        <v>35</v>
      </c>
      <c r="AP169" s="113" t="s">
        <v>9</v>
      </c>
      <c r="AQ169" s="95" t="s">
        <v>9</v>
      </c>
    </row>
    <row r="170" spans="1:44" x14ac:dyDescent="0.2">
      <c r="A170" s="260" t="s">
        <v>541</v>
      </c>
      <c r="B170" s="260" t="s">
        <v>589</v>
      </c>
      <c r="C170" s="129">
        <v>9330143.0099999998</v>
      </c>
      <c r="D170" s="122"/>
      <c r="E170" s="111"/>
      <c r="F170" s="112"/>
      <c r="G170" s="112"/>
      <c r="H170" s="145"/>
      <c r="I170" s="179" t="s">
        <v>207</v>
      </c>
      <c r="J170" s="154">
        <v>1.33</v>
      </c>
      <c r="K170" s="89">
        <f t="shared" si="35"/>
        <v>133</v>
      </c>
      <c r="L170" s="158">
        <v>5098</v>
      </c>
      <c r="M170" s="158">
        <v>5536</v>
      </c>
      <c r="N170" s="141">
        <v>5478</v>
      </c>
      <c r="O170" s="90">
        <f t="shared" si="36"/>
        <v>-380</v>
      </c>
      <c r="P170" s="162">
        <f t="shared" si="37"/>
        <v>-6.9368382621394664E-2</v>
      </c>
      <c r="Q170" s="174">
        <v>3829.9</v>
      </c>
      <c r="R170" s="185">
        <v>1683</v>
      </c>
      <c r="S170" s="146">
        <v>1668</v>
      </c>
      <c r="T170" s="112">
        <f t="shared" si="38"/>
        <v>15</v>
      </c>
      <c r="U170" s="162">
        <f t="shared" si="39"/>
        <v>8.9928057553956831E-3</v>
      </c>
      <c r="V170" s="185">
        <v>1650</v>
      </c>
      <c r="W170" s="141">
        <v>1636</v>
      </c>
      <c r="X170" s="90">
        <f t="shared" si="40"/>
        <v>14</v>
      </c>
      <c r="Y170" s="163">
        <f t="shared" si="41"/>
        <v>8.557457212713936E-3</v>
      </c>
      <c r="Z170" s="91">
        <f t="shared" si="42"/>
        <v>12.406015037593985</v>
      </c>
      <c r="AA170" s="158">
        <v>2215</v>
      </c>
      <c r="AB170" s="189">
        <v>1650</v>
      </c>
      <c r="AC170" s="112">
        <v>150</v>
      </c>
      <c r="AD170" s="90">
        <f t="shared" si="43"/>
        <v>1800</v>
      </c>
      <c r="AE170" s="164">
        <f t="shared" si="44"/>
        <v>0.81264108352144471</v>
      </c>
      <c r="AF170" s="92">
        <f t="shared" si="48"/>
        <v>1.1726422561637009</v>
      </c>
      <c r="AG170" s="158">
        <v>350</v>
      </c>
      <c r="AH170" s="164">
        <f t="shared" si="45"/>
        <v>0.1580135440180587</v>
      </c>
      <c r="AI170" s="93">
        <f t="shared" si="49"/>
        <v>0.77609795686669303</v>
      </c>
      <c r="AJ170" s="158">
        <v>30</v>
      </c>
      <c r="AK170" s="158">
        <v>25</v>
      </c>
      <c r="AL170" s="90">
        <f t="shared" si="46"/>
        <v>55</v>
      </c>
      <c r="AM170" s="164">
        <f t="shared" si="47"/>
        <v>2.4830699774266364E-2</v>
      </c>
      <c r="AN170" s="93">
        <f t="shared" si="50"/>
        <v>0.27286483268424577</v>
      </c>
      <c r="AO170" s="158">
        <v>15</v>
      </c>
      <c r="AP170" s="113" t="s">
        <v>9</v>
      </c>
      <c r="AQ170" s="95" t="s">
        <v>9</v>
      </c>
    </row>
    <row r="171" spans="1:44" x14ac:dyDescent="0.2">
      <c r="A171" s="260"/>
      <c r="B171" s="260"/>
      <c r="C171" s="129">
        <v>9330143.0199999996</v>
      </c>
      <c r="D171" s="122"/>
      <c r="E171" s="111"/>
      <c r="F171" s="112"/>
      <c r="G171" s="112"/>
      <c r="H171" s="145"/>
      <c r="I171" s="179" t="s">
        <v>208</v>
      </c>
      <c r="J171" s="154">
        <v>1.3</v>
      </c>
      <c r="K171" s="89">
        <f t="shared" si="35"/>
        <v>130</v>
      </c>
      <c r="L171" s="158">
        <v>4685</v>
      </c>
      <c r="M171" s="158">
        <v>4707</v>
      </c>
      <c r="N171" s="141">
        <v>4508</v>
      </c>
      <c r="O171" s="90">
        <f t="shared" si="36"/>
        <v>177</v>
      </c>
      <c r="P171" s="162">
        <f t="shared" si="37"/>
        <v>3.9263531499556345E-2</v>
      </c>
      <c r="Q171" s="174">
        <v>3595.3</v>
      </c>
      <c r="R171" s="185">
        <v>1683</v>
      </c>
      <c r="S171" s="146">
        <v>1590</v>
      </c>
      <c r="T171" s="112">
        <f t="shared" si="38"/>
        <v>93</v>
      </c>
      <c r="U171" s="162">
        <f t="shared" si="39"/>
        <v>5.849056603773585E-2</v>
      </c>
      <c r="V171" s="185">
        <v>1613</v>
      </c>
      <c r="W171" s="141">
        <v>1537</v>
      </c>
      <c r="X171" s="90">
        <f t="shared" si="40"/>
        <v>76</v>
      </c>
      <c r="Y171" s="163">
        <f t="shared" si="41"/>
        <v>4.9446974625894598E-2</v>
      </c>
      <c r="Z171" s="91">
        <f t="shared" si="42"/>
        <v>12.407692307692308</v>
      </c>
      <c r="AA171" s="158">
        <v>1490</v>
      </c>
      <c r="AB171" s="189">
        <v>1030</v>
      </c>
      <c r="AC171" s="112">
        <v>90</v>
      </c>
      <c r="AD171" s="90">
        <f t="shared" si="43"/>
        <v>1120</v>
      </c>
      <c r="AE171" s="164">
        <f t="shared" si="44"/>
        <v>0.75167785234899331</v>
      </c>
      <c r="AF171" s="92">
        <f t="shared" si="48"/>
        <v>1.0846722256118231</v>
      </c>
      <c r="AG171" s="158">
        <v>275</v>
      </c>
      <c r="AH171" s="164">
        <f t="shared" si="45"/>
        <v>0.18456375838926176</v>
      </c>
      <c r="AI171" s="93">
        <f t="shared" si="49"/>
        <v>0.90650176026160001</v>
      </c>
      <c r="AJ171" s="158">
        <v>65</v>
      </c>
      <c r="AK171" s="158">
        <v>0</v>
      </c>
      <c r="AL171" s="90">
        <f t="shared" si="46"/>
        <v>65</v>
      </c>
      <c r="AM171" s="164">
        <f t="shared" si="47"/>
        <v>4.3624161073825503E-2</v>
      </c>
      <c r="AN171" s="93">
        <f t="shared" si="50"/>
        <v>0.4793863854266539</v>
      </c>
      <c r="AO171" s="158">
        <v>25</v>
      </c>
      <c r="AP171" s="113" t="s">
        <v>9</v>
      </c>
      <c r="AQ171" s="95" t="s">
        <v>9</v>
      </c>
    </row>
    <row r="172" spans="1:44" x14ac:dyDescent="0.2">
      <c r="A172" s="260"/>
      <c r="B172" s="260"/>
      <c r="C172" s="129">
        <v>9330143.0299999993</v>
      </c>
      <c r="D172" s="122"/>
      <c r="E172" s="111"/>
      <c r="F172" s="112"/>
      <c r="G172" s="112"/>
      <c r="H172" s="145"/>
      <c r="I172" s="179" t="s">
        <v>209</v>
      </c>
      <c r="J172" s="154">
        <v>1.34</v>
      </c>
      <c r="K172" s="89">
        <f t="shared" si="35"/>
        <v>134</v>
      </c>
      <c r="L172" s="158">
        <v>4787</v>
      </c>
      <c r="M172" s="158">
        <v>4774</v>
      </c>
      <c r="N172" s="141">
        <v>4694</v>
      </c>
      <c r="O172" s="90">
        <f t="shared" si="36"/>
        <v>93</v>
      </c>
      <c r="P172" s="162">
        <f t="shared" si="37"/>
        <v>1.9812526629740094E-2</v>
      </c>
      <c r="Q172" s="174">
        <v>3572.9</v>
      </c>
      <c r="R172" s="185">
        <v>1722</v>
      </c>
      <c r="S172" s="146">
        <v>1615</v>
      </c>
      <c r="T172" s="112">
        <f t="shared" si="38"/>
        <v>107</v>
      </c>
      <c r="U172" s="162">
        <f t="shared" si="39"/>
        <v>6.6253869969040244E-2</v>
      </c>
      <c r="V172" s="185">
        <v>1644</v>
      </c>
      <c r="W172" s="141">
        <v>1561</v>
      </c>
      <c r="X172" s="90">
        <f t="shared" si="40"/>
        <v>83</v>
      </c>
      <c r="Y172" s="163">
        <f t="shared" si="41"/>
        <v>5.3171044202434334E-2</v>
      </c>
      <c r="Z172" s="91">
        <f t="shared" si="42"/>
        <v>12.26865671641791</v>
      </c>
      <c r="AA172" s="158">
        <v>1765</v>
      </c>
      <c r="AB172" s="189">
        <v>1215</v>
      </c>
      <c r="AC172" s="112">
        <v>130</v>
      </c>
      <c r="AD172" s="90">
        <f t="shared" si="43"/>
        <v>1345</v>
      </c>
      <c r="AE172" s="164">
        <f t="shared" si="44"/>
        <v>0.76203966005665724</v>
      </c>
      <c r="AF172" s="92">
        <f t="shared" si="48"/>
        <v>1.0996243290860857</v>
      </c>
      <c r="AG172" s="158">
        <v>350</v>
      </c>
      <c r="AH172" s="164">
        <f t="shared" si="45"/>
        <v>0.19830028328611898</v>
      </c>
      <c r="AI172" s="93">
        <f t="shared" si="49"/>
        <v>0.97396995720097734</v>
      </c>
      <c r="AJ172" s="158">
        <v>10</v>
      </c>
      <c r="AK172" s="158">
        <v>20</v>
      </c>
      <c r="AL172" s="90">
        <f t="shared" si="46"/>
        <v>30</v>
      </c>
      <c r="AM172" s="164">
        <f t="shared" si="47"/>
        <v>1.69971671388102E-2</v>
      </c>
      <c r="AN172" s="93">
        <f t="shared" si="50"/>
        <v>0.18678205647044177</v>
      </c>
      <c r="AO172" s="158">
        <v>40</v>
      </c>
      <c r="AP172" s="113" t="s">
        <v>9</v>
      </c>
      <c r="AQ172" s="95" t="s">
        <v>9</v>
      </c>
    </row>
    <row r="173" spans="1:44" x14ac:dyDescent="0.2">
      <c r="A173" s="260"/>
      <c r="B173" s="260"/>
      <c r="C173" s="129">
        <v>9330143.0399999991</v>
      </c>
      <c r="D173" s="122"/>
      <c r="E173" s="111"/>
      <c r="F173" s="112"/>
      <c r="G173" s="112"/>
      <c r="H173" s="145"/>
      <c r="I173" s="179" t="s">
        <v>210</v>
      </c>
      <c r="J173" s="154">
        <v>1.32</v>
      </c>
      <c r="K173" s="89">
        <f t="shared" si="35"/>
        <v>132</v>
      </c>
      <c r="L173" s="158">
        <v>5664</v>
      </c>
      <c r="M173" s="158">
        <v>5673</v>
      </c>
      <c r="N173" s="141">
        <v>5677</v>
      </c>
      <c r="O173" s="90">
        <f t="shared" si="36"/>
        <v>-13</v>
      </c>
      <c r="P173" s="162">
        <f t="shared" si="37"/>
        <v>-2.2899418707063592E-3</v>
      </c>
      <c r="Q173" s="174">
        <v>4288</v>
      </c>
      <c r="R173" s="185">
        <v>1842</v>
      </c>
      <c r="S173" s="146">
        <v>1762</v>
      </c>
      <c r="T173" s="112">
        <f t="shared" si="38"/>
        <v>80</v>
      </c>
      <c r="U173" s="162">
        <f t="shared" si="39"/>
        <v>4.5402951191827468E-2</v>
      </c>
      <c r="V173" s="185">
        <v>1801</v>
      </c>
      <c r="W173" s="141">
        <v>1723</v>
      </c>
      <c r="X173" s="90">
        <f t="shared" si="40"/>
        <v>78</v>
      </c>
      <c r="Y173" s="163">
        <f t="shared" si="41"/>
        <v>4.5269878119558911E-2</v>
      </c>
      <c r="Z173" s="91">
        <f t="shared" si="42"/>
        <v>13.643939393939394</v>
      </c>
      <c r="AA173" s="158">
        <v>2105</v>
      </c>
      <c r="AB173" s="189">
        <v>1550</v>
      </c>
      <c r="AC173" s="112">
        <v>150</v>
      </c>
      <c r="AD173" s="90">
        <f t="shared" si="43"/>
        <v>1700</v>
      </c>
      <c r="AE173" s="164">
        <f t="shared" si="44"/>
        <v>0.80760095011876487</v>
      </c>
      <c r="AF173" s="92">
        <f t="shared" si="48"/>
        <v>1.1653693363907143</v>
      </c>
      <c r="AG173" s="158">
        <v>305</v>
      </c>
      <c r="AH173" s="164">
        <f t="shared" si="45"/>
        <v>0.14489311163895488</v>
      </c>
      <c r="AI173" s="93">
        <f t="shared" si="49"/>
        <v>0.71165575461176267</v>
      </c>
      <c r="AJ173" s="158">
        <v>50</v>
      </c>
      <c r="AK173" s="158">
        <v>25</v>
      </c>
      <c r="AL173" s="90">
        <f t="shared" si="46"/>
        <v>75</v>
      </c>
      <c r="AM173" s="164">
        <f t="shared" si="47"/>
        <v>3.5629453681710214E-2</v>
      </c>
      <c r="AN173" s="93">
        <f t="shared" si="50"/>
        <v>0.39153245804077158</v>
      </c>
      <c r="AO173" s="158">
        <v>20</v>
      </c>
      <c r="AP173" s="113" t="s">
        <v>9</v>
      </c>
      <c r="AQ173" s="95" t="s">
        <v>9</v>
      </c>
    </row>
    <row r="174" spans="1:44" x14ac:dyDescent="0.2">
      <c r="A174" s="260"/>
      <c r="B174" s="260"/>
      <c r="C174" s="129">
        <v>9330144.0299999993</v>
      </c>
      <c r="D174" s="122"/>
      <c r="E174" s="111"/>
      <c r="F174" s="112"/>
      <c r="G174" s="112"/>
      <c r="H174" s="145"/>
      <c r="I174" s="179" t="s">
        <v>211</v>
      </c>
      <c r="J174" s="154">
        <v>0.68</v>
      </c>
      <c r="K174" s="89">
        <f t="shared" si="35"/>
        <v>68</v>
      </c>
      <c r="L174" s="158">
        <v>2512</v>
      </c>
      <c r="M174" s="158">
        <v>2519</v>
      </c>
      <c r="N174" s="141">
        <v>2143</v>
      </c>
      <c r="O174" s="90">
        <f t="shared" si="36"/>
        <v>369</v>
      </c>
      <c r="P174" s="162">
        <f t="shared" si="37"/>
        <v>0.17218852076528232</v>
      </c>
      <c r="Q174" s="174">
        <v>3672</v>
      </c>
      <c r="R174" s="185">
        <v>826</v>
      </c>
      <c r="S174" s="146">
        <v>680</v>
      </c>
      <c r="T174" s="112">
        <f t="shared" si="38"/>
        <v>146</v>
      </c>
      <c r="U174" s="162">
        <f t="shared" si="39"/>
        <v>0.21470588235294116</v>
      </c>
      <c r="V174" s="185">
        <v>792</v>
      </c>
      <c r="W174" s="141">
        <v>660</v>
      </c>
      <c r="X174" s="90">
        <f t="shared" si="40"/>
        <v>132</v>
      </c>
      <c r="Y174" s="163">
        <f t="shared" si="41"/>
        <v>0.2</v>
      </c>
      <c r="Z174" s="91">
        <f t="shared" si="42"/>
        <v>11.647058823529411</v>
      </c>
      <c r="AA174" s="158">
        <v>1230</v>
      </c>
      <c r="AB174" s="189">
        <v>880</v>
      </c>
      <c r="AC174" s="112">
        <v>85</v>
      </c>
      <c r="AD174" s="90">
        <f t="shared" si="43"/>
        <v>965</v>
      </c>
      <c r="AE174" s="164">
        <f t="shared" si="44"/>
        <v>0.78455284552845528</v>
      </c>
      <c r="AF174" s="92">
        <f t="shared" si="48"/>
        <v>1.1321108882084492</v>
      </c>
      <c r="AG174" s="158">
        <v>215</v>
      </c>
      <c r="AH174" s="164">
        <f t="shared" si="45"/>
        <v>0.17479674796747968</v>
      </c>
      <c r="AI174" s="93">
        <f t="shared" si="49"/>
        <v>0.85853019630392768</v>
      </c>
      <c r="AJ174" s="158">
        <v>25</v>
      </c>
      <c r="AK174" s="158">
        <v>25</v>
      </c>
      <c r="AL174" s="90">
        <f t="shared" si="46"/>
        <v>50</v>
      </c>
      <c r="AM174" s="164">
        <f t="shared" si="47"/>
        <v>4.065040650406504E-2</v>
      </c>
      <c r="AN174" s="93">
        <f t="shared" si="50"/>
        <v>0.44670776378093452</v>
      </c>
      <c r="AO174" s="158">
        <v>0</v>
      </c>
      <c r="AP174" s="113" t="s">
        <v>9</v>
      </c>
      <c r="AQ174" s="95" t="s">
        <v>9</v>
      </c>
    </row>
    <row r="175" spans="1:44" x14ac:dyDescent="0.2">
      <c r="A175" s="260"/>
      <c r="B175" s="260"/>
      <c r="C175" s="129">
        <v>9330144.0399999991</v>
      </c>
      <c r="D175" s="122"/>
      <c r="E175" s="111"/>
      <c r="F175" s="112"/>
      <c r="G175" s="112"/>
      <c r="H175" s="145"/>
      <c r="I175" s="179" t="s">
        <v>212</v>
      </c>
      <c r="J175" s="154">
        <v>1.34</v>
      </c>
      <c r="K175" s="89">
        <f t="shared" si="35"/>
        <v>134</v>
      </c>
      <c r="L175" s="158">
        <v>5683</v>
      </c>
      <c r="M175" s="158">
        <v>5712</v>
      </c>
      <c r="N175" s="141">
        <v>5515</v>
      </c>
      <c r="O175" s="90">
        <f t="shared" si="36"/>
        <v>168</v>
      </c>
      <c r="P175" s="162">
        <f t="shared" si="37"/>
        <v>3.0462375339981869E-2</v>
      </c>
      <c r="Q175" s="174">
        <v>4252.5</v>
      </c>
      <c r="R175" s="185">
        <v>2114</v>
      </c>
      <c r="S175" s="146">
        <v>2039</v>
      </c>
      <c r="T175" s="112">
        <f t="shared" si="38"/>
        <v>75</v>
      </c>
      <c r="U175" s="162">
        <f t="shared" si="39"/>
        <v>3.678273663560569E-2</v>
      </c>
      <c r="V175" s="185">
        <v>2038</v>
      </c>
      <c r="W175" s="141">
        <v>1977</v>
      </c>
      <c r="X175" s="90">
        <f t="shared" si="40"/>
        <v>61</v>
      </c>
      <c r="Y175" s="163">
        <f t="shared" si="41"/>
        <v>3.0854830551340414E-2</v>
      </c>
      <c r="Z175" s="91">
        <f t="shared" si="42"/>
        <v>15.208955223880597</v>
      </c>
      <c r="AA175" s="158">
        <v>2515</v>
      </c>
      <c r="AB175" s="189">
        <v>1650</v>
      </c>
      <c r="AC175" s="112">
        <v>125</v>
      </c>
      <c r="AD175" s="90">
        <f t="shared" si="43"/>
        <v>1775</v>
      </c>
      <c r="AE175" s="164">
        <f t="shared" si="44"/>
        <v>0.70576540755467199</v>
      </c>
      <c r="AF175" s="92">
        <f t="shared" si="48"/>
        <v>1.0184205015218932</v>
      </c>
      <c r="AG175" s="158">
        <v>580</v>
      </c>
      <c r="AH175" s="164">
        <f t="shared" si="45"/>
        <v>0.23061630218687873</v>
      </c>
      <c r="AI175" s="93">
        <f t="shared" si="49"/>
        <v>1.1326930362813297</v>
      </c>
      <c r="AJ175" s="158">
        <v>95</v>
      </c>
      <c r="AK175" s="158">
        <v>60</v>
      </c>
      <c r="AL175" s="90">
        <f t="shared" si="46"/>
        <v>155</v>
      </c>
      <c r="AM175" s="164">
        <f t="shared" si="47"/>
        <v>6.1630218687872766E-2</v>
      </c>
      <c r="AN175" s="93">
        <f t="shared" si="50"/>
        <v>0.67725515041618423</v>
      </c>
      <c r="AO175" s="158">
        <v>10</v>
      </c>
      <c r="AP175" s="113" t="s">
        <v>9</v>
      </c>
      <c r="AQ175" s="95" t="s">
        <v>9</v>
      </c>
    </row>
    <row r="176" spans="1:44" x14ac:dyDescent="0.2">
      <c r="A176" s="260"/>
      <c r="B176" s="260"/>
      <c r="C176" s="129">
        <v>9330144.0500000007</v>
      </c>
      <c r="D176" s="122"/>
      <c r="E176" s="111"/>
      <c r="F176" s="112"/>
      <c r="G176" s="112"/>
      <c r="H176" s="145"/>
      <c r="I176" s="179" t="s">
        <v>213</v>
      </c>
      <c r="J176" s="154">
        <v>0.69</v>
      </c>
      <c r="K176" s="89">
        <f t="shared" si="35"/>
        <v>69</v>
      </c>
      <c r="L176" s="158">
        <v>2813</v>
      </c>
      <c r="M176" s="158">
        <v>2599</v>
      </c>
      <c r="N176" s="141">
        <v>2332</v>
      </c>
      <c r="O176" s="90">
        <f t="shared" si="36"/>
        <v>481</v>
      </c>
      <c r="P176" s="162">
        <f t="shared" si="37"/>
        <v>0.20626072041166379</v>
      </c>
      <c r="Q176" s="174">
        <v>4077.4</v>
      </c>
      <c r="R176" s="185">
        <v>970</v>
      </c>
      <c r="S176" s="146">
        <v>827</v>
      </c>
      <c r="T176" s="112">
        <f t="shared" si="38"/>
        <v>143</v>
      </c>
      <c r="U176" s="162">
        <f t="shared" si="39"/>
        <v>0.17291414752116083</v>
      </c>
      <c r="V176" s="185">
        <v>929</v>
      </c>
      <c r="W176" s="141">
        <v>797</v>
      </c>
      <c r="X176" s="90">
        <f t="shared" si="40"/>
        <v>132</v>
      </c>
      <c r="Y176" s="163">
        <f t="shared" si="41"/>
        <v>0.16562107904642409</v>
      </c>
      <c r="Z176" s="91">
        <f t="shared" si="42"/>
        <v>13.463768115942029</v>
      </c>
      <c r="AA176" s="158">
        <v>1110</v>
      </c>
      <c r="AB176" s="189">
        <v>835</v>
      </c>
      <c r="AC176" s="112">
        <v>65</v>
      </c>
      <c r="AD176" s="90">
        <f t="shared" si="43"/>
        <v>900</v>
      </c>
      <c r="AE176" s="164">
        <f t="shared" si="44"/>
        <v>0.81081081081081086</v>
      </c>
      <c r="AF176" s="92">
        <f t="shared" si="48"/>
        <v>1.1700011700011701</v>
      </c>
      <c r="AG176" s="158">
        <v>180</v>
      </c>
      <c r="AH176" s="164">
        <f t="shared" si="45"/>
        <v>0.16216216216216217</v>
      </c>
      <c r="AI176" s="93">
        <f t="shared" si="49"/>
        <v>0.79647427388095371</v>
      </c>
      <c r="AJ176" s="158">
        <v>10</v>
      </c>
      <c r="AK176" s="158">
        <v>10</v>
      </c>
      <c r="AL176" s="90">
        <f t="shared" si="46"/>
        <v>20</v>
      </c>
      <c r="AM176" s="164">
        <f t="shared" si="47"/>
        <v>1.8018018018018018E-2</v>
      </c>
      <c r="AN176" s="93">
        <f t="shared" si="50"/>
        <v>0.198000198000198</v>
      </c>
      <c r="AO176" s="158">
        <v>0</v>
      </c>
      <c r="AP176" s="113" t="s">
        <v>9</v>
      </c>
      <c r="AQ176" s="95" t="s">
        <v>9</v>
      </c>
    </row>
    <row r="177" spans="1:44" x14ac:dyDescent="0.2">
      <c r="A177" s="260"/>
      <c r="B177" s="260"/>
      <c r="C177" s="129">
        <v>9330144.0600000005</v>
      </c>
      <c r="D177" s="122"/>
      <c r="E177" s="111"/>
      <c r="F177" s="112"/>
      <c r="G177" s="112"/>
      <c r="H177" s="145"/>
      <c r="I177" s="179" t="s">
        <v>214</v>
      </c>
      <c r="J177" s="154">
        <v>1.33</v>
      </c>
      <c r="K177" s="89">
        <f t="shared" si="35"/>
        <v>133</v>
      </c>
      <c r="L177" s="158">
        <v>5443</v>
      </c>
      <c r="M177" s="158">
        <v>5374</v>
      </c>
      <c r="N177" s="141">
        <v>5149</v>
      </c>
      <c r="O177" s="90">
        <f t="shared" si="36"/>
        <v>294</v>
      </c>
      <c r="P177" s="162">
        <f t="shared" si="37"/>
        <v>5.709846572149932E-2</v>
      </c>
      <c r="Q177" s="174">
        <v>4088.8</v>
      </c>
      <c r="R177" s="185">
        <v>1834</v>
      </c>
      <c r="S177" s="146">
        <v>1605</v>
      </c>
      <c r="T177" s="112">
        <f t="shared" si="38"/>
        <v>229</v>
      </c>
      <c r="U177" s="162">
        <f t="shared" si="39"/>
        <v>0.1426791277258567</v>
      </c>
      <c r="V177" s="185">
        <v>1750</v>
      </c>
      <c r="W177" s="141">
        <v>1580</v>
      </c>
      <c r="X177" s="90">
        <f t="shared" si="40"/>
        <v>170</v>
      </c>
      <c r="Y177" s="163">
        <f t="shared" si="41"/>
        <v>0.10759493670886076</v>
      </c>
      <c r="Z177" s="91">
        <f t="shared" si="42"/>
        <v>13.157894736842104</v>
      </c>
      <c r="AA177" s="158">
        <v>2520</v>
      </c>
      <c r="AB177" s="189">
        <v>1815</v>
      </c>
      <c r="AC177" s="112">
        <v>165</v>
      </c>
      <c r="AD177" s="90">
        <f t="shared" si="43"/>
        <v>1980</v>
      </c>
      <c r="AE177" s="164">
        <f t="shared" si="44"/>
        <v>0.7857142857142857</v>
      </c>
      <c r="AF177" s="92">
        <f t="shared" si="48"/>
        <v>1.1337868480725624</v>
      </c>
      <c r="AG177" s="158">
        <v>420</v>
      </c>
      <c r="AH177" s="164">
        <f t="shared" si="45"/>
        <v>0.16666666666666666</v>
      </c>
      <c r="AI177" s="93">
        <f t="shared" si="49"/>
        <v>0.81859855926653569</v>
      </c>
      <c r="AJ177" s="158">
        <v>50</v>
      </c>
      <c r="AK177" s="158">
        <v>50</v>
      </c>
      <c r="AL177" s="90">
        <f t="shared" si="46"/>
        <v>100</v>
      </c>
      <c r="AM177" s="164">
        <f t="shared" si="47"/>
        <v>3.968253968253968E-2</v>
      </c>
      <c r="AN177" s="93">
        <f t="shared" si="50"/>
        <v>0.43607186464329323</v>
      </c>
      <c r="AO177" s="158">
        <v>15</v>
      </c>
      <c r="AP177" s="113" t="s">
        <v>9</v>
      </c>
      <c r="AQ177" s="95" t="s">
        <v>9</v>
      </c>
    </row>
    <row r="178" spans="1:44" x14ac:dyDescent="0.2">
      <c r="A178" s="260"/>
      <c r="B178" s="260"/>
      <c r="C178" s="129">
        <v>9330145.0099999998</v>
      </c>
      <c r="D178" s="122">
        <v>9330145</v>
      </c>
      <c r="E178" s="123">
        <v>0.59177705300000005</v>
      </c>
      <c r="F178" s="146">
        <v>7615</v>
      </c>
      <c r="G178" s="146">
        <v>2406</v>
      </c>
      <c r="H178" s="147">
        <v>2351</v>
      </c>
      <c r="I178" s="179"/>
      <c r="J178" s="154">
        <v>1.34</v>
      </c>
      <c r="K178" s="89">
        <f t="shared" si="35"/>
        <v>134</v>
      </c>
      <c r="L178" s="158">
        <v>4410</v>
      </c>
      <c r="M178" s="158">
        <v>4438</v>
      </c>
      <c r="N178" s="141">
        <f>E178*F178</f>
        <v>4506.3822585950002</v>
      </c>
      <c r="O178" s="90">
        <f t="shared" si="36"/>
        <v>-96.382258595000167</v>
      </c>
      <c r="P178" s="162">
        <f t="shared" si="37"/>
        <v>-2.1387945598971496E-2</v>
      </c>
      <c r="Q178" s="174">
        <v>3300.9</v>
      </c>
      <c r="R178" s="185">
        <v>1510</v>
      </c>
      <c r="S178" s="146">
        <f>G178*E178</f>
        <v>1423.815589518</v>
      </c>
      <c r="T178" s="112">
        <f t="shared" si="38"/>
        <v>86.184410481999976</v>
      </c>
      <c r="U178" s="162">
        <f t="shared" si="39"/>
        <v>6.0530598988016222E-2</v>
      </c>
      <c r="V178" s="185">
        <v>1434</v>
      </c>
      <c r="W178" s="141">
        <f>H178*E178</f>
        <v>1391.2678516030001</v>
      </c>
      <c r="X178" s="90">
        <f t="shared" si="40"/>
        <v>42.732148396999946</v>
      </c>
      <c r="Y178" s="163">
        <f t="shared" si="41"/>
        <v>3.0714537353655185E-2</v>
      </c>
      <c r="Z178" s="91">
        <f t="shared" si="42"/>
        <v>10.701492537313433</v>
      </c>
      <c r="AA178" s="158">
        <v>1500</v>
      </c>
      <c r="AB178" s="189">
        <v>1105</v>
      </c>
      <c r="AC178" s="112">
        <v>65</v>
      </c>
      <c r="AD178" s="90">
        <f t="shared" si="43"/>
        <v>1170</v>
      </c>
      <c r="AE178" s="164">
        <f t="shared" si="44"/>
        <v>0.78</v>
      </c>
      <c r="AF178" s="92">
        <f t="shared" si="48"/>
        <v>1.1255411255411256</v>
      </c>
      <c r="AG178" s="158">
        <v>230</v>
      </c>
      <c r="AH178" s="164">
        <f t="shared" si="45"/>
        <v>0.15333333333333332</v>
      </c>
      <c r="AI178" s="93">
        <f t="shared" si="49"/>
        <v>0.75311067452521274</v>
      </c>
      <c r="AJ178" s="158">
        <v>60</v>
      </c>
      <c r="AK178" s="158">
        <v>15</v>
      </c>
      <c r="AL178" s="90">
        <f t="shared" si="46"/>
        <v>75</v>
      </c>
      <c r="AM178" s="164">
        <f t="shared" si="47"/>
        <v>0.05</v>
      </c>
      <c r="AN178" s="93">
        <f t="shared" si="50"/>
        <v>0.5494505494505495</v>
      </c>
      <c r="AO178" s="158">
        <v>25</v>
      </c>
      <c r="AP178" s="113" t="s">
        <v>9</v>
      </c>
      <c r="AQ178" s="95" t="s">
        <v>9</v>
      </c>
      <c r="AR178" s="114" t="s">
        <v>469</v>
      </c>
    </row>
    <row r="179" spans="1:44" x14ac:dyDescent="0.2">
      <c r="A179" s="260"/>
      <c r="B179" s="260"/>
      <c r="C179" s="129">
        <v>9330145.0199999996</v>
      </c>
      <c r="D179" s="122">
        <v>9330145</v>
      </c>
      <c r="E179" s="123">
        <v>0.408222947</v>
      </c>
      <c r="F179" s="146">
        <v>7615</v>
      </c>
      <c r="G179" s="146">
        <v>2406</v>
      </c>
      <c r="H179" s="147">
        <v>2351</v>
      </c>
      <c r="I179" s="179"/>
      <c r="J179" s="154">
        <v>1.37</v>
      </c>
      <c r="K179" s="89">
        <f t="shared" si="35"/>
        <v>137</v>
      </c>
      <c r="L179" s="158">
        <v>3228</v>
      </c>
      <c r="M179" s="158">
        <v>3283</v>
      </c>
      <c r="N179" s="141">
        <f>E179*F179</f>
        <v>3108.6177414049998</v>
      </c>
      <c r="O179" s="90">
        <f t="shared" si="36"/>
        <v>119.38225859500017</v>
      </c>
      <c r="P179" s="162">
        <f t="shared" si="37"/>
        <v>3.8403647063097263E-2</v>
      </c>
      <c r="Q179" s="174">
        <v>2348.8000000000002</v>
      </c>
      <c r="R179" s="185">
        <v>1036</v>
      </c>
      <c r="S179" s="146">
        <f>G179*E179</f>
        <v>982.18441048199998</v>
      </c>
      <c r="T179" s="112">
        <f t="shared" si="38"/>
        <v>53.815589518000024</v>
      </c>
      <c r="U179" s="162">
        <f t="shared" si="39"/>
        <v>5.4791736606357264E-2</v>
      </c>
      <c r="V179" s="185">
        <v>1020</v>
      </c>
      <c r="W179" s="141">
        <f>H179*E179</f>
        <v>959.73214839700006</v>
      </c>
      <c r="X179" s="90">
        <f t="shared" si="40"/>
        <v>60.26785160299994</v>
      </c>
      <c r="Y179" s="163">
        <f t="shared" si="41"/>
        <v>6.279653307817476E-2</v>
      </c>
      <c r="Z179" s="91">
        <f t="shared" si="42"/>
        <v>7.445255474452555</v>
      </c>
      <c r="AA179" s="158">
        <v>1450</v>
      </c>
      <c r="AB179" s="189">
        <v>1035</v>
      </c>
      <c r="AC179" s="112">
        <v>150</v>
      </c>
      <c r="AD179" s="90">
        <f t="shared" si="43"/>
        <v>1185</v>
      </c>
      <c r="AE179" s="164">
        <f t="shared" si="44"/>
        <v>0.8172413793103448</v>
      </c>
      <c r="AF179" s="92">
        <f t="shared" si="48"/>
        <v>1.1792804896253173</v>
      </c>
      <c r="AG179" s="158">
        <v>230</v>
      </c>
      <c r="AH179" s="164">
        <f t="shared" si="45"/>
        <v>0.15862068965517243</v>
      </c>
      <c r="AI179" s="93">
        <f t="shared" si="49"/>
        <v>0.7790800081295306</v>
      </c>
      <c r="AJ179" s="158">
        <v>20</v>
      </c>
      <c r="AK179" s="158">
        <v>10</v>
      </c>
      <c r="AL179" s="90">
        <f t="shared" si="46"/>
        <v>30</v>
      </c>
      <c r="AM179" s="164">
        <f t="shared" si="47"/>
        <v>2.0689655172413793E-2</v>
      </c>
      <c r="AN179" s="93">
        <f t="shared" si="50"/>
        <v>0.22735884804850323</v>
      </c>
      <c r="AO179" s="158">
        <v>0</v>
      </c>
      <c r="AP179" s="113" t="s">
        <v>9</v>
      </c>
      <c r="AQ179" s="95" t="s">
        <v>9</v>
      </c>
      <c r="AR179" s="114" t="s">
        <v>469</v>
      </c>
    </row>
    <row r="180" spans="1:44" x14ac:dyDescent="0.2">
      <c r="A180" s="260"/>
      <c r="B180" s="260"/>
      <c r="C180" s="129">
        <v>9330146</v>
      </c>
      <c r="D180" s="122"/>
      <c r="E180" s="111"/>
      <c r="F180" s="112"/>
      <c r="G180" s="112"/>
      <c r="H180" s="145"/>
      <c r="I180" s="179" t="s">
        <v>216</v>
      </c>
      <c r="J180" s="154">
        <v>4.8</v>
      </c>
      <c r="K180" s="89">
        <f t="shared" si="35"/>
        <v>480</v>
      </c>
      <c r="L180" s="158">
        <v>7086</v>
      </c>
      <c r="M180" s="158">
        <v>6748</v>
      </c>
      <c r="N180" s="141">
        <v>6103</v>
      </c>
      <c r="O180" s="90">
        <f t="shared" si="36"/>
        <v>983</v>
      </c>
      <c r="P180" s="162">
        <f t="shared" si="37"/>
        <v>0.16106832705226937</v>
      </c>
      <c r="Q180" s="174">
        <v>1476.7</v>
      </c>
      <c r="R180" s="185">
        <v>2523</v>
      </c>
      <c r="S180" s="146">
        <v>2030</v>
      </c>
      <c r="T180" s="112">
        <f t="shared" si="38"/>
        <v>493</v>
      </c>
      <c r="U180" s="162">
        <f t="shared" si="39"/>
        <v>0.24285714285714285</v>
      </c>
      <c r="V180" s="185">
        <v>2363</v>
      </c>
      <c r="W180" s="141">
        <v>1961</v>
      </c>
      <c r="X180" s="90">
        <f t="shared" si="40"/>
        <v>402</v>
      </c>
      <c r="Y180" s="163">
        <f t="shared" si="41"/>
        <v>0.20499745028046915</v>
      </c>
      <c r="Z180" s="91">
        <f t="shared" si="42"/>
        <v>4.9229166666666666</v>
      </c>
      <c r="AA180" s="158">
        <v>3430</v>
      </c>
      <c r="AB180" s="189">
        <v>2440</v>
      </c>
      <c r="AC180" s="112">
        <v>265</v>
      </c>
      <c r="AD180" s="90">
        <f t="shared" si="43"/>
        <v>2705</v>
      </c>
      <c r="AE180" s="164">
        <f t="shared" si="44"/>
        <v>0.78862973760932942</v>
      </c>
      <c r="AF180" s="92">
        <f t="shared" si="48"/>
        <v>1.1379938493641117</v>
      </c>
      <c r="AG180" s="158">
        <v>540</v>
      </c>
      <c r="AH180" s="164">
        <f t="shared" si="45"/>
        <v>0.15743440233236153</v>
      </c>
      <c r="AI180" s="93">
        <f t="shared" si="49"/>
        <v>0.77325344956955566</v>
      </c>
      <c r="AJ180" s="158">
        <v>85</v>
      </c>
      <c r="AK180" s="158">
        <v>25</v>
      </c>
      <c r="AL180" s="90">
        <f t="shared" si="46"/>
        <v>110</v>
      </c>
      <c r="AM180" s="164">
        <f t="shared" si="47"/>
        <v>3.2069970845481049E-2</v>
      </c>
      <c r="AN180" s="93">
        <f t="shared" si="50"/>
        <v>0.3524172620382533</v>
      </c>
      <c r="AO180" s="158">
        <v>65</v>
      </c>
      <c r="AP180" s="113" t="s">
        <v>9</v>
      </c>
      <c r="AQ180" s="95" t="s">
        <v>9</v>
      </c>
    </row>
    <row r="181" spans="1:44" x14ac:dyDescent="0.2">
      <c r="A181" s="260" t="s">
        <v>541</v>
      </c>
      <c r="B181" s="260" t="s">
        <v>545</v>
      </c>
      <c r="C181" s="129">
        <v>9330147.0099999998</v>
      </c>
      <c r="D181" s="122"/>
      <c r="E181" s="111"/>
      <c r="F181" s="112"/>
      <c r="G181" s="112"/>
      <c r="H181" s="145"/>
      <c r="I181" s="179" t="s">
        <v>217</v>
      </c>
      <c r="J181" s="154">
        <v>2.67</v>
      </c>
      <c r="K181" s="89">
        <f t="shared" si="35"/>
        <v>267</v>
      </c>
      <c r="L181" s="158">
        <v>10895</v>
      </c>
      <c r="M181" s="158">
        <v>9674</v>
      </c>
      <c r="N181" s="141">
        <v>6447</v>
      </c>
      <c r="O181" s="90">
        <f t="shared" si="36"/>
        <v>4448</v>
      </c>
      <c r="P181" s="162">
        <f t="shared" si="37"/>
        <v>0.68993330231115246</v>
      </c>
      <c r="Q181" s="174">
        <v>4087.1</v>
      </c>
      <c r="R181" s="185">
        <v>4331</v>
      </c>
      <c r="S181" s="146">
        <v>2540</v>
      </c>
      <c r="T181" s="112">
        <f t="shared" si="38"/>
        <v>1791</v>
      </c>
      <c r="U181" s="162">
        <f t="shared" si="39"/>
        <v>0.70511811023622051</v>
      </c>
      <c r="V181" s="185">
        <v>4096</v>
      </c>
      <c r="W181" s="141">
        <v>2303</v>
      </c>
      <c r="X181" s="90">
        <f t="shared" si="40"/>
        <v>1793</v>
      </c>
      <c r="Y181" s="163">
        <f t="shared" si="41"/>
        <v>0.77854971775944415</v>
      </c>
      <c r="Z181" s="91">
        <f t="shared" si="42"/>
        <v>15.340823970037453</v>
      </c>
      <c r="AA181" s="158">
        <v>4800</v>
      </c>
      <c r="AB181" s="189">
        <v>3245</v>
      </c>
      <c r="AC181" s="112">
        <v>380</v>
      </c>
      <c r="AD181" s="90">
        <f t="shared" si="43"/>
        <v>3625</v>
      </c>
      <c r="AE181" s="164">
        <f t="shared" si="44"/>
        <v>0.75520833333333337</v>
      </c>
      <c r="AF181" s="92">
        <f t="shared" si="48"/>
        <v>1.0897667147667149</v>
      </c>
      <c r="AG181" s="158">
        <v>960</v>
      </c>
      <c r="AH181" s="164">
        <f t="shared" si="45"/>
        <v>0.2</v>
      </c>
      <c r="AI181" s="93">
        <f t="shared" si="49"/>
        <v>0.98231827111984282</v>
      </c>
      <c r="AJ181" s="158">
        <v>150</v>
      </c>
      <c r="AK181" s="158">
        <v>10</v>
      </c>
      <c r="AL181" s="90">
        <f t="shared" si="46"/>
        <v>160</v>
      </c>
      <c r="AM181" s="164">
        <f t="shared" si="47"/>
        <v>3.3333333333333333E-2</v>
      </c>
      <c r="AN181" s="93">
        <f t="shared" si="50"/>
        <v>0.36630036630036633</v>
      </c>
      <c r="AO181" s="158">
        <v>50</v>
      </c>
      <c r="AP181" s="113" t="s">
        <v>9</v>
      </c>
      <c r="AQ181" s="95" t="s">
        <v>9</v>
      </c>
    </row>
    <row r="182" spans="1:44" x14ac:dyDescent="0.2">
      <c r="A182" s="260"/>
      <c r="B182" s="260"/>
      <c r="C182" s="129">
        <v>9330147.0399999991</v>
      </c>
      <c r="D182" s="122"/>
      <c r="E182" s="111"/>
      <c r="F182" s="112"/>
      <c r="G182" s="112"/>
      <c r="H182" s="145"/>
      <c r="I182" s="179" t="s">
        <v>218</v>
      </c>
      <c r="J182" s="154">
        <v>0.33</v>
      </c>
      <c r="K182" s="89">
        <f t="shared" si="35"/>
        <v>33</v>
      </c>
      <c r="L182" s="158">
        <v>5368</v>
      </c>
      <c r="M182" s="158">
        <v>5408</v>
      </c>
      <c r="N182" s="141">
        <v>5383</v>
      </c>
      <c r="O182" s="90">
        <f t="shared" si="36"/>
        <v>-15</v>
      </c>
      <c r="P182" s="162">
        <f t="shared" si="37"/>
        <v>-2.7865502507895224E-3</v>
      </c>
      <c r="Q182" s="174">
        <v>16227.3</v>
      </c>
      <c r="R182" s="185">
        <v>2459</v>
      </c>
      <c r="S182" s="146">
        <v>2413</v>
      </c>
      <c r="T182" s="112">
        <f t="shared" si="38"/>
        <v>46</v>
      </c>
      <c r="U182" s="162">
        <f t="shared" si="39"/>
        <v>1.9063406547865726E-2</v>
      </c>
      <c r="V182" s="185">
        <v>2419</v>
      </c>
      <c r="W182" s="141">
        <v>2330</v>
      </c>
      <c r="X182" s="90">
        <f t="shared" si="40"/>
        <v>89</v>
      </c>
      <c r="Y182" s="163">
        <f t="shared" si="41"/>
        <v>3.8197424892703863E-2</v>
      </c>
      <c r="Z182" s="91">
        <f t="shared" si="42"/>
        <v>73.303030303030297</v>
      </c>
      <c r="AA182" s="158">
        <v>2540</v>
      </c>
      <c r="AB182" s="189">
        <v>1660</v>
      </c>
      <c r="AC182" s="112">
        <v>195</v>
      </c>
      <c r="AD182" s="90">
        <f t="shared" si="43"/>
        <v>1855</v>
      </c>
      <c r="AE182" s="164">
        <f t="shared" si="44"/>
        <v>0.73031496062992129</v>
      </c>
      <c r="AF182" s="92">
        <f t="shared" si="48"/>
        <v>1.0538455420345185</v>
      </c>
      <c r="AG182" s="158">
        <v>535</v>
      </c>
      <c r="AH182" s="164">
        <f t="shared" si="45"/>
        <v>0.21062992125984251</v>
      </c>
      <c r="AI182" s="93">
        <f t="shared" si="49"/>
        <v>1.0345281004903857</v>
      </c>
      <c r="AJ182" s="158">
        <v>75</v>
      </c>
      <c r="AK182" s="158">
        <v>50</v>
      </c>
      <c r="AL182" s="90">
        <f t="shared" si="46"/>
        <v>125</v>
      </c>
      <c r="AM182" s="164">
        <f t="shared" si="47"/>
        <v>4.9212598425196853E-2</v>
      </c>
      <c r="AN182" s="93">
        <f t="shared" si="50"/>
        <v>0.54079778489227315</v>
      </c>
      <c r="AO182" s="158">
        <v>30</v>
      </c>
      <c r="AP182" s="113" t="s">
        <v>9</v>
      </c>
      <c r="AQ182" s="95" t="s">
        <v>9</v>
      </c>
    </row>
    <row r="183" spans="1:44" x14ac:dyDescent="0.2">
      <c r="A183" s="260"/>
      <c r="B183" s="260"/>
      <c r="C183" s="129">
        <v>9330147.0500000007</v>
      </c>
      <c r="D183" s="122"/>
      <c r="E183" s="111"/>
      <c r="F183" s="112"/>
      <c r="G183" s="112"/>
      <c r="H183" s="145"/>
      <c r="I183" s="179" t="s">
        <v>219</v>
      </c>
      <c r="J183" s="154">
        <v>0.33</v>
      </c>
      <c r="K183" s="89">
        <f t="shared" si="35"/>
        <v>33</v>
      </c>
      <c r="L183" s="158">
        <v>4553</v>
      </c>
      <c r="M183" s="158">
        <v>4466</v>
      </c>
      <c r="N183" s="141">
        <v>4092</v>
      </c>
      <c r="O183" s="90">
        <f t="shared" si="36"/>
        <v>461</v>
      </c>
      <c r="P183" s="162">
        <f t="shared" si="37"/>
        <v>0.11265884652981427</v>
      </c>
      <c r="Q183" s="174">
        <v>13817.9</v>
      </c>
      <c r="R183" s="185">
        <v>1910</v>
      </c>
      <c r="S183" s="146">
        <v>1658</v>
      </c>
      <c r="T183" s="112">
        <f t="shared" si="38"/>
        <v>252</v>
      </c>
      <c r="U183" s="162">
        <f t="shared" si="39"/>
        <v>0.1519903498190591</v>
      </c>
      <c r="V183" s="185">
        <v>1826</v>
      </c>
      <c r="W183" s="141">
        <v>1548</v>
      </c>
      <c r="X183" s="90">
        <f t="shared" si="40"/>
        <v>278</v>
      </c>
      <c r="Y183" s="163">
        <f t="shared" si="41"/>
        <v>0.17958656330749354</v>
      </c>
      <c r="Z183" s="91">
        <f t="shared" si="42"/>
        <v>55.333333333333336</v>
      </c>
      <c r="AA183" s="158">
        <v>2090</v>
      </c>
      <c r="AB183" s="189">
        <v>1300</v>
      </c>
      <c r="AC183" s="112">
        <v>95</v>
      </c>
      <c r="AD183" s="90">
        <f t="shared" si="43"/>
        <v>1395</v>
      </c>
      <c r="AE183" s="164">
        <f t="shared" si="44"/>
        <v>0.66746411483253587</v>
      </c>
      <c r="AF183" s="92">
        <f t="shared" si="48"/>
        <v>0.96315168085503022</v>
      </c>
      <c r="AG183" s="158">
        <v>520</v>
      </c>
      <c r="AH183" s="164">
        <f t="shared" si="45"/>
        <v>0.24880382775119617</v>
      </c>
      <c r="AI183" s="93">
        <f t="shared" si="49"/>
        <v>1.222022729622771</v>
      </c>
      <c r="AJ183" s="158">
        <v>155</v>
      </c>
      <c r="AK183" s="158">
        <v>15</v>
      </c>
      <c r="AL183" s="90">
        <f t="shared" si="46"/>
        <v>170</v>
      </c>
      <c r="AM183" s="164">
        <f t="shared" si="47"/>
        <v>8.1339712918660281E-2</v>
      </c>
      <c r="AN183" s="93">
        <f t="shared" si="50"/>
        <v>0.89384299910615694</v>
      </c>
      <c r="AO183" s="158">
        <v>0</v>
      </c>
      <c r="AP183" s="113" t="s">
        <v>9</v>
      </c>
      <c r="AQ183" s="95" t="s">
        <v>9</v>
      </c>
    </row>
    <row r="184" spans="1:44" x14ac:dyDescent="0.2">
      <c r="A184" s="262"/>
      <c r="B184" s="262"/>
      <c r="C184" s="131">
        <v>9330147.0700000003</v>
      </c>
      <c r="D184" s="125"/>
      <c r="E184" s="118"/>
      <c r="F184" s="119"/>
      <c r="G184" s="119"/>
      <c r="H184" s="149"/>
      <c r="I184" s="181" t="s">
        <v>221</v>
      </c>
      <c r="J184" s="156">
        <v>0.45</v>
      </c>
      <c r="K184" s="103">
        <f t="shared" si="35"/>
        <v>45</v>
      </c>
      <c r="L184" s="160">
        <v>5712</v>
      </c>
      <c r="M184" s="160">
        <v>5771</v>
      </c>
      <c r="N184" s="144">
        <v>3816</v>
      </c>
      <c r="O184" s="104">
        <f t="shared" si="36"/>
        <v>1896</v>
      </c>
      <c r="P184" s="168">
        <f t="shared" si="37"/>
        <v>0.49685534591194969</v>
      </c>
      <c r="Q184" s="176">
        <v>12603.7</v>
      </c>
      <c r="R184" s="187">
        <v>3015</v>
      </c>
      <c r="S184" s="152">
        <v>1941</v>
      </c>
      <c r="T184" s="119">
        <f t="shared" si="38"/>
        <v>1074</v>
      </c>
      <c r="U184" s="168">
        <f t="shared" si="39"/>
        <v>0.55332302936630606</v>
      </c>
      <c r="V184" s="187">
        <v>2766</v>
      </c>
      <c r="W184" s="144">
        <v>1772</v>
      </c>
      <c r="X184" s="104">
        <f t="shared" si="40"/>
        <v>994</v>
      </c>
      <c r="Y184" s="169">
        <f t="shared" si="41"/>
        <v>0.56094808126410833</v>
      </c>
      <c r="Z184" s="105">
        <f t="shared" si="42"/>
        <v>61.466666666666669</v>
      </c>
      <c r="AA184" s="160">
        <v>2350</v>
      </c>
      <c r="AB184" s="191">
        <v>990</v>
      </c>
      <c r="AC184" s="119">
        <v>120</v>
      </c>
      <c r="AD184" s="104">
        <f t="shared" si="43"/>
        <v>1110</v>
      </c>
      <c r="AE184" s="170">
        <f t="shared" si="44"/>
        <v>0.47234042553191491</v>
      </c>
      <c r="AF184" s="106">
        <f t="shared" si="48"/>
        <v>0.68158791563046894</v>
      </c>
      <c r="AG184" s="160">
        <v>850</v>
      </c>
      <c r="AH184" s="170">
        <f t="shared" si="45"/>
        <v>0.36170212765957449</v>
      </c>
      <c r="AI184" s="107">
        <f t="shared" si="49"/>
        <v>1.7765330435146094</v>
      </c>
      <c r="AJ184" s="160">
        <v>345</v>
      </c>
      <c r="AK184" s="160">
        <v>15</v>
      </c>
      <c r="AL184" s="104">
        <f t="shared" si="46"/>
        <v>360</v>
      </c>
      <c r="AM184" s="170">
        <f t="shared" si="47"/>
        <v>0.15319148936170213</v>
      </c>
      <c r="AN184" s="107">
        <f t="shared" si="50"/>
        <v>1.6834229600187047</v>
      </c>
      <c r="AO184" s="160">
        <v>35</v>
      </c>
      <c r="AP184" s="120" t="s">
        <v>7</v>
      </c>
      <c r="AQ184" s="109" t="s">
        <v>7</v>
      </c>
    </row>
    <row r="185" spans="1:44" x14ac:dyDescent="0.2">
      <c r="A185" s="260" t="s">
        <v>541</v>
      </c>
      <c r="B185" s="260" t="s">
        <v>615</v>
      </c>
      <c r="C185" s="129">
        <v>9330147.0800000001</v>
      </c>
      <c r="D185" s="122"/>
      <c r="E185" s="111"/>
      <c r="F185" s="112"/>
      <c r="G185" s="112"/>
      <c r="H185" s="145"/>
      <c r="I185" s="179" t="s">
        <v>222</v>
      </c>
      <c r="J185" s="154">
        <v>0.61</v>
      </c>
      <c r="K185" s="89">
        <f t="shared" si="35"/>
        <v>61</v>
      </c>
      <c r="L185" s="158">
        <v>8017</v>
      </c>
      <c r="M185" s="158">
        <v>6861</v>
      </c>
      <c r="N185" s="141">
        <v>6340</v>
      </c>
      <c r="O185" s="90">
        <f t="shared" si="36"/>
        <v>1677</v>
      </c>
      <c r="P185" s="162">
        <f t="shared" si="37"/>
        <v>0.26451104100946371</v>
      </c>
      <c r="Q185" s="174">
        <v>13233.7</v>
      </c>
      <c r="R185" s="185">
        <v>3691</v>
      </c>
      <c r="S185" s="146">
        <v>2871</v>
      </c>
      <c r="T185" s="112">
        <f t="shared" si="38"/>
        <v>820</v>
      </c>
      <c r="U185" s="162">
        <f t="shared" si="39"/>
        <v>0.28561476837338906</v>
      </c>
      <c r="V185" s="185">
        <v>3534</v>
      </c>
      <c r="W185" s="141">
        <v>2735</v>
      </c>
      <c r="X185" s="90">
        <f t="shared" si="40"/>
        <v>799</v>
      </c>
      <c r="Y185" s="163">
        <f t="shared" si="41"/>
        <v>0.29213893967093235</v>
      </c>
      <c r="Z185" s="91">
        <f t="shared" si="42"/>
        <v>57.934426229508198</v>
      </c>
      <c r="AA185" s="158">
        <v>3965</v>
      </c>
      <c r="AB185" s="189">
        <v>2205</v>
      </c>
      <c r="AC185" s="112">
        <v>185</v>
      </c>
      <c r="AD185" s="90">
        <f t="shared" si="43"/>
        <v>2390</v>
      </c>
      <c r="AE185" s="164">
        <f t="shared" si="44"/>
        <v>0.60277427490542246</v>
      </c>
      <c r="AF185" s="92">
        <f t="shared" si="48"/>
        <v>0.86980414849267318</v>
      </c>
      <c r="AG185" s="158">
        <v>1095</v>
      </c>
      <c r="AH185" s="164">
        <f t="shared" si="45"/>
        <v>0.27616645649432536</v>
      </c>
      <c r="AI185" s="93">
        <f t="shared" si="49"/>
        <v>1.3564167804239948</v>
      </c>
      <c r="AJ185" s="158">
        <v>405</v>
      </c>
      <c r="AK185" s="158">
        <v>40</v>
      </c>
      <c r="AL185" s="90">
        <f t="shared" si="46"/>
        <v>445</v>
      </c>
      <c r="AM185" s="164">
        <f t="shared" si="47"/>
        <v>0.11223203026481715</v>
      </c>
      <c r="AN185" s="93">
        <f t="shared" si="50"/>
        <v>1.2333190138990897</v>
      </c>
      <c r="AO185" s="158">
        <v>40</v>
      </c>
      <c r="AP185" s="113" t="s">
        <v>9</v>
      </c>
      <c r="AQ185" s="109" t="s">
        <v>7</v>
      </c>
    </row>
    <row r="186" spans="1:44" x14ac:dyDescent="0.2">
      <c r="A186" s="260" t="s">
        <v>541</v>
      </c>
      <c r="B186" s="260" t="s">
        <v>601</v>
      </c>
      <c r="C186" s="129">
        <v>9330147.0899999999</v>
      </c>
      <c r="D186" s="122">
        <v>9330147.0600000005</v>
      </c>
      <c r="E186" s="123">
        <v>0.47408228400000002</v>
      </c>
      <c r="F186" s="146">
        <v>7979</v>
      </c>
      <c r="G186" s="146">
        <v>3763</v>
      </c>
      <c r="H186" s="147">
        <v>3542</v>
      </c>
      <c r="I186" s="179"/>
      <c r="J186" s="154">
        <v>0.24</v>
      </c>
      <c r="K186" s="89">
        <f t="shared" si="35"/>
        <v>24</v>
      </c>
      <c r="L186" s="158">
        <v>3941</v>
      </c>
      <c r="M186" s="158">
        <v>3772</v>
      </c>
      <c r="N186" s="141">
        <f>E186*F186</f>
        <v>3782.7025440360003</v>
      </c>
      <c r="O186" s="90">
        <f t="shared" si="36"/>
        <v>158.29745596399971</v>
      </c>
      <c r="P186" s="162">
        <f t="shared" si="37"/>
        <v>4.1847714463718398E-2</v>
      </c>
      <c r="Q186" s="174">
        <v>16414</v>
      </c>
      <c r="R186" s="185">
        <v>1636</v>
      </c>
      <c r="S186" s="146">
        <f>G186*E186</f>
        <v>1783.9716346920002</v>
      </c>
      <c r="T186" s="112">
        <f t="shared" si="38"/>
        <v>-147.97163469200018</v>
      </c>
      <c r="U186" s="162">
        <f t="shared" si="39"/>
        <v>-8.2945060232164081E-2</v>
      </c>
      <c r="V186" s="185">
        <v>1608</v>
      </c>
      <c r="W186" s="141">
        <f>H186*E186</f>
        <v>1679.1994499280001</v>
      </c>
      <c r="X186" s="90">
        <f t="shared" si="40"/>
        <v>-71.199449928000149</v>
      </c>
      <c r="Y186" s="163">
        <f t="shared" si="41"/>
        <v>-4.240082971147531E-2</v>
      </c>
      <c r="Z186" s="91">
        <f t="shared" si="42"/>
        <v>67</v>
      </c>
      <c r="AA186" s="158">
        <v>1875</v>
      </c>
      <c r="AB186" s="189">
        <v>1125</v>
      </c>
      <c r="AC186" s="112">
        <v>130</v>
      </c>
      <c r="AD186" s="90">
        <f t="shared" si="43"/>
        <v>1255</v>
      </c>
      <c r="AE186" s="164">
        <f t="shared" si="44"/>
        <v>0.66933333333333334</v>
      </c>
      <c r="AF186" s="92">
        <f t="shared" si="48"/>
        <v>0.96584896584896596</v>
      </c>
      <c r="AG186" s="158">
        <v>440</v>
      </c>
      <c r="AH186" s="164">
        <f t="shared" si="45"/>
        <v>0.23466666666666666</v>
      </c>
      <c r="AI186" s="93">
        <f t="shared" si="49"/>
        <v>1.1525867714472822</v>
      </c>
      <c r="AJ186" s="158">
        <v>120</v>
      </c>
      <c r="AK186" s="158">
        <v>45</v>
      </c>
      <c r="AL186" s="90">
        <f t="shared" si="46"/>
        <v>165</v>
      </c>
      <c r="AM186" s="164">
        <f t="shared" si="47"/>
        <v>8.7999999999999995E-2</v>
      </c>
      <c r="AN186" s="93">
        <f t="shared" si="50"/>
        <v>0.96703296703296704</v>
      </c>
      <c r="AO186" s="158">
        <v>10</v>
      </c>
      <c r="AP186" s="113" t="s">
        <v>9</v>
      </c>
      <c r="AQ186" s="95" t="s">
        <v>9</v>
      </c>
      <c r="AR186" s="114" t="s">
        <v>469</v>
      </c>
    </row>
    <row r="187" spans="1:44" x14ac:dyDescent="0.2">
      <c r="A187" s="261"/>
      <c r="B187" s="261"/>
      <c r="C187" s="130">
        <v>9330147.0999999996</v>
      </c>
      <c r="D187" s="124">
        <v>9330147.0600000005</v>
      </c>
      <c r="E187" s="126">
        <v>0.52591771600000004</v>
      </c>
      <c r="F187" s="150">
        <v>7979</v>
      </c>
      <c r="G187" s="150">
        <v>3763</v>
      </c>
      <c r="H187" s="151">
        <v>3542</v>
      </c>
      <c r="I187" s="180"/>
      <c r="J187" s="155">
        <v>0.41</v>
      </c>
      <c r="K187" s="96">
        <f t="shared" si="35"/>
        <v>41</v>
      </c>
      <c r="L187" s="159">
        <v>4413</v>
      </c>
      <c r="M187" s="159">
        <v>4354</v>
      </c>
      <c r="N187" s="143">
        <f>E187*F187</f>
        <v>4196.2974559640006</v>
      </c>
      <c r="O187" s="97">
        <f t="shared" si="36"/>
        <v>216.70254403599938</v>
      </c>
      <c r="P187" s="165">
        <f t="shared" si="37"/>
        <v>5.1641368685151297E-2</v>
      </c>
      <c r="Q187" s="175">
        <v>10667.2</v>
      </c>
      <c r="R187" s="186">
        <v>1993</v>
      </c>
      <c r="S187" s="150">
        <f>G187*E187</f>
        <v>1979.028365308</v>
      </c>
      <c r="T187" s="116">
        <f t="shared" si="38"/>
        <v>13.971634691999952</v>
      </c>
      <c r="U187" s="165">
        <f t="shared" si="39"/>
        <v>7.0598455974255426E-3</v>
      </c>
      <c r="V187" s="186">
        <v>1940</v>
      </c>
      <c r="W187" s="143">
        <f>H187*E187</f>
        <v>1862.8005500720001</v>
      </c>
      <c r="X187" s="97">
        <f t="shared" si="40"/>
        <v>77.199449927999922</v>
      </c>
      <c r="Y187" s="166">
        <f t="shared" si="41"/>
        <v>4.1442681517898441E-2</v>
      </c>
      <c r="Z187" s="98">
        <f t="shared" si="42"/>
        <v>47.31707317073171</v>
      </c>
      <c r="AA187" s="159">
        <v>1925</v>
      </c>
      <c r="AB187" s="190">
        <v>1110</v>
      </c>
      <c r="AC187" s="116">
        <v>90</v>
      </c>
      <c r="AD187" s="97">
        <f t="shared" si="43"/>
        <v>1200</v>
      </c>
      <c r="AE187" s="167">
        <f t="shared" si="44"/>
        <v>0.62337662337662336</v>
      </c>
      <c r="AF187" s="99">
        <f t="shared" si="48"/>
        <v>0.89953336706583464</v>
      </c>
      <c r="AG187" s="159">
        <v>595</v>
      </c>
      <c r="AH187" s="167">
        <f t="shared" si="45"/>
        <v>0.30909090909090908</v>
      </c>
      <c r="AI187" s="100">
        <f t="shared" si="49"/>
        <v>1.5181282371852116</v>
      </c>
      <c r="AJ187" s="159">
        <v>90</v>
      </c>
      <c r="AK187" s="159">
        <v>20</v>
      </c>
      <c r="AL187" s="97">
        <f t="shared" si="46"/>
        <v>110</v>
      </c>
      <c r="AM187" s="167">
        <f t="shared" si="47"/>
        <v>5.7142857142857141E-2</v>
      </c>
      <c r="AN187" s="100">
        <f t="shared" si="50"/>
        <v>0.62794348508634223</v>
      </c>
      <c r="AO187" s="159">
        <v>20</v>
      </c>
      <c r="AP187" s="117" t="s">
        <v>8</v>
      </c>
      <c r="AQ187" s="95" t="s">
        <v>9</v>
      </c>
      <c r="AR187" s="114" t="s">
        <v>469</v>
      </c>
    </row>
    <row r="188" spans="1:44" x14ac:dyDescent="0.2">
      <c r="A188" s="262" t="s">
        <v>541</v>
      </c>
      <c r="B188" s="262" t="s">
        <v>542</v>
      </c>
      <c r="C188" s="131">
        <v>9330148</v>
      </c>
      <c r="D188" s="125"/>
      <c r="E188" s="118"/>
      <c r="F188" s="119"/>
      <c r="G188" s="119"/>
      <c r="H188" s="149"/>
      <c r="I188" s="181" t="s">
        <v>223</v>
      </c>
      <c r="J188" s="156">
        <v>2.8</v>
      </c>
      <c r="K188" s="103">
        <f t="shared" si="35"/>
        <v>280</v>
      </c>
      <c r="L188" s="160">
        <v>11402</v>
      </c>
      <c r="M188" s="160">
        <v>8304</v>
      </c>
      <c r="N188" s="144">
        <v>6006</v>
      </c>
      <c r="O188" s="104">
        <f t="shared" si="36"/>
        <v>5396</v>
      </c>
      <c r="P188" s="168">
        <f t="shared" si="37"/>
        <v>0.89843489843489843</v>
      </c>
      <c r="Q188" s="176">
        <v>4066.2</v>
      </c>
      <c r="R188" s="187">
        <v>6217</v>
      </c>
      <c r="S188" s="152">
        <v>2642</v>
      </c>
      <c r="T188" s="119">
        <f t="shared" si="38"/>
        <v>3575</v>
      </c>
      <c r="U188" s="168">
        <f t="shared" si="39"/>
        <v>1.3531415594246783</v>
      </c>
      <c r="V188" s="187">
        <v>5332</v>
      </c>
      <c r="W188" s="144">
        <v>2421</v>
      </c>
      <c r="X188" s="104">
        <f t="shared" si="40"/>
        <v>2911</v>
      </c>
      <c r="Y188" s="169">
        <f t="shared" si="41"/>
        <v>1.2023957042544404</v>
      </c>
      <c r="Z188" s="105">
        <f t="shared" si="42"/>
        <v>19.042857142857144</v>
      </c>
      <c r="AA188" s="160">
        <v>4380</v>
      </c>
      <c r="AB188" s="191">
        <v>2350</v>
      </c>
      <c r="AC188" s="119">
        <v>185</v>
      </c>
      <c r="AD188" s="104">
        <f t="shared" si="43"/>
        <v>2535</v>
      </c>
      <c r="AE188" s="170">
        <f t="shared" si="44"/>
        <v>0.57876712328767121</v>
      </c>
      <c r="AF188" s="106">
        <f t="shared" si="48"/>
        <v>0.83516179406590374</v>
      </c>
      <c r="AG188" s="160">
        <v>1210</v>
      </c>
      <c r="AH188" s="170">
        <f t="shared" si="45"/>
        <v>0.27625570776255709</v>
      </c>
      <c r="AI188" s="107">
        <f t="shared" si="49"/>
        <v>1.3568551461815181</v>
      </c>
      <c r="AJ188" s="160">
        <v>575</v>
      </c>
      <c r="AK188" s="160">
        <v>40</v>
      </c>
      <c r="AL188" s="104">
        <f t="shared" si="46"/>
        <v>615</v>
      </c>
      <c r="AM188" s="170">
        <f t="shared" si="47"/>
        <v>0.1404109589041096</v>
      </c>
      <c r="AN188" s="107">
        <f t="shared" si="50"/>
        <v>1.5429775703748307</v>
      </c>
      <c r="AO188" s="160">
        <v>20</v>
      </c>
      <c r="AP188" s="120" t="s">
        <v>7</v>
      </c>
      <c r="AQ188" s="109" t="s">
        <v>7</v>
      </c>
    </row>
    <row r="189" spans="1:44" x14ac:dyDescent="0.2">
      <c r="A189" s="260"/>
      <c r="B189" s="260"/>
      <c r="C189" s="129">
        <v>9330149.0199999996</v>
      </c>
      <c r="D189" s="122"/>
      <c r="E189" s="111"/>
      <c r="F189" s="112"/>
      <c r="G189" s="112"/>
      <c r="H189" s="145"/>
      <c r="I189" s="179" t="s">
        <v>224</v>
      </c>
      <c r="J189" s="154">
        <v>1.53</v>
      </c>
      <c r="K189" s="89">
        <f t="shared" si="35"/>
        <v>153</v>
      </c>
      <c r="L189" s="158">
        <v>4725</v>
      </c>
      <c r="M189" s="158">
        <v>4910</v>
      </c>
      <c r="N189" s="141">
        <v>4903</v>
      </c>
      <c r="O189" s="90">
        <f t="shared" si="36"/>
        <v>-178</v>
      </c>
      <c r="P189" s="162">
        <f t="shared" si="37"/>
        <v>-3.6304303487660616E-2</v>
      </c>
      <c r="Q189" s="174">
        <v>3082.8</v>
      </c>
      <c r="R189" s="185">
        <v>1622</v>
      </c>
      <c r="S189" s="146">
        <v>1615</v>
      </c>
      <c r="T189" s="112">
        <f t="shared" si="38"/>
        <v>7</v>
      </c>
      <c r="U189" s="162">
        <f t="shared" si="39"/>
        <v>4.3343653250773996E-3</v>
      </c>
      <c r="V189" s="185">
        <v>1550</v>
      </c>
      <c r="W189" s="141">
        <v>1575</v>
      </c>
      <c r="X189" s="90">
        <f t="shared" si="40"/>
        <v>-25</v>
      </c>
      <c r="Y189" s="163">
        <f t="shared" si="41"/>
        <v>-1.5873015873015872E-2</v>
      </c>
      <c r="Z189" s="91">
        <f t="shared" si="42"/>
        <v>10.130718954248366</v>
      </c>
      <c r="AA189" s="158">
        <v>2090</v>
      </c>
      <c r="AB189" s="189">
        <v>1470</v>
      </c>
      <c r="AC189" s="112">
        <v>135</v>
      </c>
      <c r="AD189" s="90">
        <f t="shared" si="43"/>
        <v>1605</v>
      </c>
      <c r="AE189" s="164">
        <f t="shared" si="44"/>
        <v>0.76794258373205737</v>
      </c>
      <c r="AF189" s="92">
        <f t="shared" si="48"/>
        <v>1.1081422564676153</v>
      </c>
      <c r="AG189" s="158">
        <v>385</v>
      </c>
      <c r="AH189" s="164">
        <f t="shared" si="45"/>
        <v>0.18421052631578946</v>
      </c>
      <c r="AI189" s="93">
        <f t="shared" si="49"/>
        <v>0.90476682866301306</v>
      </c>
      <c r="AJ189" s="158">
        <v>30</v>
      </c>
      <c r="AK189" s="158">
        <v>45</v>
      </c>
      <c r="AL189" s="90">
        <f t="shared" si="46"/>
        <v>75</v>
      </c>
      <c r="AM189" s="164">
        <f t="shared" si="47"/>
        <v>3.5885167464114832E-2</v>
      </c>
      <c r="AN189" s="93">
        <f t="shared" si="50"/>
        <v>0.39434249960565754</v>
      </c>
      <c r="AO189" s="158">
        <v>20</v>
      </c>
      <c r="AP189" s="113" t="s">
        <v>9</v>
      </c>
      <c r="AQ189" s="95" t="s">
        <v>9</v>
      </c>
    </row>
    <row r="190" spans="1:44" x14ac:dyDescent="0.2">
      <c r="A190" s="260"/>
      <c r="B190" s="260"/>
      <c r="C190" s="129">
        <v>9330149.0500000007</v>
      </c>
      <c r="D190" s="122"/>
      <c r="E190" s="111"/>
      <c r="F190" s="112"/>
      <c r="G190" s="112"/>
      <c r="H190" s="145"/>
      <c r="I190" s="179" t="s">
        <v>227</v>
      </c>
      <c r="J190" s="154">
        <v>0.65</v>
      </c>
      <c r="K190" s="89">
        <f t="shared" si="35"/>
        <v>65</v>
      </c>
      <c r="L190" s="158">
        <v>2182</v>
      </c>
      <c r="M190" s="158">
        <v>2296</v>
      </c>
      <c r="N190" s="141">
        <v>2111</v>
      </c>
      <c r="O190" s="90">
        <f t="shared" si="36"/>
        <v>71</v>
      </c>
      <c r="P190" s="162">
        <f t="shared" si="37"/>
        <v>3.3633349123638086E-2</v>
      </c>
      <c r="Q190" s="174">
        <v>3369.4</v>
      </c>
      <c r="R190" s="185">
        <v>720</v>
      </c>
      <c r="S190" s="146">
        <v>670</v>
      </c>
      <c r="T190" s="112">
        <f t="shared" si="38"/>
        <v>50</v>
      </c>
      <c r="U190" s="162">
        <f t="shared" si="39"/>
        <v>7.4626865671641784E-2</v>
      </c>
      <c r="V190" s="185">
        <v>671</v>
      </c>
      <c r="W190" s="141">
        <v>644</v>
      </c>
      <c r="X190" s="90">
        <f t="shared" si="40"/>
        <v>27</v>
      </c>
      <c r="Y190" s="163">
        <f t="shared" si="41"/>
        <v>4.192546583850932E-2</v>
      </c>
      <c r="Z190" s="91">
        <f t="shared" si="42"/>
        <v>10.323076923076924</v>
      </c>
      <c r="AA190" s="158">
        <v>760</v>
      </c>
      <c r="AB190" s="189">
        <v>540</v>
      </c>
      <c r="AC190" s="112">
        <v>50</v>
      </c>
      <c r="AD190" s="90">
        <f t="shared" si="43"/>
        <v>590</v>
      </c>
      <c r="AE190" s="164">
        <f t="shared" si="44"/>
        <v>0.77631578947368418</v>
      </c>
      <c r="AF190" s="92">
        <f t="shared" si="48"/>
        <v>1.1202248044353309</v>
      </c>
      <c r="AG190" s="158">
        <v>125</v>
      </c>
      <c r="AH190" s="164">
        <f t="shared" si="45"/>
        <v>0.16447368421052633</v>
      </c>
      <c r="AI190" s="93">
        <f t="shared" si="49"/>
        <v>0.80782752559197601</v>
      </c>
      <c r="AJ190" s="158">
        <v>40</v>
      </c>
      <c r="AK190" s="158">
        <v>0</v>
      </c>
      <c r="AL190" s="90">
        <f t="shared" si="46"/>
        <v>40</v>
      </c>
      <c r="AM190" s="164">
        <f t="shared" si="47"/>
        <v>5.2631578947368418E-2</v>
      </c>
      <c r="AN190" s="93">
        <f t="shared" si="50"/>
        <v>0.578368999421631</v>
      </c>
      <c r="AO190" s="158">
        <v>10</v>
      </c>
      <c r="AP190" s="113" t="s">
        <v>9</v>
      </c>
      <c r="AQ190" s="95" t="s">
        <v>9</v>
      </c>
    </row>
    <row r="191" spans="1:44" x14ac:dyDescent="0.2">
      <c r="A191" s="260"/>
      <c r="B191" s="260"/>
      <c r="C191" s="129">
        <v>9330149.0600000005</v>
      </c>
      <c r="D191" s="122">
        <v>9330149.0299999993</v>
      </c>
      <c r="E191" s="123">
        <v>0.62981835500000005</v>
      </c>
      <c r="F191" s="146">
        <v>7796</v>
      </c>
      <c r="G191" s="146">
        <v>2595</v>
      </c>
      <c r="H191" s="147">
        <v>2514</v>
      </c>
      <c r="I191" s="179"/>
      <c r="J191" s="154">
        <v>1.67</v>
      </c>
      <c r="K191" s="89">
        <f t="shared" si="35"/>
        <v>167</v>
      </c>
      <c r="L191" s="158">
        <v>4943</v>
      </c>
      <c r="M191" s="158">
        <v>5140</v>
      </c>
      <c r="N191" s="141">
        <f>E191*F191</f>
        <v>4910.0638955800005</v>
      </c>
      <c r="O191" s="90">
        <f t="shared" si="36"/>
        <v>32.936104419999538</v>
      </c>
      <c r="P191" s="162">
        <f t="shared" si="37"/>
        <v>6.707876948332251E-3</v>
      </c>
      <c r="Q191" s="174">
        <v>2956.2</v>
      </c>
      <c r="R191" s="185">
        <v>1807</v>
      </c>
      <c r="S191" s="146">
        <f>G191*E191</f>
        <v>1634.3786312250002</v>
      </c>
      <c r="T191" s="112">
        <f t="shared" si="38"/>
        <v>172.62136877499984</v>
      </c>
      <c r="U191" s="162">
        <f t="shared" si="39"/>
        <v>0.10561895846962745</v>
      </c>
      <c r="V191" s="185">
        <v>1736</v>
      </c>
      <c r="W191" s="141">
        <f>H191*E191</f>
        <v>1583.3633444700001</v>
      </c>
      <c r="X191" s="90">
        <f t="shared" si="40"/>
        <v>152.63665552999987</v>
      </c>
      <c r="Y191" s="163">
        <f t="shared" si="41"/>
        <v>9.640027101997363E-2</v>
      </c>
      <c r="Z191" s="91">
        <f t="shared" si="42"/>
        <v>10.395209580838323</v>
      </c>
      <c r="AA191" s="158">
        <v>1615</v>
      </c>
      <c r="AB191" s="189">
        <v>1205</v>
      </c>
      <c r="AC191" s="112">
        <v>115</v>
      </c>
      <c r="AD191" s="90">
        <f t="shared" si="43"/>
        <v>1320</v>
      </c>
      <c r="AE191" s="164">
        <f t="shared" si="44"/>
        <v>0.8173374613003096</v>
      </c>
      <c r="AF191" s="92">
        <f t="shared" si="48"/>
        <v>1.1794191360754829</v>
      </c>
      <c r="AG191" s="158">
        <v>230</v>
      </c>
      <c r="AH191" s="164">
        <f t="shared" si="45"/>
        <v>0.14241486068111456</v>
      </c>
      <c r="AI191" s="93">
        <f t="shared" si="49"/>
        <v>0.69948359863022869</v>
      </c>
      <c r="AJ191" s="158">
        <v>45</v>
      </c>
      <c r="AK191" s="158">
        <v>15</v>
      </c>
      <c r="AL191" s="90">
        <f t="shared" si="46"/>
        <v>60</v>
      </c>
      <c r="AM191" s="164">
        <f t="shared" si="47"/>
        <v>3.7151702786377708E-2</v>
      </c>
      <c r="AN191" s="93">
        <f t="shared" si="50"/>
        <v>0.4082604701799748</v>
      </c>
      <c r="AO191" s="158">
        <v>10</v>
      </c>
      <c r="AP191" s="113" t="s">
        <v>9</v>
      </c>
      <c r="AQ191" s="95" t="s">
        <v>9</v>
      </c>
      <c r="AR191" s="114" t="s">
        <v>469</v>
      </c>
    </row>
    <row r="192" spans="1:44" x14ac:dyDescent="0.2">
      <c r="A192" s="260"/>
      <c r="B192" s="260"/>
      <c r="C192" s="129">
        <v>9330149.0700000003</v>
      </c>
      <c r="D192" s="122">
        <v>9330149.0299999993</v>
      </c>
      <c r="E192" s="123">
        <v>0.370181645</v>
      </c>
      <c r="F192" s="146">
        <v>7796</v>
      </c>
      <c r="G192" s="146">
        <v>2595</v>
      </c>
      <c r="H192" s="147">
        <v>2514</v>
      </c>
      <c r="I192" s="179"/>
      <c r="J192" s="154">
        <v>1.04</v>
      </c>
      <c r="K192" s="89">
        <f t="shared" si="35"/>
        <v>104</v>
      </c>
      <c r="L192" s="158">
        <v>2664</v>
      </c>
      <c r="M192" s="158">
        <v>2919</v>
      </c>
      <c r="N192" s="141">
        <f>E192*F192</f>
        <v>2885.93610442</v>
      </c>
      <c r="O192" s="90">
        <f t="shared" si="36"/>
        <v>-221.93610441999999</v>
      </c>
      <c r="P192" s="162">
        <f t="shared" si="37"/>
        <v>-7.69026396946524E-2</v>
      </c>
      <c r="Q192" s="174">
        <v>2564.3000000000002</v>
      </c>
      <c r="R192" s="185">
        <v>899</v>
      </c>
      <c r="S192" s="146">
        <f>G192*E192</f>
        <v>960.62136877500006</v>
      </c>
      <c r="T192" s="112">
        <f t="shared" si="38"/>
        <v>-61.621368775000064</v>
      </c>
      <c r="U192" s="162">
        <f t="shared" si="39"/>
        <v>-6.4147405812532185E-2</v>
      </c>
      <c r="V192" s="185">
        <v>844</v>
      </c>
      <c r="W192" s="141">
        <f>H192*E192</f>
        <v>930.63665552999998</v>
      </c>
      <c r="X192" s="90">
        <f t="shared" si="40"/>
        <v>-86.636655529999985</v>
      </c>
      <c r="Y192" s="163">
        <f t="shared" si="41"/>
        <v>-9.3093964239631399E-2</v>
      </c>
      <c r="Z192" s="91">
        <f t="shared" si="42"/>
        <v>8.115384615384615</v>
      </c>
      <c r="AA192" s="158">
        <v>855</v>
      </c>
      <c r="AB192" s="189">
        <v>645</v>
      </c>
      <c r="AC192" s="112">
        <v>55</v>
      </c>
      <c r="AD192" s="90">
        <f t="shared" si="43"/>
        <v>700</v>
      </c>
      <c r="AE192" s="164">
        <f t="shared" si="44"/>
        <v>0.81871345029239762</v>
      </c>
      <c r="AF192" s="92">
        <f t="shared" si="48"/>
        <v>1.18140469017662</v>
      </c>
      <c r="AG192" s="158">
        <v>100</v>
      </c>
      <c r="AH192" s="164">
        <f t="shared" si="45"/>
        <v>0.11695906432748537</v>
      </c>
      <c r="AI192" s="93">
        <f t="shared" si="49"/>
        <v>0.57445512930984954</v>
      </c>
      <c r="AJ192" s="158">
        <v>30</v>
      </c>
      <c r="AK192" s="158">
        <v>20</v>
      </c>
      <c r="AL192" s="90">
        <f t="shared" si="46"/>
        <v>50</v>
      </c>
      <c r="AM192" s="164">
        <f t="shared" si="47"/>
        <v>5.8479532163742687E-2</v>
      </c>
      <c r="AN192" s="93">
        <f t="shared" si="50"/>
        <v>0.64263222157958999</v>
      </c>
      <c r="AO192" s="158">
        <v>15</v>
      </c>
      <c r="AP192" s="113" t="s">
        <v>9</v>
      </c>
      <c r="AQ192" s="95" t="s">
        <v>9</v>
      </c>
      <c r="AR192" s="114" t="s">
        <v>469</v>
      </c>
    </row>
    <row r="193" spans="1:44" x14ac:dyDescent="0.2">
      <c r="A193" s="260"/>
      <c r="B193" s="260"/>
      <c r="C193" s="129">
        <v>9330149.0800000001</v>
      </c>
      <c r="D193" s="122">
        <v>9330149.0399999991</v>
      </c>
      <c r="E193" s="123">
        <v>0.60888417399999994</v>
      </c>
      <c r="F193" s="146">
        <v>7609</v>
      </c>
      <c r="G193" s="146">
        <v>2868</v>
      </c>
      <c r="H193" s="147">
        <v>2754</v>
      </c>
      <c r="I193" s="179"/>
      <c r="J193" s="154">
        <v>1.03</v>
      </c>
      <c r="K193" s="89">
        <f t="shared" si="35"/>
        <v>103</v>
      </c>
      <c r="L193" s="158">
        <v>4672</v>
      </c>
      <c r="M193" s="158">
        <v>4644</v>
      </c>
      <c r="N193" s="141">
        <f>E193*F193</f>
        <v>4632.9996799659993</v>
      </c>
      <c r="O193" s="90">
        <f t="shared" si="36"/>
        <v>39.000320034000652</v>
      </c>
      <c r="P193" s="162">
        <f t="shared" si="37"/>
        <v>8.4179414478800195E-3</v>
      </c>
      <c r="Q193" s="174">
        <v>4523.6000000000004</v>
      </c>
      <c r="R193" s="185">
        <v>1852</v>
      </c>
      <c r="S193" s="146">
        <f>G193*E193</f>
        <v>1746.2798110319998</v>
      </c>
      <c r="T193" s="112">
        <f t="shared" si="38"/>
        <v>105.72018896800023</v>
      </c>
      <c r="U193" s="162">
        <f t="shared" si="39"/>
        <v>6.0540234331359945E-2</v>
      </c>
      <c r="V193" s="185">
        <v>1812</v>
      </c>
      <c r="W193" s="141">
        <f>H193*E193</f>
        <v>1676.8670151959998</v>
      </c>
      <c r="X193" s="90">
        <f t="shared" si="40"/>
        <v>135.13298480400022</v>
      </c>
      <c r="Y193" s="163">
        <f t="shared" si="41"/>
        <v>8.0586584135418318E-2</v>
      </c>
      <c r="Z193" s="91">
        <f t="shared" si="42"/>
        <v>17.592233009708739</v>
      </c>
      <c r="AA193" s="158">
        <v>2170</v>
      </c>
      <c r="AB193" s="189">
        <v>1490</v>
      </c>
      <c r="AC193" s="112">
        <v>200</v>
      </c>
      <c r="AD193" s="90">
        <f t="shared" si="43"/>
        <v>1690</v>
      </c>
      <c r="AE193" s="164">
        <f t="shared" si="44"/>
        <v>0.77880184331797231</v>
      </c>
      <c r="AF193" s="92">
        <f t="shared" si="48"/>
        <v>1.1238121837200179</v>
      </c>
      <c r="AG193" s="158">
        <v>395</v>
      </c>
      <c r="AH193" s="164">
        <f t="shared" si="45"/>
        <v>0.18202764976958524</v>
      </c>
      <c r="AI193" s="93">
        <f t="shared" si="49"/>
        <v>0.89404543108833612</v>
      </c>
      <c r="AJ193" s="158">
        <v>35</v>
      </c>
      <c r="AK193" s="158">
        <v>30</v>
      </c>
      <c r="AL193" s="90">
        <f t="shared" si="46"/>
        <v>65</v>
      </c>
      <c r="AM193" s="164">
        <f t="shared" si="47"/>
        <v>2.9953917050691243E-2</v>
      </c>
      <c r="AN193" s="93">
        <f t="shared" si="50"/>
        <v>0.32916392363396973</v>
      </c>
      <c r="AO193" s="158">
        <v>20</v>
      </c>
      <c r="AP193" s="113" t="s">
        <v>9</v>
      </c>
      <c r="AQ193" s="95" t="s">
        <v>9</v>
      </c>
      <c r="AR193" s="114" t="s">
        <v>469</v>
      </c>
    </row>
    <row r="194" spans="1:44" x14ac:dyDescent="0.2">
      <c r="A194" s="260"/>
      <c r="B194" s="260"/>
      <c r="C194" s="129">
        <v>9330149.0899999999</v>
      </c>
      <c r="D194" s="122">
        <v>9330149.0399999991</v>
      </c>
      <c r="E194" s="123">
        <v>0.391115826</v>
      </c>
      <c r="F194" s="146">
        <v>7609</v>
      </c>
      <c r="G194" s="146">
        <v>2868</v>
      </c>
      <c r="H194" s="147">
        <v>2754</v>
      </c>
      <c r="I194" s="179"/>
      <c r="J194" s="154">
        <v>0.66</v>
      </c>
      <c r="K194" s="89">
        <f t="shared" ref="K194:K257" si="51">J194*100</f>
        <v>66</v>
      </c>
      <c r="L194" s="158">
        <v>2983</v>
      </c>
      <c r="M194" s="158">
        <v>3077</v>
      </c>
      <c r="N194" s="141">
        <f>E194*F194</f>
        <v>2976.0003200340002</v>
      </c>
      <c r="O194" s="90">
        <f t="shared" ref="O194:O257" si="52">L194-N194</f>
        <v>6.9996799659998032</v>
      </c>
      <c r="P194" s="162">
        <f t="shared" ref="P194:P257" si="53">O194/N194</f>
        <v>2.3520427463931972E-3</v>
      </c>
      <c r="Q194" s="174">
        <v>4495.2</v>
      </c>
      <c r="R194" s="185">
        <v>1081</v>
      </c>
      <c r="S194" s="146">
        <f>G194*E194</f>
        <v>1121.720188968</v>
      </c>
      <c r="T194" s="112">
        <f t="shared" ref="T194:T257" si="54">R194-S194</f>
        <v>-40.720188968000002</v>
      </c>
      <c r="U194" s="162">
        <f t="shared" ref="U194:U257" si="55">T194/S194</f>
        <v>-3.6301556634603507E-2</v>
      </c>
      <c r="V194" s="185">
        <v>1031</v>
      </c>
      <c r="W194" s="141">
        <f>H194*E194</f>
        <v>1077.132984804</v>
      </c>
      <c r="X194" s="90">
        <f t="shared" ref="X194:X257" si="56">V194-W194</f>
        <v>-46.132984803999989</v>
      </c>
      <c r="Y194" s="163">
        <f t="shared" ref="Y194:Y257" si="57">X194/W194</f>
        <v>-4.2829423529718157E-2</v>
      </c>
      <c r="Z194" s="91">
        <f t="shared" ref="Z194:Z257" si="58">V194/K194</f>
        <v>15.621212121212121</v>
      </c>
      <c r="AA194" s="158">
        <v>1100</v>
      </c>
      <c r="AB194" s="189">
        <v>785</v>
      </c>
      <c r="AC194" s="112">
        <v>60</v>
      </c>
      <c r="AD194" s="90">
        <f t="shared" ref="AD194:AD208" si="59">AB194+AC194</f>
        <v>845</v>
      </c>
      <c r="AE194" s="164">
        <f t="shared" ref="AE194:AE208" si="60">AD194/AA194</f>
        <v>0.76818181818181819</v>
      </c>
      <c r="AF194" s="92">
        <f t="shared" si="48"/>
        <v>1.1084874721238358</v>
      </c>
      <c r="AG194" s="158">
        <v>185</v>
      </c>
      <c r="AH194" s="164">
        <f t="shared" ref="AH194:AH208" si="61">AG194/AA194</f>
        <v>0.16818181818181818</v>
      </c>
      <c r="AI194" s="93">
        <f t="shared" si="49"/>
        <v>0.82604036435077688</v>
      </c>
      <c r="AJ194" s="158">
        <v>55</v>
      </c>
      <c r="AK194" s="158">
        <v>20</v>
      </c>
      <c r="AL194" s="90">
        <f t="shared" ref="AL194:AL208" si="62">AJ194+AK194</f>
        <v>75</v>
      </c>
      <c r="AM194" s="164">
        <f t="shared" ref="AM194:AM208" si="63">AL194/AA194</f>
        <v>6.8181818181818177E-2</v>
      </c>
      <c r="AN194" s="93">
        <f t="shared" si="50"/>
        <v>0.74925074925074919</v>
      </c>
      <c r="AO194" s="158">
        <v>0</v>
      </c>
      <c r="AP194" s="113" t="s">
        <v>9</v>
      </c>
      <c r="AQ194" s="95" t="s">
        <v>9</v>
      </c>
      <c r="AR194" s="114" t="s">
        <v>469</v>
      </c>
    </row>
    <row r="195" spans="1:44" x14ac:dyDescent="0.2">
      <c r="A195" s="264"/>
      <c r="B195" s="264"/>
      <c r="C195" s="221">
        <v>9330150</v>
      </c>
      <c r="D195" s="222"/>
      <c r="E195" s="223"/>
      <c r="F195" s="224"/>
      <c r="G195" s="224"/>
      <c r="H195" s="225"/>
      <c r="I195" s="226" t="s">
        <v>228</v>
      </c>
      <c r="J195" s="227">
        <v>18.16</v>
      </c>
      <c r="K195" s="228">
        <f t="shared" si="51"/>
        <v>1816</v>
      </c>
      <c r="L195" s="229">
        <v>814</v>
      </c>
      <c r="M195" s="229">
        <v>789</v>
      </c>
      <c r="N195" s="230">
        <v>767</v>
      </c>
      <c r="O195" s="231">
        <f t="shared" si="52"/>
        <v>47</v>
      </c>
      <c r="P195" s="232">
        <f t="shared" si="53"/>
        <v>6.1277705345501955E-2</v>
      </c>
      <c r="Q195" s="233">
        <v>44.8</v>
      </c>
      <c r="R195" s="234">
        <v>302</v>
      </c>
      <c r="S195" s="235">
        <v>298</v>
      </c>
      <c r="T195" s="224">
        <f t="shared" si="54"/>
        <v>4</v>
      </c>
      <c r="U195" s="232">
        <f t="shared" si="55"/>
        <v>1.3422818791946308E-2</v>
      </c>
      <c r="V195" s="234">
        <v>298</v>
      </c>
      <c r="W195" s="230">
        <v>288</v>
      </c>
      <c r="X195" s="231">
        <f t="shared" si="56"/>
        <v>10</v>
      </c>
      <c r="Y195" s="236">
        <f t="shared" si="57"/>
        <v>3.4722222222222224E-2</v>
      </c>
      <c r="Z195" s="237">
        <f t="shared" si="58"/>
        <v>0.16409691629955947</v>
      </c>
      <c r="AA195" s="229">
        <v>430</v>
      </c>
      <c r="AB195" s="238">
        <v>320</v>
      </c>
      <c r="AC195" s="224">
        <v>10</v>
      </c>
      <c r="AD195" s="231">
        <f t="shared" si="59"/>
        <v>330</v>
      </c>
      <c r="AE195" s="239">
        <f t="shared" si="60"/>
        <v>0.76744186046511631</v>
      </c>
      <c r="AF195" s="240">
        <f t="shared" ref="AF195:AF208" si="64">AE195/0.693</f>
        <v>1.1074197120708751</v>
      </c>
      <c r="AG195" s="229">
        <v>40</v>
      </c>
      <c r="AH195" s="239">
        <f t="shared" si="61"/>
        <v>9.3023255813953487E-2</v>
      </c>
      <c r="AI195" s="241">
        <f t="shared" ref="AI195:AI208" si="65">AH195/0.2036</f>
        <v>0.45689221912550826</v>
      </c>
      <c r="AJ195" s="229">
        <v>15</v>
      </c>
      <c r="AK195" s="229">
        <v>35</v>
      </c>
      <c r="AL195" s="231">
        <f t="shared" si="62"/>
        <v>50</v>
      </c>
      <c r="AM195" s="239">
        <f t="shared" si="63"/>
        <v>0.11627906976744186</v>
      </c>
      <c r="AN195" s="241">
        <f t="shared" ref="AN195:AN208" si="66">AM195/0.091</f>
        <v>1.277791975466394</v>
      </c>
      <c r="AO195" s="229">
        <v>0</v>
      </c>
      <c r="AP195" s="219" t="s">
        <v>470</v>
      </c>
      <c r="AQ195" s="287" t="s">
        <v>470</v>
      </c>
      <c r="AR195" s="114" t="s">
        <v>471</v>
      </c>
    </row>
    <row r="196" spans="1:44" x14ac:dyDescent="0.2">
      <c r="A196" s="260"/>
      <c r="B196" s="260"/>
      <c r="C196" s="129">
        <v>9330151.0299999993</v>
      </c>
      <c r="D196" s="122"/>
      <c r="E196" s="111"/>
      <c r="F196" s="112"/>
      <c r="G196" s="112"/>
      <c r="H196" s="145"/>
      <c r="I196" s="179" t="s">
        <v>230</v>
      </c>
      <c r="J196" s="154">
        <v>3.08</v>
      </c>
      <c r="K196" s="89">
        <f t="shared" si="51"/>
        <v>308</v>
      </c>
      <c r="L196" s="158">
        <v>3022</v>
      </c>
      <c r="M196" s="158">
        <v>2598</v>
      </c>
      <c r="N196" s="141">
        <v>2392</v>
      </c>
      <c r="O196" s="90">
        <f t="shared" si="52"/>
        <v>630</v>
      </c>
      <c r="P196" s="162">
        <f t="shared" si="53"/>
        <v>0.26337792642140467</v>
      </c>
      <c r="Q196" s="174">
        <v>980.5</v>
      </c>
      <c r="R196" s="185">
        <v>1024</v>
      </c>
      <c r="S196" s="146">
        <v>697</v>
      </c>
      <c r="T196" s="112">
        <f t="shared" si="54"/>
        <v>327</v>
      </c>
      <c r="U196" s="162">
        <f t="shared" si="55"/>
        <v>0.46915351506456243</v>
      </c>
      <c r="V196" s="185">
        <v>975</v>
      </c>
      <c r="W196" s="141">
        <v>673</v>
      </c>
      <c r="X196" s="90">
        <f t="shared" si="56"/>
        <v>302</v>
      </c>
      <c r="Y196" s="163">
        <f t="shared" si="57"/>
        <v>0.44873699851411591</v>
      </c>
      <c r="Z196" s="91">
        <f t="shared" si="58"/>
        <v>3.1655844155844157</v>
      </c>
      <c r="AA196" s="158">
        <v>1570</v>
      </c>
      <c r="AB196" s="189">
        <v>1050</v>
      </c>
      <c r="AC196" s="112">
        <v>100</v>
      </c>
      <c r="AD196" s="90">
        <f t="shared" si="59"/>
        <v>1150</v>
      </c>
      <c r="AE196" s="164">
        <f t="shared" si="60"/>
        <v>0.73248407643312097</v>
      </c>
      <c r="AF196" s="92">
        <f t="shared" si="64"/>
        <v>1.0569755792685729</v>
      </c>
      <c r="AG196" s="158">
        <v>315</v>
      </c>
      <c r="AH196" s="164">
        <f t="shared" si="61"/>
        <v>0.20063694267515925</v>
      </c>
      <c r="AI196" s="93">
        <f t="shared" si="65"/>
        <v>0.98544667325716717</v>
      </c>
      <c r="AJ196" s="158">
        <v>40</v>
      </c>
      <c r="AK196" s="158">
        <v>35</v>
      </c>
      <c r="AL196" s="90">
        <f t="shared" si="62"/>
        <v>75</v>
      </c>
      <c r="AM196" s="164">
        <f t="shared" si="63"/>
        <v>4.7770700636942678E-2</v>
      </c>
      <c r="AN196" s="93">
        <f t="shared" si="66"/>
        <v>0.5249527542521174</v>
      </c>
      <c r="AO196" s="158">
        <v>30</v>
      </c>
      <c r="AP196" s="113" t="s">
        <v>9</v>
      </c>
      <c r="AQ196" s="95" t="s">
        <v>9</v>
      </c>
    </row>
    <row r="197" spans="1:44" x14ac:dyDescent="0.2">
      <c r="A197" s="260"/>
      <c r="B197" s="260"/>
      <c r="C197" s="129">
        <v>9330151.0500000007</v>
      </c>
      <c r="D197" s="122"/>
      <c r="E197" s="111"/>
      <c r="F197" s="112"/>
      <c r="G197" s="112"/>
      <c r="H197" s="145"/>
      <c r="I197" s="179" t="s">
        <v>231</v>
      </c>
      <c r="J197" s="154">
        <v>1.3</v>
      </c>
      <c r="K197" s="89">
        <f t="shared" si="51"/>
        <v>130</v>
      </c>
      <c r="L197" s="158">
        <v>3781</v>
      </c>
      <c r="M197" s="158">
        <v>3915</v>
      </c>
      <c r="N197" s="141">
        <v>3627</v>
      </c>
      <c r="O197" s="90">
        <f t="shared" si="52"/>
        <v>154</v>
      </c>
      <c r="P197" s="162">
        <f t="shared" si="53"/>
        <v>4.2459332781913425E-2</v>
      </c>
      <c r="Q197" s="174">
        <v>2912</v>
      </c>
      <c r="R197" s="185">
        <v>1254</v>
      </c>
      <c r="S197" s="146">
        <v>1143</v>
      </c>
      <c r="T197" s="112">
        <f t="shared" si="54"/>
        <v>111</v>
      </c>
      <c r="U197" s="162">
        <f t="shared" si="55"/>
        <v>9.711286089238845E-2</v>
      </c>
      <c r="V197" s="185">
        <v>1154</v>
      </c>
      <c r="W197" s="141">
        <v>1104</v>
      </c>
      <c r="X197" s="90">
        <f t="shared" si="56"/>
        <v>50</v>
      </c>
      <c r="Y197" s="163">
        <f t="shared" si="57"/>
        <v>4.5289855072463768E-2</v>
      </c>
      <c r="Z197" s="91">
        <f t="shared" si="58"/>
        <v>8.8769230769230774</v>
      </c>
      <c r="AA197" s="158">
        <v>1700</v>
      </c>
      <c r="AB197" s="189">
        <v>1145</v>
      </c>
      <c r="AC197" s="112">
        <v>115</v>
      </c>
      <c r="AD197" s="90">
        <f t="shared" si="59"/>
        <v>1260</v>
      </c>
      <c r="AE197" s="164">
        <f t="shared" si="60"/>
        <v>0.74117647058823533</v>
      </c>
      <c r="AF197" s="92">
        <f t="shared" si="64"/>
        <v>1.0695187165775402</v>
      </c>
      <c r="AG197" s="158">
        <v>325</v>
      </c>
      <c r="AH197" s="164">
        <f t="shared" si="61"/>
        <v>0.19117647058823528</v>
      </c>
      <c r="AI197" s="93">
        <f t="shared" si="65"/>
        <v>0.9389807003351438</v>
      </c>
      <c r="AJ197" s="158">
        <v>95</v>
      </c>
      <c r="AK197" s="158">
        <v>10</v>
      </c>
      <c r="AL197" s="90">
        <f t="shared" si="62"/>
        <v>105</v>
      </c>
      <c r="AM197" s="164">
        <f t="shared" si="63"/>
        <v>6.1764705882352944E-2</v>
      </c>
      <c r="AN197" s="93">
        <f t="shared" si="66"/>
        <v>0.67873303167420818</v>
      </c>
      <c r="AO197" s="158">
        <v>0</v>
      </c>
      <c r="AP197" s="113" t="s">
        <v>9</v>
      </c>
      <c r="AQ197" s="95" t="s">
        <v>9</v>
      </c>
    </row>
    <row r="198" spans="1:44" x14ac:dyDescent="0.2">
      <c r="A198" s="260"/>
      <c r="B198" s="260"/>
      <c r="C198" s="129">
        <v>9330151.0600000005</v>
      </c>
      <c r="D198" s="122"/>
      <c r="E198" s="111"/>
      <c r="F198" s="112"/>
      <c r="G198" s="112"/>
      <c r="H198" s="145"/>
      <c r="I198" s="179" t="s">
        <v>232</v>
      </c>
      <c r="J198" s="154">
        <v>1.91</v>
      </c>
      <c r="K198" s="89">
        <f t="shared" si="51"/>
        <v>191</v>
      </c>
      <c r="L198" s="158">
        <v>5239</v>
      </c>
      <c r="M198" s="158">
        <v>5362</v>
      </c>
      <c r="N198" s="141">
        <v>5146</v>
      </c>
      <c r="O198" s="90">
        <f t="shared" si="52"/>
        <v>93</v>
      </c>
      <c r="P198" s="162">
        <f t="shared" si="53"/>
        <v>1.8072289156626505E-2</v>
      </c>
      <c r="Q198" s="174">
        <v>2742.9</v>
      </c>
      <c r="R198" s="185">
        <v>1574</v>
      </c>
      <c r="S198" s="146">
        <v>1525</v>
      </c>
      <c r="T198" s="112">
        <f t="shared" si="54"/>
        <v>49</v>
      </c>
      <c r="U198" s="162">
        <f t="shared" si="55"/>
        <v>3.2131147540983604E-2</v>
      </c>
      <c r="V198" s="185">
        <v>1511</v>
      </c>
      <c r="W198" s="141">
        <v>1469</v>
      </c>
      <c r="X198" s="90">
        <f t="shared" si="56"/>
        <v>42</v>
      </c>
      <c r="Y198" s="163">
        <f t="shared" si="57"/>
        <v>2.8590878148400271E-2</v>
      </c>
      <c r="Z198" s="91">
        <f t="shared" si="58"/>
        <v>7.9109947643979055</v>
      </c>
      <c r="AA198" s="158">
        <v>2530</v>
      </c>
      <c r="AB198" s="189">
        <v>1875</v>
      </c>
      <c r="AC198" s="112">
        <v>195</v>
      </c>
      <c r="AD198" s="90">
        <f t="shared" si="59"/>
        <v>2070</v>
      </c>
      <c r="AE198" s="164">
        <f t="shared" si="60"/>
        <v>0.81818181818181823</v>
      </c>
      <c r="AF198" s="92">
        <f t="shared" si="64"/>
        <v>1.1806375442739081</v>
      </c>
      <c r="AG198" s="158">
        <v>360</v>
      </c>
      <c r="AH198" s="164">
        <f t="shared" si="61"/>
        <v>0.14229249011857709</v>
      </c>
      <c r="AI198" s="93">
        <f t="shared" si="65"/>
        <v>0.69888256443308983</v>
      </c>
      <c r="AJ198" s="158">
        <v>60</v>
      </c>
      <c r="AK198" s="158">
        <v>30</v>
      </c>
      <c r="AL198" s="90">
        <f t="shared" si="62"/>
        <v>90</v>
      </c>
      <c r="AM198" s="164">
        <f t="shared" si="63"/>
        <v>3.5573122529644272E-2</v>
      </c>
      <c r="AN198" s="93">
        <f t="shared" si="66"/>
        <v>0.39091343439169529</v>
      </c>
      <c r="AO198" s="158">
        <v>15</v>
      </c>
      <c r="AP198" s="113" t="s">
        <v>9</v>
      </c>
      <c r="AQ198" s="95" t="s">
        <v>9</v>
      </c>
    </row>
    <row r="199" spans="1:44" x14ac:dyDescent="0.2">
      <c r="A199" s="260"/>
      <c r="B199" s="260"/>
      <c r="C199" s="129">
        <v>9330151.0700000003</v>
      </c>
      <c r="D199" s="122">
        <v>9330151.0099999998</v>
      </c>
      <c r="E199" s="123">
        <v>0.27344426599999999</v>
      </c>
      <c r="F199" s="146">
        <v>9114</v>
      </c>
      <c r="G199" s="146">
        <v>3345</v>
      </c>
      <c r="H199" s="147">
        <v>3029</v>
      </c>
      <c r="I199" s="179"/>
      <c r="J199" s="154">
        <v>2.97</v>
      </c>
      <c r="K199" s="89">
        <f t="shared" si="51"/>
        <v>297</v>
      </c>
      <c r="L199" s="158">
        <v>3566</v>
      </c>
      <c r="M199" s="158">
        <v>3325</v>
      </c>
      <c r="N199" s="141">
        <f>E199*F199</f>
        <v>2492.1710403239999</v>
      </c>
      <c r="O199" s="90">
        <f t="shared" si="52"/>
        <v>1073.8289596760001</v>
      </c>
      <c r="P199" s="162">
        <f t="shared" si="53"/>
        <v>0.43088092362087421</v>
      </c>
      <c r="Q199" s="174">
        <v>1200.9000000000001</v>
      </c>
      <c r="R199" s="185">
        <v>1845</v>
      </c>
      <c r="S199" s="146">
        <f>G199*E199</f>
        <v>914.67106976999992</v>
      </c>
      <c r="T199" s="112">
        <f t="shared" si="54"/>
        <v>930.32893023000008</v>
      </c>
      <c r="U199" s="162">
        <f t="shared" si="55"/>
        <v>1.0171185696995286</v>
      </c>
      <c r="V199" s="185">
        <v>1539</v>
      </c>
      <c r="W199" s="141">
        <f>H199*E199</f>
        <v>828.262681714</v>
      </c>
      <c r="X199" s="90">
        <f t="shared" si="56"/>
        <v>710.737318286</v>
      </c>
      <c r="Y199" s="163">
        <f t="shared" si="57"/>
        <v>0.8581061708771015</v>
      </c>
      <c r="Z199" s="91">
        <f t="shared" si="58"/>
        <v>5.1818181818181817</v>
      </c>
      <c r="AA199" s="158">
        <v>1435</v>
      </c>
      <c r="AB199" s="189">
        <v>860</v>
      </c>
      <c r="AC199" s="112">
        <v>55</v>
      </c>
      <c r="AD199" s="90">
        <f t="shared" si="59"/>
        <v>915</v>
      </c>
      <c r="AE199" s="164">
        <f t="shared" si="60"/>
        <v>0.6376306620209059</v>
      </c>
      <c r="AF199" s="92">
        <f t="shared" si="64"/>
        <v>0.92010196539813272</v>
      </c>
      <c r="AG199" s="158">
        <v>315</v>
      </c>
      <c r="AH199" s="164">
        <f t="shared" si="61"/>
        <v>0.21951219512195122</v>
      </c>
      <c r="AI199" s="93">
        <f t="shared" si="65"/>
        <v>1.0781542000095836</v>
      </c>
      <c r="AJ199" s="158">
        <v>180</v>
      </c>
      <c r="AK199" s="158">
        <v>15</v>
      </c>
      <c r="AL199" s="90">
        <f t="shared" si="62"/>
        <v>195</v>
      </c>
      <c r="AM199" s="164">
        <f t="shared" si="63"/>
        <v>0.13588850174216027</v>
      </c>
      <c r="AN199" s="93">
        <f t="shared" si="66"/>
        <v>1.4932802389248383</v>
      </c>
      <c r="AO199" s="158">
        <v>15</v>
      </c>
      <c r="AP199" s="113" t="s">
        <v>9</v>
      </c>
      <c r="AQ199" s="95" t="s">
        <v>9</v>
      </c>
      <c r="AR199" s="114" t="s">
        <v>469</v>
      </c>
    </row>
    <row r="200" spans="1:44" x14ac:dyDescent="0.2">
      <c r="A200" s="260" t="s">
        <v>541</v>
      </c>
      <c r="B200" s="260" t="s">
        <v>548</v>
      </c>
      <c r="C200" s="129">
        <v>9330151.0800000001</v>
      </c>
      <c r="D200" s="122">
        <v>9330151.0099999998</v>
      </c>
      <c r="E200" s="123">
        <v>0.72655573399999995</v>
      </c>
      <c r="F200" s="146">
        <v>9114</v>
      </c>
      <c r="G200" s="146">
        <v>3345</v>
      </c>
      <c r="H200" s="147">
        <v>3029</v>
      </c>
      <c r="I200" s="179"/>
      <c r="J200" s="154">
        <v>3.3</v>
      </c>
      <c r="K200" s="89">
        <f t="shared" si="51"/>
        <v>330</v>
      </c>
      <c r="L200" s="158">
        <v>10444</v>
      </c>
      <c r="M200" s="158">
        <v>7856</v>
      </c>
      <c r="N200" s="141">
        <f>E200*F200</f>
        <v>6621.8289596759996</v>
      </c>
      <c r="O200" s="90">
        <f t="shared" si="52"/>
        <v>3822.1710403240004</v>
      </c>
      <c r="P200" s="162">
        <f t="shared" si="53"/>
        <v>0.57720775689002635</v>
      </c>
      <c r="Q200" s="174">
        <v>3164.1</v>
      </c>
      <c r="R200" s="185">
        <v>4000</v>
      </c>
      <c r="S200" s="146">
        <f>G200*E200</f>
        <v>2430.32893023</v>
      </c>
      <c r="T200" s="112">
        <f t="shared" si="54"/>
        <v>1569.67106977</v>
      </c>
      <c r="U200" s="162">
        <f t="shared" si="55"/>
        <v>0.64586774664343505</v>
      </c>
      <c r="V200" s="185">
        <v>3802</v>
      </c>
      <c r="W200" s="141">
        <f>H200*E200</f>
        <v>2200.7373182859997</v>
      </c>
      <c r="X200" s="90">
        <f t="shared" si="56"/>
        <v>1601.2626817140003</v>
      </c>
      <c r="Y200" s="163">
        <f t="shared" si="57"/>
        <v>0.72760282129496123</v>
      </c>
      <c r="Z200" s="91">
        <f t="shared" si="58"/>
        <v>11.521212121212121</v>
      </c>
      <c r="AA200" s="158">
        <v>5025</v>
      </c>
      <c r="AB200" s="189">
        <v>3460</v>
      </c>
      <c r="AC200" s="112">
        <v>375</v>
      </c>
      <c r="AD200" s="90">
        <f t="shared" si="59"/>
        <v>3835</v>
      </c>
      <c r="AE200" s="164">
        <f t="shared" si="60"/>
        <v>0.76318407960199008</v>
      </c>
      <c r="AF200" s="92">
        <f t="shared" si="64"/>
        <v>1.1012757281413998</v>
      </c>
      <c r="AG200" s="158">
        <v>910</v>
      </c>
      <c r="AH200" s="164">
        <f t="shared" si="61"/>
        <v>0.18109452736318407</v>
      </c>
      <c r="AI200" s="93">
        <f t="shared" si="65"/>
        <v>0.88946231514334018</v>
      </c>
      <c r="AJ200" s="158">
        <v>155</v>
      </c>
      <c r="AK200" s="158">
        <v>45</v>
      </c>
      <c r="AL200" s="90">
        <f t="shared" si="62"/>
        <v>200</v>
      </c>
      <c r="AM200" s="164">
        <f t="shared" si="63"/>
        <v>3.9800995024875621E-2</v>
      </c>
      <c r="AN200" s="93">
        <f t="shared" si="66"/>
        <v>0.43737357170192992</v>
      </c>
      <c r="AO200" s="158">
        <v>70</v>
      </c>
      <c r="AP200" s="113" t="s">
        <v>9</v>
      </c>
      <c r="AQ200" s="95" t="s">
        <v>9</v>
      </c>
      <c r="AR200" s="114" t="s">
        <v>469</v>
      </c>
    </row>
    <row r="201" spans="1:44" x14ac:dyDescent="0.2">
      <c r="A201" s="260"/>
      <c r="B201" s="260"/>
      <c r="C201" s="129">
        <v>9330160.0099999998</v>
      </c>
      <c r="D201" s="122"/>
      <c r="E201" s="111"/>
      <c r="F201" s="112"/>
      <c r="G201" s="112"/>
      <c r="H201" s="145"/>
      <c r="I201" s="179" t="s">
        <v>233</v>
      </c>
      <c r="J201" s="154">
        <v>2.17</v>
      </c>
      <c r="K201" s="89">
        <f t="shared" si="51"/>
        <v>217</v>
      </c>
      <c r="L201" s="158">
        <v>4606</v>
      </c>
      <c r="M201" s="158">
        <v>4805</v>
      </c>
      <c r="N201" s="141">
        <v>4654</v>
      </c>
      <c r="O201" s="90">
        <f t="shared" si="52"/>
        <v>-48</v>
      </c>
      <c r="P201" s="162">
        <f t="shared" si="53"/>
        <v>-1.0313708637730984E-2</v>
      </c>
      <c r="Q201" s="174">
        <v>2118.6</v>
      </c>
      <c r="R201" s="185">
        <v>1731</v>
      </c>
      <c r="S201" s="146">
        <v>1666</v>
      </c>
      <c r="T201" s="112">
        <f t="shared" si="54"/>
        <v>65</v>
      </c>
      <c r="U201" s="162">
        <f t="shared" si="55"/>
        <v>3.9015606242496996E-2</v>
      </c>
      <c r="V201" s="185">
        <v>1659</v>
      </c>
      <c r="W201" s="141">
        <v>1617</v>
      </c>
      <c r="X201" s="90">
        <f t="shared" si="56"/>
        <v>42</v>
      </c>
      <c r="Y201" s="163">
        <f t="shared" si="57"/>
        <v>2.5974025974025976E-2</v>
      </c>
      <c r="Z201" s="91">
        <f t="shared" si="58"/>
        <v>7.645161290322581</v>
      </c>
      <c r="AA201" s="158">
        <v>1905</v>
      </c>
      <c r="AB201" s="189">
        <v>1515</v>
      </c>
      <c r="AC201" s="112">
        <v>125</v>
      </c>
      <c r="AD201" s="90">
        <f t="shared" si="59"/>
        <v>1640</v>
      </c>
      <c r="AE201" s="164">
        <f t="shared" si="60"/>
        <v>0.86089238845144356</v>
      </c>
      <c r="AF201" s="92">
        <f t="shared" si="64"/>
        <v>1.242268958804392</v>
      </c>
      <c r="AG201" s="158">
        <v>145</v>
      </c>
      <c r="AH201" s="164">
        <f t="shared" si="61"/>
        <v>7.6115485564304461E-2</v>
      </c>
      <c r="AI201" s="93">
        <f t="shared" si="65"/>
        <v>0.37384816092487455</v>
      </c>
      <c r="AJ201" s="158">
        <v>55</v>
      </c>
      <c r="AK201" s="158">
        <v>40</v>
      </c>
      <c r="AL201" s="90">
        <f t="shared" si="62"/>
        <v>95</v>
      </c>
      <c r="AM201" s="164">
        <f t="shared" si="63"/>
        <v>4.9868766404199474E-2</v>
      </c>
      <c r="AN201" s="93">
        <f t="shared" si="66"/>
        <v>0.54800842202417011</v>
      </c>
      <c r="AO201" s="158">
        <v>25</v>
      </c>
      <c r="AP201" s="113" t="s">
        <v>9</v>
      </c>
      <c r="AQ201" s="95" t="s">
        <v>9</v>
      </c>
    </row>
    <row r="202" spans="1:44" x14ac:dyDescent="0.2">
      <c r="A202" s="260"/>
      <c r="B202" s="260"/>
      <c r="C202" s="129">
        <v>9330160.0199999996</v>
      </c>
      <c r="D202" s="122"/>
      <c r="E202" s="111"/>
      <c r="F202" s="112"/>
      <c r="G202" s="112"/>
      <c r="H202" s="145"/>
      <c r="I202" s="179" t="s">
        <v>234</v>
      </c>
      <c r="J202" s="154">
        <v>6.54</v>
      </c>
      <c r="K202" s="89">
        <f t="shared" si="51"/>
        <v>654</v>
      </c>
      <c r="L202" s="158">
        <v>6990</v>
      </c>
      <c r="M202" s="158">
        <v>7014</v>
      </c>
      <c r="N202" s="141">
        <v>7035</v>
      </c>
      <c r="O202" s="90">
        <f t="shared" si="52"/>
        <v>-45</v>
      </c>
      <c r="P202" s="162">
        <f t="shared" si="53"/>
        <v>-6.3965884861407248E-3</v>
      </c>
      <c r="Q202" s="174">
        <v>1068.9000000000001</v>
      </c>
      <c r="R202" s="185">
        <v>3213</v>
      </c>
      <c r="S202" s="146">
        <v>3199</v>
      </c>
      <c r="T202" s="112">
        <f t="shared" si="54"/>
        <v>14</v>
      </c>
      <c r="U202" s="162">
        <f t="shared" si="55"/>
        <v>4.3763676148796497E-3</v>
      </c>
      <c r="V202" s="185">
        <v>3123</v>
      </c>
      <c r="W202" s="141">
        <v>3033</v>
      </c>
      <c r="X202" s="90">
        <f t="shared" si="56"/>
        <v>90</v>
      </c>
      <c r="Y202" s="163">
        <f t="shared" si="57"/>
        <v>2.967359050445104E-2</v>
      </c>
      <c r="Z202" s="91">
        <f t="shared" si="58"/>
        <v>4.7752293577981648</v>
      </c>
      <c r="AA202" s="158">
        <v>2925</v>
      </c>
      <c r="AB202" s="189">
        <v>2295</v>
      </c>
      <c r="AC202" s="112">
        <v>110</v>
      </c>
      <c r="AD202" s="90">
        <f t="shared" si="59"/>
        <v>2405</v>
      </c>
      <c r="AE202" s="164">
        <f t="shared" si="60"/>
        <v>0.82222222222222219</v>
      </c>
      <c r="AF202" s="92">
        <f t="shared" si="64"/>
        <v>1.1864678531345199</v>
      </c>
      <c r="AG202" s="158">
        <v>260</v>
      </c>
      <c r="AH202" s="164">
        <f t="shared" si="61"/>
        <v>8.8888888888888892E-2</v>
      </c>
      <c r="AI202" s="93">
        <f t="shared" si="65"/>
        <v>0.43658589827548572</v>
      </c>
      <c r="AJ202" s="158">
        <v>190</v>
      </c>
      <c r="AK202" s="158">
        <v>20</v>
      </c>
      <c r="AL202" s="90">
        <f t="shared" si="62"/>
        <v>210</v>
      </c>
      <c r="AM202" s="164">
        <f t="shared" si="63"/>
        <v>7.179487179487179E-2</v>
      </c>
      <c r="AN202" s="93">
        <f t="shared" si="66"/>
        <v>0.78895463510848118</v>
      </c>
      <c r="AO202" s="158">
        <v>55</v>
      </c>
      <c r="AP202" s="113" t="s">
        <v>9</v>
      </c>
      <c r="AQ202" s="95" t="s">
        <v>9</v>
      </c>
    </row>
    <row r="203" spans="1:44" x14ac:dyDescent="0.2">
      <c r="A203" s="260"/>
      <c r="B203" s="260"/>
      <c r="C203" s="129">
        <v>9330160.0299999993</v>
      </c>
      <c r="D203" s="122"/>
      <c r="E203" s="111"/>
      <c r="F203" s="112"/>
      <c r="G203" s="112"/>
      <c r="H203" s="145"/>
      <c r="I203" s="179" t="s">
        <v>235</v>
      </c>
      <c r="J203" s="154">
        <v>2.63</v>
      </c>
      <c r="K203" s="89">
        <f t="shared" si="51"/>
        <v>263</v>
      </c>
      <c r="L203" s="158">
        <v>5784</v>
      </c>
      <c r="M203" s="158">
        <v>5692</v>
      </c>
      <c r="N203" s="141">
        <v>5672</v>
      </c>
      <c r="O203" s="90">
        <f t="shared" si="52"/>
        <v>112</v>
      </c>
      <c r="P203" s="162">
        <f t="shared" si="53"/>
        <v>1.9746121297602257E-2</v>
      </c>
      <c r="Q203" s="174">
        <v>2199.6999999999998</v>
      </c>
      <c r="R203" s="185">
        <v>2146</v>
      </c>
      <c r="S203" s="146">
        <v>2224</v>
      </c>
      <c r="T203" s="112">
        <f t="shared" si="54"/>
        <v>-78</v>
      </c>
      <c r="U203" s="162">
        <f t="shared" si="55"/>
        <v>-3.5071942446043163E-2</v>
      </c>
      <c r="V203" s="185">
        <v>2049</v>
      </c>
      <c r="W203" s="141">
        <v>2142</v>
      </c>
      <c r="X203" s="90">
        <f t="shared" si="56"/>
        <v>-93</v>
      </c>
      <c r="Y203" s="163">
        <f t="shared" si="57"/>
        <v>-4.341736694677871E-2</v>
      </c>
      <c r="Z203" s="91">
        <f t="shared" si="58"/>
        <v>7.7908745247148286</v>
      </c>
      <c r="AA203" s="158">
        <v>2345</v>
      </c>
      <c r="AB203" s="189">
        <v>1825</v>
      </c>
      <c r="AC203" s="112">
        <v>115</v>
      </c>
      <c r="AD203" s="90">
        <f t="shared" si="59"/>
        <v>1940</v>
      </c>
      <c r="AE203" s="164">
        <f t="shared" si="60"/>
        <v>0.8272921108742004</v>
      </c>
      <c r="AF203" s="92">
        <f t="shared" si="64"/>
        <v>1.1937837097751811</v>
      </c>
      <c r="AG203" s="158">
        <v>195</v>
      </c>
      <c r="AH203" s="164">
        <f t="shared" si="61"/>
        <v>8.3155650319829424E-2</v>
      </c>
      <c r="AI203" s="93">
        <f t="shared" si="65"/>
        <v>0.40842657328010523</v>
      </c>
      <c r="AJ203" s="158">
        <v>125</v>
      </c>
      <c r="AK203" s="158">
        <v>30</v>
      </c>
      <c r="AL203" s="90">
        <f t="shared" si="62"/>
        <v>155</v>
      </c>
      <c r="AM203" s="164">
        <f t="shared" si="63"/>
        <v>6.6098081023454158E-2</v>
      </c>
      <c r="AN203" s="93">
        <f t="shared" si="66"/>
        <v>0.72635253871927652</v>
      </c>
      <c r="AO203" s="158">
        <v>55</v>
      </c>
      <c r="AP203" s="113" t="s">
        <v>9</v>
      </c>
      <c r="AQ203" s="95" t="s">
        <v>9</v>
      </c>
    </row>
    <row r="204" spans="1:44" x14ac:dyDescent="0.2">
      <c r="A204" s="260"/>
      <c r="B204" s="260"/>
      <c r="C204" s="129">
        <v>9330160.0399999991</v>
      </c>
      <c r="D204" s="122"/>
      <c r="E204" s="111"/>
      <c r="F204" s="112"/>
      <c r="G204" s="112"/>
      <c r="H204" s="145"/>
      <c r="I204" s="179" t="s">
        <v>236</v>
      </c>
      <c r="J204" s="154">
        <v>2.33</v>
      </c>
      <c r="K204" s="89">
        <f t="shared" si="51"/>
        <v>233</v>
      </c>
      <c r="L204" s="158">
        <v>4029</v>
      </c>
      <c r="M204" s="158">
        <v>3670</v>
      </c>
      <c r="N204" s="141">
        <v>3572</v>
      </c>
      <c r="O204" s="90">
        <f t="shared" si="52"/>
        <v>457</v>
      </c>
      <c r="P204" s="162">
        <f t="shared" si="53"/>
        <v>0.12793952967525196</v>
      </c>
      <c r="Q204" s="174">
        <v>1731.5</v>
      </c>
      <c r="R204" s="185">
        <v>1893</v>
      </c>
      <c r="S204" s="146">
        <v>1692</v>
      </c>
      <c r="T204" s="112">
        <f t="shared" si="54"/>
        <v>201</v>
      </c>
      <c r="U204" s="162">
        <f t="shared" si="55"/>
        <v>0.11879432624113476</v>
      </c>
      <c r="V204" s="185">
        <v>1810</v>
      </c>
      <c r="W204" s="141">
        <v>1614</v>
      </c>
      <c r="X204" s="90">
        <f t="shared" si="56"/>
        <v>196</v>
      </c>
      <c r="Y204" s="163">
        <f t="shared" si="57"/>
        <v>0.12143742255266418</v>
      </c>
      <c r="Z204" s="91">
        <f t="shared" si="58"/>
        <v>7.7682403433476397</v>
      </c>
      <c r="AA204" s="158">
        <v>1725</v>
      </c>
      <c r="AB204" s="189">
        <v>1270</v>
      </c>
      <c r="AC204" s="112">
        <v>65</v>
      </c>
      <c r="AD204" s="90">
        <f t="shared" si="59"/>
        <v>1335</v>
      </c>
      <c r="AE204" s="164">
        <f t="shared" si="60"/>
        <v>0.77391304347826084</v>
      </c>
      <c r="AF204" s="92">
        <f t="shared" si="64"/>
        <v>1.116757638496769</v>
      </c>
      <c r="AG204" s="158">
        <v>200</v>
      </c>
      <c r="AH204" s="164">
        <f t="shared" si="61"/>
        <v>0.11594202898550725</v>
      </c>
      <c r="AI204" s="93">
        <f t="shared" si="65"/>
        <v>0.56945986731585096</v>
      </c>
      <c r="AJ204" s="158">
        <v>155</v>
      </c>
      <c r="AK204" s="158">
        <v>10</v>
      </c>
      <c r="AL204" s="90">
        <f t="shared" si="62"/>
        <v>165</v>
      </c>
      <c r="AM204" s="164">
        <f t="shared" si="63"/>
        <v>9.5652173913043481E-2</v>
      </c>
      <c r="AN204" s="93">
        <f t="shared" si="66"/>
        <v>1.0511227902532252</v>
      </c>
      <c r="AO204" s="158">
        <v>30</v>
      </c>
      <c r="AP204" s="113" t="s">
        <v>9</v>
      </c>
      <c r="AQ204" s="95" t="s">
        <v>9</v>
      </c>
    </row>
    <row r="205" spans="1:44" x14ac:dyDescent="0.2">
      <c r="A205" s="260"/>
      <c r="B205" s="260"/>
      <c r="C205" s="129">
        <v>9330161.0199999996</v>
      </c>
      <c r="D205" s="122"/>
      <c r="E205" s="111"/>
      <c r="F205" s="112"/>
      <c r="G205" s="112"/>
      <c r="H205" s="145"/>
      <c r="I205" s="179" t="s">
        <v>238</v>
      </c>
      <c r="J205" s="154">
        <v>1.73</v>
      </c>
      <c r="K205" s="89">
        <f t="shared" si="51"/>
        <v>173</v>
      </c>
      <c r="L205" s="158">
        <v>5655</v>
      </c>
      <c r="M205" s="158">
        <v>5589</v>
      </c>
      <c r="N205" s="141">
        <v>5464</v>
      </c>
      <c r="O205" s="90">
        <f t="shared" si="52"/>
        <v>191</v>
      </c>
      <c r="P205" s="162">
        <f t="shared" si="53"/>
        <v>3.4956076134699851E-2</v>
      </c>
      <c r="Q205" s="174">
        <v>3272</v>
      </c>
      <c r="R205" s="185">
        <v>2428</v>
      </c>
      <c r="S205" s="146">
        <v>2289</v>
      </c>
      <c r="T205" s="112">
        <f t="shared" si="54"/>
        <v>139</v>
      </c>
      <c r="U205" s="162">
        <f t="shared" si="55"/>
        <v>6.072520751419834E-2</v>
      </c>
      <c r="V205" s="185">
        <v>2368</v>
      </c>
      <c r="W205" s="141">
        <v>2182</v>
      </c>
      <c r="X205" s="90">
        <f t="shared" si="56"/>
        <v>186</v>
      </c>
      <c r="Y205" s="163">
        <f t="shared" si="57"/>
        <v>8.5242896425297893E-2</v>
      </c>
      <c r="Z205" s="91">
        <f t="shared" si="58"/>
        <v>13.687861271676301</v>
      </c>
      <c r="AA205" s="158">
        <v>2755</v>
      </c>
      <c r="AB205" s="189">
        <v>2005</v>
      </c>
      <c r="AC205" s="112">
        <v>145</v>
      </c>
      <c r="AD205" s="90">
        <f t="shared" si="59"/>
        <v>2150</v>
      </c>
      <c r="AE205" s="164">
        <f t="shared" si="60"/>
        <v>0.7803992740471869</v>
      </c>
      <c r="AF205" s="92">
        <f t="shared" si="64"/>
        <v>1.1261172785673694</v>
      </c>
      <c r="AG205" s="158">
        <v>380</v>
      </c>
      <c r="AH205" s="164">
        <f t="shared" si="61"/>
        <v>0.13793103448275862</v>
      </c>
      <c r="AI205" s="93">
        <f t="shared" si="65"/>
        <v>0.67746087663437438</v>
      </c>
      <c r="AJ205" s="158">
        <v>150</v>
      </c>
      <c r="AK205" s="158">
        <v>35</v>
      </c>
      <c r="AL205" s="90">
        <f t="shared" si="62"/>
        <v>185</v>
      </c>
      <c r="AM205" s="164">
        <f t="shared" si="63"/>
        <v>6.7150635208711437E-2</v>
      </c>
      <c r="AN205" s="93">
        <f t="shared" si="66"/>
        <v>0.73791906822759823</v>
      </c>
      <c r="AO205" s="158">
        <v>45</v>
      </c>
      <c r="AP205" s="113" t="s">
        <v>9</v>
      </c>
      <c r="AQ205" s="95" t="s">
        <v>9</v>
      </c>
    </row>
    <row r="206" spans="1:44" x14ac:dyDescent="0.2">
      <c r="A206" s="260"/>
      <c r="B206" s="260"/>
      <c r="C206" s="129">
        <v>9330161.0299999993</v>
      </c>
      <c r="D206" s="122"/>
      <c r="E206" s="111"/>
      <c r="F206" s="112"/>
      <c r="G206" s="112"/>
      <c r="H206" s="145"/>
      <c r="I206" s="179" t="s">
        <v>239</v>
      </c>
      <c r="J206" s="154">
        <v>2.33</v>
      </c>
      <c r="K206" s="89">
        <f t="shared" si="51"/>
        <v>233</v>
      </c>
      <c r="L206" s="158">
        <v>6493</v>
      </c>
      <c r="M206" s="158">
        <v>6500</v>
      </c>
      <c r="N206" s="141">
        <v>6549</v>
      </c>
      <c r="O206" s="90">
        <f t="shared" si="52"/>
        <v>-56</v>
      </c>
      <c r="P206" s="162">
        <f t="shared" si="53"/>
        <v>-8.5509238051610925E-3</v>
      </c>
      <c r="Q206" s="174">
        <v>2783.8</v>
      </c>
      <c r="R206" s="185">
        <v>2503</v>
      </c>
      <c r="S206" s="146">
        <v>2374</v>
      </c>
      <c r="T206" s="112">
        <f t="shared" si="54"/>
        <v>129</v>
      </c>
      <c r="U206" s="162">
        <f t="shared" si="55"/>
        <v>5.4338668913226619E-2</v>
      </c>
      <c r="V206" s="185">
        <v>2487</v>
      </c>
      <c r="W206" s="141">
        <v>2321</v>
      </c>
      <c r="X206" s="90">
        <f t="shared" si="56"/>
        <v>166</v>
      </c>
      <c r="Y206" s="163">
        <f t="shared" si="57"/>
        <v>7.1520896165445935E-2</v>
      </c>
      <c r="Z206" s="91">
        <f t="shared" si="58"/>
        <v>10.67381974248927</v>
      </c>
      <c r="AA206" s="158">
        <v>3310</v>
      </c>
      <c r="AB206" s="189">
        <v>2585</v>
      </c>
      <c r="AC206" s="112">
        <v>165</v>
      </c>
      <c r="AD206" s="90">
        <f t="shared" si="59"/>
        <v>2750</v>
      </c>
      <c r="AE206" s="164">
        <f t="shared" si="60"/>
        <v>0.83081570996978849</v>
      </c>
      <c r="AF206" s="92">
        <f t="shared" si="64"/>
        <v>1.1988682683546732</v>
      </c>
      <c r="AG206" s="158">
        <v>330</v>
      </c>
      <c r="AH206" s="164">
        <f t="shared" si="61"/>
        <v>9.9697885196374625E-2</v>
      </c>
      <c r="AI206" s="93">
        <f t="shared" si="65"/>
        <v>0.48967527110203646</v>
      </c>
      <c r="AJ206" s="158">
        <v>190</v>
      </c>
      <c r="AK206" s="158">
        <v>15</v>
      </c>
      <c r="AL206" s="90">
        <f t="shared" si="62"/>
        <v>205</v>
      </c>
      <c r="AM206" s="164">
        <f t="shared" si="63"/>
        <v>6.1933534743202415E-2</v>
      </c>
      <c r="AN206" s="93">
        <f t="shared" si="66"/>
        <v>0.68058829388134523</v>
      </c>
      <c r="AO206" s="158">
        <v>20</v>
      </c>
      <c r="AP206" s="113" t="s">
        <v>9</v>
      </c>
      <c r="AQ206" s="95" t="s">
        <v>9</v>
      </c>
    </row>
    <row r="207" spans="1:44" x14ac:dyDescent="0.2">
      <c r="A207" s="260"/>
      <c r="B207" s="260"/>
      <c r="C207" s="129">
        <v>9330161.0500000007</v>
      </c>
      <c r="D207" s="122"/>
      <c r="E207" s="111"/>
      <c r="F207" s="112"/>
      <c r="G207" s="112"/>
      <c r="H207" s="145"/>
      <c r="I207" s="179" t="s">
        <v>240</v>
      </c>
      <c r="J207" s="154">
        <v>1.61</v>
      </c>
      <c r="K207" s="89">
        <f t="shared" si="51"/>
        <v>161</v>
      </c>
      <c r="L207" s="158">
        <v>5747</v>
      </c>
      <c r="M207" s="158">
        <v>5753</v>
      </c>
      <c r="N207" s="141">
        <v>5571</v>
      </c>
      <c r="O207" s="90">
        <f t="shared" si="52"/>
        <v>176</v>
      </c>
      <c r="P207" s="162">
        <f t="shared" si="53"/>
        <v>3.1592173756955666E-2</v>
      </c>
      <c r="Q207" s="174">
        <v>3566.5</v>
      </c>
      <c r="R207" s="185">
        <v>2120</v>
      </c>
      <c r="S207" s="146">
        <v>1953</v>
      </c>
      <c r="T207" s="112">
        <f t="shared" si="54"/>
        <v>167</v>
      </c>
      <c r="U207" s="162">
        <f t="shared" si="55"/>
        <v>8.5509472606246806E-2</v>
      </c>
      <c r="V207" s="185">
        <v>2040</v>
      </c>
      <c r="W207" s="141">
        <v>1902</v>
      </c>
      <c r="X207" s="90">
        <f t="shared" si="56"/>
        <v>138</v>
      </c>
      <c r="Y207" s="163">
        <f t="shared" si="57"/>
        <v>7.2555205047318619E-2</v>
      </c>
      <c r="Z207" s="91">
        <f t="shared" si="58"/>
        <v>12.670807453416149</v>
      </c>
      <c r="AA207" s="158">
        <v>2905</v>
      </c>
      <c r="AB207" s="189">
        <v>2280</v>
      </c>
      <c r="AC207" s="112">
        <v>95</v>
      </c>
      <c r="AD207" s="90">
        <f t="shared" si="59"/>
        <v>2375</v>
      </c>
      <c r="AE207" s="164">
        <f t="shared" si="60"/>
        <v>0.81755593803786575</v>
      </c>
      <c r="AF207" s="92">
        <f t="shared" si="64"/>
        <v>1.1797343983230386</v>
      </c>
      <c r="AG207" s="158">
        <v>325</v>
      </c>
      <c r="AH207" s="164">
        <f t="shared" si="61"/>
        <v>0.11187607573149742</v>
      </c>
      <c r="AI207" s="93">
        <f t="shared" si="65"/>
        <v>0.54948956646118574</v>
      </c>
      <c r="AJ207" s="158">
        <v>120</v>
      </c>
      <c r="AK207" s="158">
        <v>60</v>
      </c>
      <c r="AL207" s="90">
        <f t="shared" si="62"/>
        <v>180</v>
      </c>
      <c r="AM207" s="164">
        <f t="shared" si="63"/>
        <v>6.1962134251290879E-2</v>
      </c>
      <c r="AN207" s="93">
        <f t="shared" si="66"/>
        <v>0.68090257419000966</v>
      </c>
      <c r="AO207" s="158">
        <v>25</v>
      </c>
      <c r="AP207" s="113" t="s">
        <v>9</v>
      </c>
      <c r="AQ207" s="95" t="s">
        <v>9</v>
      </c>
    </row>
    <row r="208" spans="1:44" x14ac:dyDescent="0.2">
      <c r="A208" s="260"/>
      <c r="B208" s="260"/>
      <c r="C208" s="129">
        <v>9330161.0600000005</v>
      </c>
      <c r="D208" s="122"/>
      <c r="E208" s="111"/>
      <c r="F208" s="112"/>
      <c r="G208" s="112"/>
      <c r="H208" s="145"/>
      <c r="I208" s="179" t="s">
        <v>241</v>
      </c>
      <c r="J208" s="154">
        <v>3.7</v>
      </c>
      <c r="K208" s="89">
        <f t="shared" si="51"/>
        <v>370</v>
      </c>
      <c r="L208" s="158">
        <v>4330</v>
      </c>
      <c r="M208" s="158">
        <v>4362</v>
      </c>
      <c r="N208" s="141">
        <v>2802</v>
      </c>
      <c r="O208" s="90">
        <f t="shared" si="52"/>
        <v>1528</v>
      </c>
      <c r="P208" s="162">
        <f t="shared" si="53"/>
        <v>0.5453247680228408</v>
      </c>
      <c r="Q208" s="174">
        <v>1168.9000000000001</v>
      </c>
      <c r="R208" s="185">
        <v>1779</v>
      </c>
      <c r="S208" s="146">
        <v>1059</v>
      </c>
      <c r="T208" s="112">
        <f t="shared" si="54"/>
        <v>720</v>
      </c>
      <c r="U208" s="162">
        <f t="shared" si="55"/>
        <v>0.67988668555240794</v>
      </c>
      <c r="V208" s="185">
        <v>1759</v>
      </c>
      <c r="W208" s="141">
        <v>1024</v>
      </c>
      <c r="X208" s="90">
        <f t="shared" si="56"/>
        <v>735</v>
      </c>
      <c r="Y208" s="163">
        <f t="shared" si="57"/>
        <v>0.7177734375</v>
      </c>
      <c r="Z208" s="91">
        <f t="shared" si="58"/>
        <v>4.7540540540540537</v>
      </c>
      <c r="AA208" s="158">
        <v>1825</v>
      </c>
      <c r="AB208" s="189">
        <v>1490</v>
      </c>
      <c r="AC208" s="112">
        <v>65</v>
      </c>
      <c r="AD208" s="90">
        <f t="shared" si="59"/>
        <v>1555</v>
      </c>
      <c r="AE208" s="164">
        <f t="shared" si="60"/>
        <v>0.852054794520548</v>
      </c>
      <c r="AF208" s="92">
        <f t="shared" si="64"/>
        <v>1.2295162980094489</v>
      </c>
      <c r="AG208" s="158">
        <v>155</v>
      </c>
      <c r="AH208" s="164">
        <f t="shared" si="61"/>
        <v>8.4931506849315067E-2</v>
      </c>
      <c r="AI208" s="93">
        <f t="shared" si="65"/>
        <v>0.4171488548591113</v>
      </c>
      <c r="AJ208" s="158">
        <v>70</v>
      </c>
      <c r="AK208" s="158">
        <v>25</v>
      </c>
      <c r="AL208" s="90">
        <f t="shared" si="62"/>
        <v>95</v>
      </c>
      <c r="AM208" s="164">
        <f t="shared" si="63"/>
        <v>5.2054794520547946E-2</v>
      </c>
      <c r="AN208" s="93">
        <f t="shared" si="66"/>
        <v>0.57203070901701036</v>
      </c>
      <c r="AO208" s="158">
        <v>20</v>
      </c>
      <c r="AP208" s="113" t="s">
        <v>9</v>
      </c>
      <c r="AQ208" s="95" t="s">
        <v>9</v>
      </c>
    </row>
    <row r="209" spans="1:44" x14ac:dyDescent="0.2">
      <c r="A209" s="264"/>
      <c r="B209" s="264"/>
      <c r="C209" s="221">
        <v>9330161.0700000003</v>
      </c>
      <c r="D209" s="222">
        <v>9330161.0099999998</v>
      </c>
      <c r="E209" s="244">
        <v>2.381827E-3</v>
      </c>
      <c r="F209" s="235">
        <v>4460</v>
      </c>
      <c r="G209" s="235">
        <v>1915</v>
      </c>
      <c r="H209" s="245">
        <v>1804</v>
      </c>
      <c r="I209" s="226"/>
      <c r="J209" s="227">
        <v>0.53</v>
      </c>
      <c r="K209" s="228">
        <f t="shared" si="51"/>
        <v>53</v>
      </c>
      <c r="L209" s="229">
        <v>10</v>
      </c>
      <c r="M209" s="229">
        <v>5</v>
      </c>
      <c r="N209" s="230">
        <f>E209*F209</f>
        <v>10.62294842</v>
      </c>
      <c r="O209" s="231">
        <f t="shared" si="52"/>
        <v>-0.62294842000000017</v>
      </c>
      <c r="P209" s="232">
        <f t="shared" si="53"/>
        <v>-5.8641762660464856E-2</v>
      </c>
      <c r="Q209" s="233">
        <v>18.8</v>
      </c>
      <c r="R209" s="234">
        <v>4</v>
      </c>
      <c r="S209" s="235">
        <f>G209*E209</f>
        <v>4.5611987049999998</v>
      </c>
      <c r="T209" s="224">
        <f t="shared" si="54"/>
        <v>-0.5611987049999998</v>
      </c>
      <c r="U209" s="232">
        <f t="shared" si="55"/>
        <v>-0.12303754808682466</v>
      </c>
      <c r="V209" s="234">
        <v>4</v>
      </c>
      <c r="W209" s="230">
        <f>H209*E209</f>
        <v>4.2968159080000001</v>
      </c>
      <c r="X209" s="231">
        <f t="shared" si="56"/>
        <v>-0.29681590800000013</v>
      </c>
      <c r="Y209" s="236">
        <f t="shared" si="57"/>
        <v>-6.9078106755138216E-2</v>
      </c>
      <c r="Z209" s="237">
        <f t="shared" si="58"/>
        <v>7.5471698113207544E-2</v>
      </c>
      <c r="AA209" s="229"/>
      <c r="AB209" s="238"/>
      <c r="AC209" s="224"/>
      <c r="AD209" s="231"/>
      <c r="AE209" s="239"/>
      <c r="AF209" s="240"/>
      <c r="AG209" s="229"/>
      <c r="AH209" s="239"/>
      <c r="AI209" s="241"/>
      <c r="AJ209" s="229"/>
      <c r="AK209" s="229"/>
      <c r="AL209" s="231"/>
      <c r="AM209" s="239"/>
      <c r="AN209" s="241"/>
      <c r="AO209" s="229"/>
      <c r="AP209" s="220" t="s">
        <v>470</v>
      </c>
      <c r="AQ209" s="55" t="s">
        <v>5</v>
      </c>
      <c r="AR209" s="114" t="s">
        <v>480</v>
      </c>
    </row>
    <row r="210" spans="1:44" x14ac:dyDescent="0.2">
      <c r="C210" s="132">
        <v>9330161.0800000001</v>
      </c>
      <c r="D210" s="133">
        <v>9330161.0099999998</v>
      </c>
      <c r="E210" s="128">
        <v>0.173750345</v>
      </c>
      <c r="F210" s="199">
        <v>4460</v>
      </c>
      <c r="G210" s="199">
        <v>1915</v>
      </c>
      <c r="H210" s="200">
        <v>1804</v>
      </c>
      <c r="I210" s="196"/>
      <c r="J210" s="157">
        <v>6.58</v>
      </c>
      <c r="K210" s="4">
        <f t="shared" si="51"/>
        <v>658</v>
      </c>
      <c r="L210" s="161">
        <v>816</v>
      </c>
      <c r="M210" s="161">
        <v>720</v>
      </c>
      <c r="N210" s="197">
        <f>E210*F210</f>
        <v>774.92653870000004</v>
      </c>
      <c r="O210" s="5">
        <f t="shared" si="52"/>
        <v>41.073461299999963</v>
      </c>
      <c r="P210" s="171">
        <f t="shared" si="53"/>
        <v>5.3003038673709528E-2</v>
      </c>
      <c r="Q210" s="198">
        <v>124.1</v>
      </c>
      <c r="R210" s="188">
        <v>368</v>
      </c>
      <c r="S210" s="199">
        <f>G210*E210</f>
        <v>332.73191067499999</v>
      </c>
      <c r="T210" s="121">
        <f t="shared" si="54"/>
        <v>35.268089325000005</v>
      </c>
      <c r="U210" s="171">
        <f t="shared" si="55"/>
        <v>0.1059955122833065</v>
      </c>
      <c r="V210" s="188">
        <v>323</v>
      </c>
      <c r="W210" s="197">
        <f>H210*E210</f>
        <v>313.44562237999997</v>
      </c>
      <c r="X210" s="5">
        <f t="shared" si="56"/>
        <v>9.5543776200000252</v>
      </c>
      <c r="Y210" s="172">
        <f t="shared" si="57"/>
        <v>3.0481770801115075E-2</v>
      </c>
      <c r="Z210" s="6">
        <f t="shared" si="58"/>
        <v>0.49088145896656538</v>
      </c>
      <c r="AA210" s="161">
        <v>245</v>
      </c>
      <c r="AB210" s="138">
        <v>190</v>
      </c>
      <c r="AC210" s="121">
        <v>10</v>
      </c>
      <c r="AD210" s="5">
        <f t="shared" ref="AD210:AD241" si="67">AB210+AC210</f>
        <v>200</v>
      </c>
      <c r="AE210" s="173">
        <f t="shared" ref="AE210:AE241" si="68">AD210/AA210</f>
        <v>0.81632653061224492</v>
      </c>
      <c r="AF210" s="7">
        <f t="shared" ref="AF210:AF241" si="69">AE210/0.693</f>
        <v>1.1779603616338312</v>
      </c>
      <c r="AG210" s="161">
        <v>15</v>
      </c>
      <c r="AH210" s="173">
        <f t="shared" ref="AH210:AH241" si="70">AG210/AA210</f>
        <v>6.1224489795918366E-2</v>
      </c>
      <c r="AI210" s="8">
        <f t="shared" ref="AI210:AI241" si="71">AH210/0.2036</f>
        <v>0.30070967483260491</v>
      </c>
      <c r="AJ210" s="161">
        <v>25</v>
      </c>
      <c r="AK210" s="161">
        <v>0</v>
      </c>
      <c r="AL210" s="5">
        <f t="shared" ref="AL210:AL241" si="72">AJ210+AK210</f>
        <v>25</v>
      </c>
      <c r="AM210" s="173">
        <f t="shared" ref="AM210:AM241" si="73">AL210/AA210</f>
        <v>0.10204081632653061</v>
      </c>
      <c r="AN210" s="8">
        <f t="shared" ref="AN210:AN241" si="74">AM210/0.091</f>
        <v>1.1213276519398969</v>
      </c>
      <c r="AO210" s="161">
        <v>10</v>
      </c>
      <c r="AP210" s="114" t="s">
        <v>5</v>
      </c>
      <c r="AQ210" s="55" t="s">
        <v>5</v>
      </c>
      <c r="AR210" s="114" t="s">
        <v>469</v>
      </c>
    </row>
    <row r="211" spans="1:44" x14ac:dyDescent="0.2">
      <c r="A211" s="263" t="s">
        <v>579</v>
      </c>
      <c r="C211" s="132">
        <v>9330161.0899999999</v>
      </c>
      <c r="D211" s="133">
        <v>9330161.0099999998</v>
      </c>
      <c r="E211" s="128">
        <v>0.56425695300000001</v>
      </c>
      <c r="F211" s="199">
        <v>4460</v>
      </c>
      <c r="G211" s="199">
        <v>1915</v>
      </c>
      <c r="H211" s="200">
        <v>1804</v>
      </c>
      <c r="I211" s="196"/>
      <c r="J211" s="157">
        <v>136.76</v>
      </c>
      <c r="K211" s="4">
        <f t="shared" si="51"/>
        <v>13676</v>
      </c>
      <c r="L211" s="161">
        <v>2587</v>
      </c>
      <c r="M211" s="161">
        <v>2538</v>
      </c>
      <c r="N211" s="197">
        <f>E211*F211</f>
        <v>2516.5860103800001</v>
      </c>
      <c r="O211" s="5">
        <f t="shared" si="52"/>
        <v>70.413989619999938</v>
      </c>
      <c r="P211" s="171">
        <f t="shared" si="53"/>
        <v>2.7979965449051968E-2</v>
      </c>
      <c r="Q211" s="198">
        <v>18.899999999999999</v>
      </c>
      <c r="R211" s="188">
        <v>852</v>
      </c>
      <c r="S211" s="199">
        <f>G211*E211</f>
        <v>1080.5520649949999</v>
      </c>
      <c r="T211" s="121">
        <f t="shared" si="54"/>
        <v>-228.55206499499991</v>
      </c>
      <c r="U211" s="171">
        <f t="shared" si="55"/>
        <v>-0.21151416243515994</v>
      </c>
      <c r="V211" s="188">
        <v>798</v>
      </c>
      <c r="W211" s="197">
        <f>H211*E211</f>
        <v>1017.919543212</v>
      </c>
      <c r="X211" s="5">
        <f t="shared" si="56"/>
        <v>-219.91954321200001</v>
      </c>
      <c r="Y211" s="172">
        <f t="shared" si="57"/>
        <v>-0.21604806065325521</v>
      </c>
      <c r="Z211" s="6">
        <f t="shared" si="58"/>
        <v>5.8350394852295991E-2</v>
      </c>
      <c r="AA211" s="161">
        <v>920</v>
      </c>
      <c r="AB211" s="138">
        <v>770</v>
      </c>
      <c r="AC211" s="121">
        <v>15</v>
      </c>
      <c r="AD211" s="5">
        <f t="shared" si="67"/>
        <v>785</v>
      </c>
      <c r="AE211" s="173">
        <f t="shared" si="68"/>
        <v>0.85326086956521741</v>
      </c>
      <c r="AF211" s="7">
        <f t="shared" si="69"/>
        <v>1.2312566660392747</v>
      </c>
      <c r="AG211" s="161">
        <v>50</v>
      </c>
      <c r="AH211" s="173">
        <f t="shared" si="70"/>
        <v>5.434782608695652E-2</v>
      </c>
      <c r="AI211" s="8">
        <f t="shared" si="71"/>
        <v>0.26693431280430513</v>
      </c>
      <c r="AJ211" s="161">
        <v>45</v>
      </c>
      <c r="AK211" s="161">
        <v>20</v>
      </c>
      <c r="AL211" s="5">
        <f t="shared" si="72"/>
        <v>65</v>
      </c>
      <c r="AM211" s="173">
        <f t="shared" si="73"/>
        <v>7.0652173913043473E-2</v>
      </c>
      <c r="AN211" s="8">
        <f t="shared" si="74"/>
        <v>0.77639751552795022</v>
      </c>
      <c r="AO211" s="161">
        <v>20</v>
      </c>
      <c r="AP211" s="114" t="s">
        <v>5</v>
      </c>
      <c r="AQ211" s="55" t="s">
        <v>5</v>
      </c>
      <c r="AR211" s="114" t="s">
        <v>469</v>
      </c>
    </row>
    <row r="212" spans="1:44" x14ac:dyDescent="0.2">
      <c r="A212" s="260"/>
      <c r="B212" s="260"/>
      <c r="C212" s="129">
        <v>9330162.0099999998</v>
      </c>
      <c r="D212" s="122"/>
      <c r="E212" s="111"/>
      <c r="F212" s="112"/>
      <c r="G212" s="112"/>
      <c r="H212" s="145"/>
      <c r="I212" s="179" t="s">
        <v>242</v>
      </c>
      <c r="J212" s="154">
        <v>2.15</v>
      </c>
      <c r="K212" s="89">
        <f t="shared" si="51"/>
        <v>215</v>
      </c>
      <c r="L212" s="158">
        <v>5746</v>
      </c>
      <c r="M212" s="158">
        <v>5852</v>
      </c>
      <c r="N212" s="141">
        <v>5804</v>
      </c>
      <c r="O212" s="90">
        <f t="shared" si="52"/>
        <v>-58</v>
      </c>
      <c r="P212" s="162">
        <f t="shared" si="53"/>
        <v>-9.9931082012405231E-3</v>
      </c>
      <c r="Q212" s="174">
        <v>2666.9</v>
      </c>
      <c r="R212" s="185">
        <v>1926</v>
      </c>
      <c r="S212" s="146">
        <v>1871</v>
      </c>
      <c r="T212" s="112">
        <f t="shared" si="54"/>
        <v>55</v>
      </c>
      <c r="U212" s="162">
        <f t="shared" si="55"/>
        <v>2.939604489577766E-2</v>
      </c>
      <c r="V212" s="185">
        <v>1830</v>
      </c>
      <c r="W212" s="141">
        <v>1804</v>
      </c>
      <c r="X212" s="90">
        <f t="shared" si="56"/>
        <v>26</v>
      </c>
      <c r="Y212" s="163">
        <f t="shared" si="57"/>
        <v>1.4412416851441241E-2</v>
      </c>
      <c r="Z212" s="91">
        <f t="shared" si="58"/>
        <v>8.5116279069767433</v>
      </c>
      <c r="AA212" s="158">
        <v>2550</v>
      </c>
      <c r="AB212" s="189">
        <v>2005</v>
      </c>
      <c r="AC212" s="112">
        <v>175</v>
      </c>
      <c r="AD212" s="90">
        <f t="shared" si="67"/>
        <v>2180</v>
      </c>
      <c r="AE212" s="164">
        <f t="shared" si="68"/>
        <v>0.85490196078431369</v>
      </c>
      <c r="AF212" s="92">
        <f t="shared" si="69"/>
        <v>1.2336247630365278</v>
      </c>
      <c r="AG212" s="158">
        <v>310</v>
      </c>
      <c r="AH212" s="164">
        <f t="shared" si="70"/>
        <v>0.12156862745098039</v>
      </c>
      <c r="AI212" s="93">
        <f t="shared" si="71"/>
        <v>0.59709541970029656</v>
      </c>
      <c r="AJ212" s="158">
        <v>45</v>
      </c>
      <c r="AK212" s="158">
        <v>0</v>
      </c>
      <c r="AL212" s="90">
        <f t="shared" si="72"/>
        <v>45</v>
      </c>
      <c r="AM212" s="164">
        <f t="shared" si="73"/>
        <v>1.7647058823529412E-2</v>
      </c>
      <c r="AN212" s="93">
        <f t="shared" si="74"/>
        <v>0.19392372333548805</v>
      </c>
      <c r="AO212" s="158">
        <v>15</v>
      </c>
      <c r="AP212" s="113" t="s">
        <v>9</v>
      </c>
      <c r="AQ212" s="95" t="s">
        <v>9</v>
      </c>
    </row>
    <row r="213" spans="1:44" x14ac:dyDescent="0.2">
      <c r="A213" s="260"/>
      <c r="B213" s="260"/>
      <c r="C213" s="129">
        <v>9330162.0199999996</v>
      </c>
      <c r="D213" s="122"/>
      <c r="E213" s="111"/>
      <c r="F213" s="112"/>
      <c r="G213" s="112"/>
      <c r="H213" s="145"/>
      <c r="I213" s="179" t="s">
        <v>243</v>
      </c>
      <c r="J213" s="154">
        <v>2.08</v>
      </c>
      <c r="K213" s="89">
        <f t="shared" si="51"/>
        <v>208</v>
      </c>
      <c r="L213" s="158">
        <v>6510</v>
      </c>
      <c r="M213" s="158">
        <v>6372</v>
      </c>
      <c r="N213" s="141">
        <v>6363</v>
      </c>
      <c r="O213" s="90">
        <f t="shared" si="52"/>
        <v>147</v>
      </c>
      <c r="P213" s="162">
        <f t="shared" si="53"/>
        <v>2.3102310231023101E-2</v>
      </c>
      <c r="Q213" s="174">
        <v>3131.5</v>
      </c>
      <c r="R213" s="185">
        <v>2110</v>
      </c>
      <c r="S213" s="146">
        <v>2009</v>
      </c>
      <c r="T213" s="112">
        <f t="shared" si="54"/>
        <v>101</v>
      </c>
      <c r="U213" s="162">
        <f t="shared" si="55"/>
        <v>5.0273768043802888E-2</v>
      </c>
      <c r="V213" s="185">
        <v>2000</v>
      </c>
      <c r="W213" s="141">
        <v>1940</v>
      </c>
      <c r="X213" s="90">
        <f t="shared" si="56"/>
        <v>60</v>
      </c>
      <c r="Y213" s="163">
        <f t="shared" si="57"/>
        <v>3.0927835051546393E-2</v>
      </c>
      <c r="Z213" s="91">
        <f t="shared" si="58"/>
        <v>9.615384615384615</v>
      </c>
      <c r="AA213" s="158">
        <v>3225</v>
      </c>
      <c r="AB213" s="189">
        <v>2540</v>
      </c>
      <c r="AC213" s="112">
        <v>195</v>
      </c>
      <c r="AD213" s="90">
        <f t="shared" si="67"/>
        <v>2735</v>
      </c>
      <c r="AE213" s="164">
        <f t="shared" si="68"/>
        <v>0.84806201550387594</v>
      </c>
      <c r="AF213" s="92">
        <f t="shared" si="69"/>
        <v>1.2237547121268053</v>
      </c>
      <c r="AG213" s="158">
        <v>420</v>
      </c>
      <c r="AH213" s="164">
        <f t="shared" si="70"/>
        <v>0.13023255813953488</v>
      </c>
      <c r="AI213" s="93">
        <f t="shared" si="71"/>
        <v>0.63964910677571163</v>
      </c>
      <c r="AJ213" s="158">
        <v>40</v>
      </c>
      <c r="AK213" s="158">
        <v>10</v>
      </c>
      <c r="AL213" s="90">
        <f t="shared" si="72"/>
        <v>50</v>
      </c>
      <c r="AM213" s="164">
        <f t="shared" si="73"/>
        <v>1.5503875968992248E-2</v>
      </c>
      <c r="AN213" s="93">
        <f t="shared" si="74"/>
        <v>0.17037226339551922</v>
      </c>
      <c r="AO213" s="158">
        <v>20</v>
      </c>
      <c r="AP213" s="113" t="s">
        <v>9</v>
      </c>
      <c r="AQ213" s="95" t="s">
        <v>9</v>
      </c>
    </row>
    <row r="214" spans="1:44" x14ac:dyDescent="0.2">
      <c r="A214" s="260"/>
      <c r="B214" s="260"/>
      <c r="C214" s="129">
        <v>9330162.0299999993</v>
      </c>
      <c r="D214" s="122"/>
      <c r="E214" s="111"/>
      <c r="F214" s="112"/>
      <c r="G214" s="112"/>
      <c r="H214" s="145"/>
      <c r="I214" s="179" t="s">
        <v>244</v>
      </c>
      <c r="J214" s="154">
        <v>1.66</v>
      </c>
      <c r="K214" s="89">
        <f t="shared" si="51"/>
        <v>166</v>
      </c>
      <c r="L214" s="158">
        <v>7683</v>
      </c>
      <c r="M214" s="158">
        <v>7599</v>
      </c>
      <c r="N214" s="141">
        <v>7005</v>
      </c>
      <c r="O214" s="90">
        <f t="shared" si="52"/>
        <v>678</v>
      </c>
      <c r="P214" s="162">
        <f t="shared" si="53"/>
        <v>9.6788008565310488E-2</v>
      </c>
      <c r="Q214" s="174">
        <v>4635.6000000000004</v>
      </c>
      <c r="R214" s="185">
        <v>2644</v>
      </c>
      <c r="S214" s="146">
        <v>2286</v>
      </c>
      <c r="T214" s="112">
        <f t="shared" si="54"/>
        <v>358</v>
      </c>
      <c r="U214" s="162">
        <f t="shared" si="55"/>
        <v>0.15660542432195976</v>
      </c>
      <c r="V214" s="185">
        <v>2341</v>
      </c>
      <c r="W214" s="141">
        <v>2136</v>
      </c>
      <c r="X214" s="90">
        <f t="shared" si="56"/>
        <v>205</v>
      </c>
      <c r="Y214" s="163">
        <f t="shared" si="57"/>
        <v>9.5973782771535579E-2</v>
      </c>
      <c r="Z214" s="91">
        <f t="shared" si="58"/>
        <v>14.102409638554217</v>
      </c>
      <c r="AA214" s="158">
        <v>3635</v>
      </c>
      <c r="AB214" s="189">
        <v>2750</v>
      </c>
      <c r="AC214" s="112">
        <v>270</v>
      </c>
      <c r="AD214" s="90">
        <f t="shared" si="67"/>
        <v>3020</v>
      </c>
      <c r="AE214" s="164">
        <f t="shared" si="68"/>
        <v>0.83081155433287479</v>
      </c>
      <c r="AF214" s="92">
        <f t="shared" si="69"/>
        <v>1.1988622717646102</v>
      </c>
      <c r="AG214" s="158">
        <v>470</v>
      </c>
      <c r="AH214" s="164">
        <f t="shared" si="70"/>
        <v>0.12929848693259974</v>
      </c>
      <c r="AI214" s="93">
        <f t="shared" si="71"/>
        <v>0.63506133071021487</v>
      </c>
      <c r="AJ214" s="158">
        <v>90</v>
      </c>
      <c r="AK214" s="158">
        <v>20</v>
      </c>
      <c r="AL214" s="90">
        <f t="shared" si="72"/>
        <v>110</v>
      </c>
      <c r="AM214" s="164">
        <f t="shared" si="73"/>
        <v>3.0261348005502064E-2</v>
      </c>
      <c r="AN214" s="93">
        <f t="shared" si="74"/>
        <v>0.33254228577474798</v>
      </c>
      <c r="AO214" s="158">
        <v>40</v>
      </c>
      <c r="AP214" s="113" t="s">
        <v>9</v>
      </c>
      <c r="AQ214" s="95" t="s">
        <v>9</v>
      </c>
    </row>
    <row r="215" spans="1:44" x14ac:dyDescent="0.2">
      <c r="A215" s="260"/>
      <c r="B215" s="260"/>
      <c r="C215" s="129">
        <v>9330162.0399999991</v>
      </c>
      <c r="D215" s="122"/>
      <c r="E215" s="111"/>
      <c r="F215" s="112"/>
      <c r="G215" s="112"/>
      <c r="H215" s="145"/>
      <c r="I215" s="179" t="s">
        <v>245</v>
      </c>
      <c r="J215" s="154">
        <v>4.92</v>
      </c>
      <c r="K215" s="89">
        <f t="shared" si="51"/>
        <v>492</v>
      </c>
      <c r="L215" s="158">
        <v>5755</v>
      </c>
      <c r="M215" s="158">
        <v>5892</v>
      </c>
      <c r="N215" s="141">
        <v>6015</v>
      </c>
      <c r="O215" s="90">
        <f t="shared" si="52"/>
        <v>-260</v>
      </c>
      <c r="P215" s="162">
        <f t="shared" si="53"/>
        <v>-4.3225270157938485E-2</v>
      </c>
      <c r="Q215" s="174">
        <v>1169</v>
      </c>
      <c r="R215" s="185">
        <v>1903</v>
      </c>
      <c r="S215" s="146">
        <v>1885</v>
      </c>
      <c r="T215" s="112">
        <f t="shared" si="54"/>
        <v>18</v>
      </c>
      <c r="U215" s="162">
        <f t="shared" si="55"/>
        <v>9.5490716180371346E-3</v>
      </c>
      <c r="V215" s="185">
        <v>1875</v>
      </c>
      <c r="W215" s="141">
        <v>1845</v>
      </c>
      <c r="X215" s="90">
        <f t="shared" si="56"/>
        <v>30</v>
      </c>
      <c r="Y215" s="163">
        <f t="shared" si="57"/>
        <v>1.6260162601626018E-2</v>
      </c>
      <c r="Z215" s="91">
        <f t="shared" si="58"/>
        <v>3.8109756097560976</v>
      </c>
      <c r="AA215" s="158">
        <v>2535</v>
      </c>
      <c r="AB215" s="189">
        <v>2025</v>
      </c>
      <c r="AC215" s="112">
        <v>155</v>
      </c>
      <c r="AD215" s="90">
        <f t="shared" si="67"/>
        <v>2180</v>
      </c>
      <c r="AE215" s="164">
        <f t="shared" si="68"/>
        <v>0.85996055226824453</v>
      </c>
      <c r="AF215" s="92">
        <f t="shared" si="69"/>
        <v>1.2409243178473948</v>
      </c>
      <c r="AG215" s="158">
        <v>245</v>
      </c>
      <c r="AH215" s="164">
        <f t="shared" si="70"/>
        <v>9.6646942800788949E-2</v>
      </c>
      <c r="AI215" s="93">
        <f t="shared" si="71"/>
        <v>0.47469028880544667</v>
      </c>
      <c r="AJ215" s="158">
        <v>70</v>
      </c>
      <c r="AK215" s="158">
        <v>10</v>
      </c>
      <c r="AL215" s="90">
        <f t="shared" si="72"/>
        <v>80</v>
      </c>
      <c r="AM215" s="164">
        <f t="shared" si="73"/>
        <v>3.1558185404339252E-2</v>
      </c>
      <c r="AN215" s="93">
        <f t="shared" si="74"/>
        <v>0.34679324620153024</v>
      </c>
      <c r="AO215" s="158">
        <v>25</v>
      </c>
      <c r="AP215" s="113" t="s">
        <v>9</v>
      </c>
      <c r="AQ215" s="95" t="s">
        <v>9</v>
      </c>
    </row>
    <row r="216" spans="1:44" x14ac:dyDescent="0.2">
      <c r="A216" s="260" t="s">
        <v>579</v>
      </c>
      <c r="B216" s="260" t="s">
        <v>580</v>
      </c>
      <c r="C216" s="129">
        <v>9330163.0099999998</v>
      </c>
      <c r="D216" s="122"/>
      <c r="E216" s="111"/>
      <c r="F216" s="112"/>
      <c r="G216" s="112"/>
      <c r="H216" s="145"/>
      <c r="I216" s="179" t="s">
        <v>246</v>
      </c>
      <c r="J216" s="154">
        <v>1.7</v>
      </c>
      <c r="K216" s="89">
        <f t="shared" si="51"/>
        <v>170</v>
      </c>
      <c r="L216" s="158">
        <v>5874</v>
      </c>
      <c r="M216" s="158">
        <v>4787</v>
      </c>
      <c r="N216" s="141">
        <v>3645</v>
      </c>
      <c r="O216" s="90">
        <f t="shared" si="52"/>
        <v>2229</v>
      </c>
      <c r="P216" s="162">
        <f t="shared" si="53"/>
        <v>0.61152263374485594</v>
      </c>
      <c r="Q216" s="174">
        <v>3445.8</v>
      </c>
      <c r="R216" s="185">
        <v>1989</v>
      </c>
      <c r="S216" s="146">
        <v>1200</v>
      </c>
      <c r="T216" s="112">
        <f t="shared" si="54"/>
        <v>789</v>
      </c>
      <c r="U216" s="162">
        <f t="shared" si="55"/>
        <v>0.65749999999999997</v>
      </c>
      <c r="V216" s="185">
        <v>1872</v>
      </c>
      <c r="W216" s="141">
        <v>1156</v>
      </c>
      <c r="X216" s="90">
        <f t="shared" si="56"/>
        <v>716</v>
      </c>
      <c r="Y216" s="163">
        <f t="shared" si="57"/>
        <v>0.61937716262975784</v>
      </c>
      <c r="Z216" s="91">
        <f t="shared" si="58"/>
        <v>11.011764705882353</v>
      </c>
      <c r="AA216" s="158">
        <v>2895</v>
      </c>
      <c r="AB216" s="189">
        <v>2320</v>
      </c>
      <c r="AC216" s="112">
        <v>160</v>
      </c>
      <c r="AD216" s="90">
        <f t="shared" si="67"/>
        <v>2480</v>
      </c>
      <c r="AE216" s="164">
        <f t="shared" si="68"/>
        <v>0.85664939550949915</v>
      </c>
      <c r="AF216" s="92">
        <f t="shared" si="69"/>
        <v>1.2361463138665212</v>
      </c>
      <c r="AG216" s="158">
        <v>340</v>
      </c>
      <c r="AH216" s="164">
        <f t="shared" si="70"/>
        <v>0.11744386873920552</v>
      </c>
      <c r="AI216" s="93">
        <f t="shared" si="71"/>
        <v>0.57683629046761065</v>
      </c>
      <c r="AJ216" s="158">
        <v>45</v>
      </c>
      <c r="AK216" s="158">
        <v>15</v>
      </c>
      <c r="AL216" s="90">
        <f t="shared" si="72"/>
        <v>60</v>
      </c>
      <c r="AM216" s="164">
        <f t="shared" si="73"/>
        <v>2.072538860103627E-2</v>
      </c>
      <c r="AN216" s="93">
        <f t="shared" si="74"/>
        <v>0.22775152308831068</v>
      </c>
      <c r="AO216" s="158">
        <v>10</v>
      </c>
      <c r="AP216" s="113" t="s">
        <v>9</v>
      </c>
      <c r="AQ216" s="95" t="s">
        <v>9</v>
      </c>
    </row>
    <row r="217" spans="1:44" x14ac:dyDescent="0.2">
      <c r="A217" s="260"/>
      <c r="B217" s="260"/>
      <c r="C217" s="129">
        <v>9330163.0399999991</v>
      </c>
      <c r="D217" s="122"/>
      <c r="E217" s="111"/>
      <c r="F217" s="112"/>
      <c r="G217" s="112"/>
      <c r="H217" s="145"/>
      <c r="I217" s="179" t="s">
        <v>247</v>
      </c>
      <c r="J217" s="154">
        <v>2.67</v>
      </c>
      <c r="K217" s="89">
        <f t="shared" si="51"/>
        <v>267</v>
      </c>
      <c r="L217" s="158">
        <v>5668</v>
      </c>
      <c r="M217" s="158">
        <v>5406</v>
      </c>
      <c r="N217" s="141">
        <v>5396</v>
      </c>
      <c r="O217" s="90">
        <f t="shared" si="52"/>
        <v>272</v>
      </c>
      <c r="P217" s="162">
        <f t="shared" si="53"/>
        <v>5.0407709414381024E-2</v>
      </c>
      <c r="Q217" s="174">
        <v>2121.1</v>
      </c>
      <c r="R217" s="185">
        <v>1932</v>
      </c>
      <c r="S217" s="146">
        <v>1864</v>
      </c>
      <c r="T217" s="112">
        <f t="shared" si="54"/>
        <v>68</v>
      </c>
      <c r="U217" s="162">
        <f t="shared" si="55"/>
        <v>3.6480686695278972E-2</v>
      </c>
      <c r="V217" s="185">
        <v>1825</v>
      </c>
      <c r="W217" s="141">
        <v>1786</v>
      </c>
      <c r="X217" s="90">
        <f t="shared" si="56"/>
        <v>39</v>
      </c>
      <c r="Y217" s="163">
        <f t="shared" si="57"/>
        <v>2.1836506159014557E-2</v>
      </c>
      <c r="Z217" s="91">
        <f t="shared" si="58"/>
        <v>6.8352059925093629</v>
      </c>
      <c r="AA217" s="158">
        <v>2810</v>
      </c>
      <c r="AB217" s="189">
        <v>2225</v>
      </c>
      <c r="AC217" s="112">
        <v>160</v>
      </c>
      <c r="AD217" s="90">
        <f t="shared" si="67"/>
        <v>2385</v>
      </c>
      <c r="AE217" s="164">
        <f t="shared" si="68"/>
        <v>0.8487544483985765</v>
      </c>
      <c r="AF217" s="92">
        <f t="shared" si="69"/>
        <v>1.2247538937930398</v>
      </c>
      <c r="AG217" s="158">
        <v>325</v>
      </c>
      <c r="AH217" s="164">
        <f t="shared" si="70"/>
        <v>0.11565836298932385</v>
      </c>
      <c r="AI217" s="93">
        <f t="shared" si="71"/>
        <v>0.56806661586111906</v>
      </c>
      <c r="AJ217" s="158">
        <v>30</v>
      </c>
      <c r="AK217" s="158">
        <v>35</v>
      </c>
      <c r="AL217" s="90">
        <f t="shared" si="72"/>
        <v>65</v>
      </c>
      <c r="AM217" s="164">
        <f t="shared" si="73"/>
        <v>2.3131672597864767E-2</v>
      </c>
      <c r="AN217" s="93">
        <f t="shared" si="74"/>
        <v>0.2541942043721403</v>
      </c>
      <c r="AO217" s="158">
        <v>40</v>
      </c>
      <c r="AP217" s="113" t="s">
        <v>9</v>
      </c>
      <c r="AQ217" s="95" t="s">
        <v>9</v>
      </c>
    </row>
    <row r="218" spans="1:44" x14ac:dyDescent="0.2">
      <c r="A218" s="260"/>
      <c r="B218" s="260"/>
      <c r="C218" s="129">
        <v>9330163.0500000007</v>
      </c>
      <c r="D218" s="122"/>
      <c r="E218" s="111"/>
      <c r="F218" s="112"/>
      <c r="G218" s="112"/>
      <c r="H218" s="145"/>
      <c r="I218" s="179" t="s">
        <v>248</v>
      </c>
      <c r="J218" s="154">
        <v>1.64</v>
      </c>
      <c r="K218" s="89">
        <f t="shared" si="51"/>
        <v>164</v>
      </c>
      <c r="L218" s="158">
        <v>5530</v>
      </c>
      <c r="M218" s="158">
        <v>5263</v>
      </c>
      <c r="N218" s="141">
        <v>5207</v>
      </c>
      <c r="O218" s="90">
        <f t="shared" si="52"/>
        <v>323</v>
      </c>
      <c r="P218" s="162">
        <f t="shared" si="53"/>
        <v>6.2031880161321301E-2</v>
      </c>
      <c r="Q218" s="174">
        <v>3364.6</v>
      </c>
      <c r="R218" s="185">
        <v>1953</v>
      </c>
      <c r="S218" s="146">
        <v>1803</v>
      </c>
      <c r="T218" s="112">
        <f t="shared" si="54"/>
        <v>150</v>
      </c>
      <c r="U218" s="162">
        <f t="shared" si="55"/>
        <v>8.3194675540765387E-2</v>
      </c>
      <c r="V218" s="185">
        <v>1812</v>
      </c>
      <c r="W218" s="141">
        <v>1694</v>
      </c>
      <c r="X218" s="90">
        <f t="shared" si="56"/>
        <v>118</v>
      </c>
      <c r="Y218" s="163">
        <f t="shared" si="57"/>
        <v>6.9657615112160565E-2</v>
      </c>
      <c r="Z218" s="91">
        <f t="shared" si="58"/>
        <v>11.048780487804878</v>
      </c>
      <c r="AA218" s="158">
        <v>2525</v>
      </c>
      <c r="AB218" s="189">
        <v>1860</v>
      </c>
      <c r="AC218" s="112">
        <v>155</v>
      </c>
      <c r="AD218" s="90">
        <f t="shared" si="67"/>
        <v>2015</v>
      </c>
      <c r="AE218" s="164">
        <f t="shared" si="68"/>
        <v>0.79801980198019806</v>
      </c>
      <c r="AF218" s="92">
        <f t="shared" si="69"/>
        <v>1.1515437258011516</v>
      </c>
      <c r="AG218" s="158">
        <v>405</v>
      </c>
      <c r="AH218" s="164">
        <f t="shared" si="70"/>
        <v>0.1603960396039604</v>
      </c>
      <c r="AI218" s="93">
        <f t="shared" si="71"/>
        <v>0.78779980159116114</v>
      </c>
      <c r="AJ218" s="158">
        <v>55</v>
      </c>
      <c r="AK218" s="158">
        <v>15</v>
      </c>
      <c r="AL218" s="90">
        <f t="shared" si="72"/>
        <v>70</v>
      </c>
      <c r="AM218" s="164">
        <f t="shared" si="73"/>
        <v>2.7722772277227723E-2</v>
      </c>
      <c r="AN218" s="93">
        <f t="shared" si="74"/>
        <v>0.30464584920030463</v>
      </c>
      <c r="AO218" s="158">
        <v>35</v>
      </c>
      <c r="AP218" s="113" t="s">
        <v>9</v>
      </c>
      <c r="AQ218" s="95" t="s">
        <v>9</v>
      </c>
    </row>
    <row r="219" spans="1:44" x14ac:dyDescent="0.2">
      <c r="A219" s="260"/>
      <c r="B219" s="260"/>
      <c r="C219" s="129">
        <v>9330163.0600000005</v>
      </c>
      <c r="D219" s="122"/>
      <c r="E219" s="111"/>
      <c r="F219" s="112"/>
      <c r="G219" s="112"/>
      <c r="H219" s="145"/>
      <c r="I219" s="179" t="s">
        <v>249</v>
      </c>
      <c r="J219" s="154">
        <v>0.99</v>
      </c>
      <c r="K219" s="89">
        <f t="shared" si="51"/>
        <v>99</v>
      </c>
      <c r="L219" s="158">
        <v>4329</v>
      </c>
      <c r="M219" s="158">
        <v>4031</v>
      </c>
      <c r="N219" s="141">
        <v>3921</v>
      </c>
      <c r="O219" s="90">
        <f t="shared" si="52"/>
        <v>408</v>
      </c>
      <c r="P219" s="162">
        <f t="shared" si="53"/>
        <v>0.10405508798775823</v>
      </c>
      <c r="Q219" s="174">
        <v>4394</v>
      </c>
      <c r="R219" s="185">
        <v>1455</v>
      </c>
      <c r="S219" s="146">
        <v>1350</v>
      </c>
      <c r="T219" s="112">
        <f t="shared" si="54"/>
        <v>105</v>
      </c>
      <c r="U219" s="162">
        <f t="shared" si="55"/>
        <v>7.7777777777777779E-2</v>
      </c>
      <c r="V219" s="185">
        <v>1355</v>
      </c>
      <c r="W219" s="141">
        <v>1231</v>
      </c>
      <c r="X219" s="90">
        <f t="shared" si="56"/>
        <v>124</v>
      </c>
      <c r="Y219" s="163">
        <f t="shared" si="57"/>
        <v>0.10073111291632819</v>
      </c>
      <c r="Z219" s="91">
        <f t="shared" si="58"/>
        <v>13.686868686868687</v>
      </c>
      <c r="AA219" s="158">
        <v>2070</v>
      </c>
      <c r="AB219" s="189">
        <v>1600</v>
      </c>
      <c r="AC219" s="112">
        <v>140</v>
      </c>
      <c r="AD219" s="90">
        <f t="shared" si="67"/>
        <v>1740</v>
      </c>
      <c r="AE219" s="164">
        <f t="shared" si="68"/>
        <v>0.84057971014492749</v>
      </c>
      <c r="AF219" s="92">
        <f t="shared" si="69"/>
        <v>1.2129577346968652</v>
      </c>
      <c r="AG219" s="158">
        <v>235</v>
      </c>
      <c r="AH219" s="164">
        <f t="shared" si="70"/>
        <v>0.11352657004830918</v>
      </c>
      <c r="AI219" s="93">
        <f t="shared" si="71"/>
        <v>0.55759612008010406</v>
      </c>
      <c r="AJ219" s="158">
        <v>45</v>
      </c>
      <c r="AK219" s="158">
        <v>10</v>
      </c>
      <c r="AL219" s="90">
        <f t="shared" si="72"/>
        <v>55</v>
      </c>
      <c r="AM219" s="164">
        <f t="shared" si="73"/>
        <v>2.6570048309178744E-2</v>
      </c>
      <c r="AN219" s="93">
        <f t="shared" si="74"/>
        <v>0.29197855284811808</v>
      </c>
      <c r="AO219" s="158">
        <v>45</v>
      </c>
      <c r="AP219" s="113" t="s">
        <v>9</v>
      </c>
      <c r="AQ219" s="95" t="s">
        <v>9</v>
      </c>
    </row>
    <row r="220" spans="1:44" x14ac:dyDescent="0.2">
      <c r="A220" s="260"/>
      <c r="B220" s="260"/>
      <c r="C220" s="129">
        <v>9330163.0700000003</v>
      </c>
      <c r="D220" s="122"/>
      <c r="E220" s="111"/>
      <c r="F220" s="112"/>
      <c r="G220" s="112"/>
      <c r="H220" s="145"/>
      <c r="I220" s="179" t="s">
        <v>250</v>
      </c>
      <c r="J220" s="154">
        <v>1.32</v>
      </c>
      <c r="K220" s="89">
        <f t="shared" si="51"/>
        <v>132</v>
      </c>
      <c r="L220" s="158">
        <v>4891</v>
      </c>
      <c r="M220" s="158">
        <v>4716</v>
      </c>
      <c r="N220" s="141">
        <v>4455</v>
      </c>
      <c r="O220" s="90">
        <f t="shared" si="52"/>
        <v>436</v>
      </c>
      <c r="P220" s="162">
        <f t="shared" si="53"/>
        <v>9.7867564534231205E-2</v>
      </c>
      <c r="Q220" s="174">
        <v>3709.2</v>
      </c>
      <c r="R220" s="185">
        <v>1616</v>
      </c>
      <c r="S220" s="146">
        <v>1487</v>
      </c>
      <c r="T220" s="112">
        <f t="shared" si="54"/>
        <v>129</v>
      </c>
      <c r="U220" s="162">
        <f t="shared" si="55"/>
        <v>8.6751849361129785E-2</v>
      </c>
      <c r="V220" s="185">
        <v>1490</v>
      </c>
      <c r="W220" s="141">
        <v>1414</v>
      </c>
      <c r="X220" s="90">
        <f t="shared" si="56"/>
        <v>76</v>
      </c>
      <c r="Y220" s="163">
        <f t="shared" si="57"/>
        <v>5.3748231966053751E-2</v>
      </c>
      <c r="Z220" s="91">
        <f t="shared" si="58"/>
        <v>11.287878787878787</v>
      </c>
      <c r="AA220" s="158">
        <v>2435</v>
      </c>
      <c r="AB220" s="189">
        <v>1830</v>
      </c>
      <c r="AC220" s="112">
        <v>150</v>
      </c>
      <c r="AD220" s="90">
        <f t="shared" si="67"/>
        <v>1980</v>
      </c>
      <c r="AE220" s="164">
        <f t="shared" si="68"/>
        <v>0.81314168377823404</v>
      </c>
      <c r="AF220" s="92">
        <f t="shared" si="69"/>
        <v>1.1733646230566148</v>
      </c>
      <c r="AG220" s="158">
        <v>375</v>
      </c>
      <c r="AH220" s="164">
        <f t="shared" si="70"/>
        <v>0.1540041067761807</v>
      </c>
      <c r="AI220" s="93">
        <f t="shared" si="71"/>
        <v>0.75640523956866745</v>
      </c>
      <c r="AJ220" s="158">
        <v>50</v>
      </c>
      <c r="AK220" s="158">
        <v>15</v>
      </c>
      <c r="AL220" s="90">
        <f t="shared" si="72"/>
        <v>65</v>
      </c>
      <c r="AM220" s="164">
        <f t="shared" si="73"/>
        <v>2.6694045174537988E-2</v>
      </c>
      <c r="AN220" s="93">
        <f t="shared" si="74"/>
        <v>0.2933411557641537</v>
      </c>
      <c r="AO220" s="158">
        <v>15</v>
      </c>
      <c r="AP220" s="113" t="s">
        <v>9</v>
      </c>
      <c r="AQ220" s="95" t="s">
        <v>9</v>
      </c>
    </row>
    <row r="221" spans="1:44" x14ac:dyDescent="0.2">
      <c r="A221" s="260"/>
      <c r="B221" s="260"/>
      <c r="C221" s="129">
        <v>9330163.0800000001</v>
      </c>
      <c r="D221" s="122"/>
      <c r="E221" s="111"/>
      <c r="F221" s="112"/>
      <c r="G221" s="112"/>
      <c r="H221" s="145"/>
      <c r="I221" s="179" t="s">
        <v>251</v>
      </c>
      <c r="J221" s="154">
        <v>1.26</v>
      </c>
      <c r="K221" s="89">
        <f t="shared" si="51"/>
        <v>126</v>
      </c>
      <c r="L221" s="158">
        <v>4031</v>
      </c>
      <c r="M221" s="158">
        <v>4022</v>
      </c>
      <c r="N221" s="141">
        <v>3812</v>
      </c>
      <c r="O221" s="90">
        <f t="shared" si="52"/>
        <v>219</v>
      </c>
      <c r="P221" s="162">
        <f t="shared" si="53"/>
        <v>5.7450157397691499E-2</v>
      </c>
      <c r="Q221" s="174">
        <v>3203</v>
      </c>
      <c r="R221" s="185">
        <v>1397</v>
      </c>
      <c r="S221" s="146">
        <v>1285</v>
      </c>
      <c r="T221" s="112">
        <f t="shared" si="54"/>
        <v>112</v>
      </c>
      <c r="U221" s="162">
        <f t="shared" si="55"/>
        <v>8.7159533073929957E-2</v>
      </c>
      <c r="V221" s="185">
        <v>1265</v>
      </c>
      <c r="W221" s="141">
        <v>1205</v>
      </c>
      <c r="X221" s="90">
        <f t="shared" si="56"/>
        <v>60</v>
      </c>
      <c r="Y221" s="163">
        <f t="shared" si="57"/>
        <v>4.9792531120331947E-2</v>
      </c>
      <c r="Z221" s="91">
        <f t="shared" si="58"/>
        <v>10.03968253968254</v>
      </c>
      <c r="AA221" s="158">
        <v>1920</v>
      </c>
      <c r="AB221" s="189">
        <v>1505</v>
      </c>
      <c r="AC221" s="112">
        <v>100</v>
      </c>
      <c r="AD221" s="90">
        <f t="shared" si="67"/>
        <v>1605</v>
      </c>
      <c r="AE221" s="164">
        <f t="shared" si="68"/>
        <v>0.8359375</v>
      </c>
      <c r="AF221" s="92">
        <f t="shared" si="69"/>
        <v>1.2062590187590188</v>
      </c>
      <c r="AG221" s="158">
        <v>245</v>
      </c>
      <c r="AH221" s="164">
        <f t="shared" si="70"/>
        <v>0.12760416666666666</v>
      </c>
      <c r="AI221" s="93">
        <f t="shared" si="71"/>
        <v>0.62673952193844129</v>
      </c>
      <c r="AJ221" s="158">
        <v>20</v>
      </c>
      <c r="AK221" s="158">
        <v>10</v>
      </c>
      <c r="AL221" s="90">
        <f t="shared" si="72"/>
        <v>30</v>
      </c>
      <c r="AM221" s="164">
        <f t="shared" si="73"/>
        <v>1.5625E-2</v>
      </c>
      <c r="AN221" s="93">
        <f t="shared" si="74"/>
        <v>0.1717032967032967</v>
      </c>
      <c r="AO221" s="158">
        <v>35</v>
      </c>
      <c r="AP221" s="113" t="s">
        <v>9</v>
      </c>
      <c r="AQ221" s="95" t="s">
        <v>9</v>
      </c>
    </row>
    <row r="222" spans="1:44" x14ac:dyDescent="0.2">
      <c r="A222" s="262"/>
      <c r="B222" s="262"/>
      <c r="C222" s="131">
        <v>9330170.0299999993</v>
      </c>
      <c r="D222" s="125"/>
      <c r="E222" s="118"/>
      <c r="F222" s="119"/>
      <c r="G222" s="119"/>
      <c r="H222" s="149"/>
      <c r="I222" s="181" t="s">
        <v>252</v>
      </c>
      <c r="J222" s="156">
        <v>0.49</v>
      </c>
      <c r="K222" s="103">
        <f t="shared" si="51"/>
        <v>49</v>
      </c>
      <c r="L222" s="160">
        <v>3921</v>
      </c>
      <c r="M222" s="160">
        <v>3851</v>
      </c>
      <c r="N222" s="144">
        <v>3450</v>
      </c>
      <c r="O222" s="104">
        <f t="shared" si="52"/>
        <v>471</v>
      </c>
      <c r="P222" s="168">
        <f t="shared" si="53"/>
        <v>0.13652173913043478</v>
      </c>
      <c r="Q222" s="176">
        <v>8000.4</v>
      </c>
      <c r="R222" s="187">
        <v>2781</v>
      </c>
      <c r="S222" s="152">
        <v>2493</v>
      </c>
      <c r="T222" s="119">
        <f t="shared" si="54"/>
        <v>288</v>
      </c>
      <c r="U222" s="168">
        <f t="shared" si="55"/>
        <v>0.11552346570397112</v>
      </c>
      <c r="V222" s="187">
        <v>2589</v>
      </c>
      <c r="W222" s="144">
        <v>2332</v>
      </c>
      <c r="X222" s="104">
        <f t="shared" si="56"/>
        <v>257</v>
      </c>
      <c r="Y222" s="169">
        <f t="shared" si="57"/>
        <v>0.11020583190394512</v>
      </c>
      <c r="Z222" s="105">
        <f t="shared" si="58"/>
        <v>52.836734693877553</v>
      </c>
      <c r="AA222" s="160">
        <v>1310</v>
      </c>
      <c r="AB222" s="191">
        <v>945</v>
      </c>
      <c r="AC222" s="119">
        <v>45</v>
      </c>
      <c r="AD222" s="104">
        <f t="shared" si="67"/>
        <v>990</v>
      </c>
      <c r="AE222" s="170">
        <f t="shared" si="68"/>
        <v>0.75572519083969469</v>
      </c>
      <c r="AF222" s="106">
        <f t="shared" si="69"/>
        <v>1.0905125408942205</v>
      </c>
      <c r="AG222" s="160">
        <v>100</v>
      </c>
      <c r="AH222" s="170">
        <f t="shared" si="70"/>
        <v>7.6335877862595422E-2</v>
      </c>
      <c r="AI222" s="107">
        <f t="shared" si="71"/>
        <v>0.37493063783200109</v>
      </c>
      <c r="AJ222" s="160">
        <v>205</v>
      </c>
      <c r="AK222" s="160">
        <v>10</v>
      </c>
      <c r="AL222" s="104">
        <f t="shared" si="72"/>
        <v>215</v>
      </c>
      <c r="AM222" s="170">
        <f t="shared" si="73"/>
        <v>0.16412213740458015</v>
      </c>
      <c r="AN222" s="107">
        <f t="shared" si="74"/>
        <v>1.8035399714789029</v>
      </c>
      <c r="AO222" s="160">
        <v>15</v>
      </c>
      <c r="AP222" s="120" t="s">
        <v>7</v>
      </c>
      <c r="AQ222" s="109" t="s">
        <v>7</v>
      </c>
    </row>
    <row r="223" spans="1:44" x14ac:dyDescent="0.2">
      <c r="A223" s="260"/>
      <c r="B223" s="260"/>
      <c r="C223" s="129">
        <v>9330170.0399999991</v>
      </c>
      <c r="D223" s="122"/>
      <c r="E223" s="111"/>
      <c r="F223" s="112"/>
      <c r="G223" s="112"/>
      <c r="H223" s="145"/>
      <c r="I223" s="179" t="s">
        <v>253</v>
      </c>
      <c r="J223" s="154">
        <v>2.16</v>
      </c>
      <c r="K223" s="89">
        <f t="shared" si="51"/>
        <v>216</v>
      </c>
      <c r="L223" s="158">
        <v>5457</v>
      </c>
      <c r="M223" s="158">
        <v>5369</v>
      </c>
      <c r="N223" s="141">
        <v>5253</v>
      </c>
      <c r="O223" s="90">
        <f t="shared" si="52"/>
        <v>204</v>
      </c>
      <c r="P223" s="162">
        <f t="shared" si="53"/>
        <v>3.8834951456310676E-2</v>
      </c>
      <c r="Q223" s="174">
        <v>2524.4</v>
      </c>
      <c r="R223" s="185">
        <v>2570</v>
      </c>
      <c r="S223" s="146">
        <v>2459</v>
      </c>
      <c r="T223" s="112">
        <f t="shared" si="54"/>
        <v>111</v>
      </c>
      <c r="U223" s="162">
        <f t="shared" si="55"/>
        <v>4.5140300935339571E-2</v>
      </c>
      <c r="V223" s="185">
        <v>2298</v>
      </c>
      <c r="W223" s="141">
        <v>2249</v>
      </c>
      <c r="X223" s="90">
        <f t="shared" si="56"/>
        <v>49</v>
      </c>
      <c r="Y223" s="163">
        <f t="shared" si="57"/>
        <v>2.1787461093819474E-2</v>
      </c>
      <c r="Z223" s="91">
        <f t="shared" si="58"/>
        <v>10.638888888888889</v>
      </c>
      <c r="AA223" s="158">
        <v>2115</v>
      </c>
      <c r="AB223" s="189">
        <v>1720</v>
      </c>
      <c r="AC223" s="112">
        <v>85</v>
      </c>
      <c r="AD223" s="90">
        <f t="shared" si="67"/>
        <v>1805</v>
      </c>
      <c r="AE223" s="164">
        <f t="shared" si="68"/>
        <v>0.85342789598108748</v>
      </c>
      <c r="AF223" s="92">
        <f t="shared" si="69"/>
        <v>1.2314976853983948</v>
      </c>
      <c r="AG223" s="158">
        <v>140</v>
      </c>
      <c r="AH223" s="164">
        <f t="shared" si="70"/>
        <v>6.6193853427895979E-2</v>
      </c>
      <c r="AI223" s="93">
        <f t="shared" si="71"/>
        <v>0.32511715829025528</v>
      </c>
      <c r="AJ223" s="158">
        <v>125</v>
      </c>
      <c r="AK223" s="158">
        <v>20</v>
      </c>
      <c r="AL223" s="90">
        <f t="shared" si="72"/>
        <v>145</v>
      </c>
      <c r="AM223" s="164">
        <f t="shared" si="73"/>
        <v>6.8557919621749411E-2</v>
      </c>
      <c r="AN223" s="93">
        <f t="shared" si="74"/>
        <v>0.75338373210713638</v>
      </c>
      <c r="AO223" s="158">
        <v>20</v>
      </c>
      <c r="AP223" s="113" t="s">
        <v>9</v>
      </c>
      <c r="AQ223" s="95" t="s">
        <v>9</v>
      </c>
    </row>
    <row r="224" spans="1:44" x14ac:dyDescent="0.2">
      <c r="A224" s="260"/>
      <c r="B224" s="260"/>
      <c r="C224" s="129">
        <v>9330170.0500000007</v>
      </c>
      <c r="D224" s="122"/>
      <c r="E224" s="111"/>
      <c r="F224" s="112"/>
      <c r="G224" s="112"/>
      <c r="H224" s="145"/>
      <c r="I224" s="179" t="s">
        <v>254</v>
      </c>
      <c r="J224" s="154">
        <v>0.32</v>
      </c>
      <c r="K224" s="89">
        <f t="shared" si="51"/>
        <v>32</v>
      </c>
      <c r="L224" s="158">
        <v>2629</v>
      </c>
      <c r="M224" s="158">
        <v>2418</v>
      </c>
      <c r="N224" s="141">
        <v>2365</v>
      </c>
      <c r="O224" s="90">
        <f t="shared" si="52"/>
        <v>264</v>
      </c>
      <c r="P224" s="162">
        <f t="shared" si="53"/>
        <v>0.11162790697674418</v>
      </c>
      <c r="Q224" s="174">
        <v>8197.7000000000007</v>
      </c>
      <c r="R224" s="185">
        <v>1877</v>
      </c>
      <c r="S224" s="146">
        <v>1674</v>
      </c>
      <c r="T224" s="112">
        <f t="shared" si="54"/>
        <v>203</v>
      </c>
      <c r="U224" s="162">
        <f t="shared" si="55"/>
        <v>0.12126642771804062</v>
      </c>
      <c r="V224" s="185">
        <v>1807</v>
      </c>
      <c r="W224" s="141">
        <v>1608</v>
      </c>
      <c r="X224" s="90">
        <f t="shared" si="56"/>
        <v>199</v>
      </c>
      <c r="Y224" s="163">
        <f t="shared" si="57"/>
        <v>0.12375621890547264</v>
      </c>
      <c r="Z224" s="91">
        <f t="shared" si="58"/>
        <v>56.46875</v>
      </c>
      <c r="AA224" s="158">
        <v>1050</v>
      </c>
      <c r="AB224" s="189">
        <v>730</v>
      </c>
      <c r="AC224" s="112">
        <v>45</v>
      </c>
      <c r="AD224" s="90">
        <f t="shared" si="67"/>
        <v>775</v>
      </c>
      <c r="AE224" s="164">
        <f t="shared" si="68"/>
        <v>0.73809523809523814</v>
      </c>
      <c r="AF224" s="92">
        <f t="shared" si="69"/>
        <v>1.0650724936439224</v>
      </c>
      <c r="AG224" s="158">
        <v>130</v>
      </c>
      <c r="AH224" s="164">
        <f t="shared" si="70"/>
        <v>0.12380952380952381</v>
      </c>
      <c r="AI224" s="93">
        <f t="shared" si="71"/>
        <v>0.60810178688371219</v>
      </c>
      <c r="AJ224" s="158">
        <v>125</v>
      </c>
      <c r="AK224" s="158">
        <v>10</v>
      </c>
      <c r="AL224" s="90">
        <f t="shared" si="72"/>
        <v>135</v>
      </c>
      <c r="AM224" s="164">
        <f t="shared" si="73"/>
        <v>0.12857142857142856</v>
      </c>
      <c r="AN224" s="93">
        <f t="shared" si="74"/>
        <v>1.4128728414442699</v>
      </c>
      <c r="AO224" s="158">
        <v>25</v>
      </c>
      <c r="AP224" s="113" t="s">
        <v>9</v>
      </c>
      <c r="AQ224" s="95" t="s">
        <v>9</v>
      </c>
    </row>
    <row r="225" spans="1:45" x14ac:dyDescent="0.2">
      <c r="A225" s="260"/>
      <c r="B225" s="260"/>
      <c r="C225" s="129">
        <v>9330170.0700000003</v>
      </c>
      <c r="D225" s="122">
        <v>9330170.0600000005</v>
      </c>
      <c r="E225" s="123">
        <v>0.49843760599999998</v>
      </c>
      <c r="F225" s="146">
        <v>7687</v>
      </c>
      <c r="G225" s="146">
        <v>3566</v>
      </c>
      <c r="H225" s="147">
        <v>3341</v>
      </c>
      <c r="I225" s="179"/>
      <c r="J225" s="154">
        <v>1.22</v>
      </c>
      <c r="K225" s="89">
        <f t="shared" si="51"/>
        <v>122</v>
      </c>
      <c r="L225" s="158">
        <v>4122</v>
      </c>
      <c r="M225" s="158">
        <v>4009</v>
      </c>
      <c r="N225" s="141">
        <f>E225*F225</f>
        <v>3831.4898773219998</v>
      </c>
      <c r="O225" s="90">
        <f t="shared" si="52"/>
        <v>290.51012267800024</v>
      </c>
      <c r="P225" s="162">
        <f t="shared" si="53"/>
        <v>7.5821712174547307E-2</v>
      </c>
      <c r="Q225" s="174">
        <v>3380.6</v>
      </c>
      <c r="R225" s="185">
        <v>1662</v>
      </c>
      <c r="S225" s="146">
        <f>G225*E225</f>
        <v>1777.4285029959999</v>
      </c>
      <c r="T225" s="112">
        <f t="shared" si="54"/>
        <v>-115.42850299599991</v>
      </c>
      <c r="U225" s="162">
        <f t="shared" si="55"/>
        <v>-6.494129176022316E-2</v>
      </c>
      <c r="V225" s="185">
        <v>1552</v>
      </c>
      <c r="W225" s="141">
        <f>H225*E225</f>
        <v>1665.280041646</v>
      </c>
      <c r="X225" s="90">
        <f t="shared" si="56"/>
        <v>-113.28004164599997</v>
      </c>
      <c r="Y225" s="163">
        <f t="shared" si="57"/>
        <v>-6.8024619771477862E-2</v>
      </c>
      <c r="Z225" s="91">
        <f t="shared" si="58"/>
        <v>12.721311475409836</v>
      </c>
      <c r="AA225" s="158">
        <v>1585</v>
      </c>
      <c r="AB225" s="189">
        <v>1270</v>
      </c>
      <c r="AC225" s="112">
        <v>85</v>
      </c>
      <c r="AD225" s="90">
        <f t="shared" si="67"/>
        <v>1355</v>
      </c>
      <c r="AE225" s="164">
        <f t="shared" si="68"/>
        <v>0.85488958990536279</v>
      </c>
      <c r="AF225" s="92">
        <f t="shared" si="69"/>
        <v>1.2336069118403505</v>
      </c>
      <c r="AG225" s="158">
        <v>100</v>
      </c>
      <c r="AH225" s="164">
        <f t="shared" si="70"/>
        <v>6.3091482649842268E-2</v>
      </c>
      <c r="AI225" s="93">
        <f t="shared" si="71"/>
        <v>0.30987958079490308</v>
      </c>
      <c r="AJ225" s="158">
        <v>120</v>
      </c>
      <c r="AK225" s="158">
        <v>15</v>
      </c>
      <c r="AL225" s="90">
        <f t="shared" si="72"/>
        <v>135</v>
      </c>
      <c r="AM225" s="164">
        <f t="shared" si="73"/>
        <v>8.5173501577287064E-2</v>
      </c>
      <c r="AN225" s="93">
        <f t="shared" si="74"/>
        <v>0.93597254480535241</v>
      </c>
      <c r="AO225" s="158">
        <v>0</v>
      </c>
      <c r="AP225" s="113" t="s">
        <v>9</v>
      </c>
      <c r="AQ225" s="95" t="s">
        <v>9</v>
      </c>
      <c r="AR225" s="114" t="s">
        <v>469</v>
      </c>
    </row>
    <row r="226" spans="1:45" x14ac:dyDescent="0.2">
      <c r="A226" s="260"/>
      <c r="B226" s="260"/>
      <c r="C226" s="129">
        <v>9330170.0800000001</v>
      </c>
      <c r="D226" s="122">
        <v>9330170.0600000005</v>
      </c>
      <c r="E226" s="123">
        <v>0.47826849100000002</v>
      </c>
      <c r="F226" s="146">
        <v>7687</v>
      </c>
      <c r="G226" s="146">
        <v>3566</v>
      </c>
      <c r="H226" s="147">
        <v>3341</v>
      </c>
      <c r="I226" s="179"/>
      <c r="J226" s="154">
        <v>0.93</v>
      </c>
      <c r="K226" s="89">
        <f t="shared" si="51"/>
        <v>93</v>
      </c>
      <c r="L226" s="158">
        <v>3823</v>
      </c>
      <c r="M226" s="158">
        <v>3692</v>
      </c>
      <c r="N226" s="141">
        <f>E226*F226</f>
        <v>3676.4498903170002</v>
      </c>
      <c r="O226" s="90">
        <f t="shared" si="52"/>
        <v>146.55010968299985</v>
      </c>
      <c r="P226" s="162">
        <f t="shared" si="53"/>
        <v>3.9861854249389386E-2</v>
      </c>
      <c r="Q226" s="174">
        <v>4097.1000000000004</v>
      </c>
      <c r="R226" s="185">
        <v>1966</v>
      </c>
      <c r="S226" s="146">
        <f>G226*E226</f>
        <v>1705.5054389060001</v>
      </c>
      <c r="T226" s="112">
        <f t="shared" si="54"/>
        <v>260.49456109399989</v>
      </c>
      <c r="U226" s="162">
        <f t="shared" si="55"/>
        <v>0.15273745550825957</v>
      </c>
      <c r="V226" s="185">
        <v>1759</v>
      </c>
      <c r="W226" s="141">
        <f>H226*E226</f>
        <v>1597.8950284310001</v>
      </c>
      <c r="X226" s="90">
        <f t="shared" si="56"/>
        <v>161.10497156899987</v>
      </c>
      <c r="Y226" s="163">
        <f t="shared" si="57"/>
        <v>0.10082325102869338</v>
      </c>
      <c r="Z226" s="91">
        <f t="shared" si="58"/>
        <v>18.913978494623656</v>
      </c>
      <c r="AA226" s="158">
        <v>1610</v>
      </c>
      <c r="AB226" s="189">
        <v>1300</v>
      </c>
      <c r="AC226" s="112">
        <v>85</v>
      </c>
      <c r="AD226" s="90">
        <f t="shared" si="67"/>
        <v>1385</v>
      </c>
      <c r="AE226" s="164">
        <f t="shared" si="68"/>
        <v>0.86024844720496896</v>
      </c>
      <c r="AF226" s="92">
        <f t="shared" si="69"/>
        <v>1.2413397506565209</v>
      </c>
      <c r="AG226" s="158">
        <v>90</v>
      </c>
      <c r="AH226" s="164">
        <f t="shared" si="70"/>
        <v>5.5900621118012424E-2</v>
      </c>
      <c r="AI226" s="93">
        <f t="shared" si="71"/>
        <v>0.27456100745585671</v>
      </c>
      <c r="AJ226" s="158">
        <v>125</v>
      </c>
      <c r="AK226" s="158">
        <v>10</v>
      </c>
      <c r="AL226" s="90">
        <f t="shared" si="72"/>
        <v>135</v>
      </c>
      <c r="AM226" s="164">
        <f t="shared" si="73"/>
        <v>8.3850931677018639E-2</v>
      </c>
      <c r="AN226" s="93">
        <f t="shared" si="74"/>
        <v>0.92143880963756752</v>
      </c>
      <c r="AO226" s="158">
        <v>10</v>
      </c>
      <c r="AP226" s="113" t="s">
        <v>9</v>
      </c>
      <c r="AQ226" s="95" t="s">
        <v>9</v>
      </c>
      <c r="AR226" s="114" t="s">
        <v>469</v>
      </c>
    </row>
    <row r="227" spans="1:45" x14ac:dyDescent="0.2">
      <c r="A227" s="260"/>
      <c r="B227" s="260"/>
      <c r="C227" s="129">
        <v>9330180.0099999998</v>
      </c>
      <c r="D227" s="122"/>
      <c r="E227" s="111"/>
      <c r="F227" s="112"/>
      <c r="G227" s="112"/>
      <c r="H227" s="145"/>
      <c r="I227" s="179" t="s">
        <v>256</v>
      </c>
      <c r="J227" s="154">
        <v>3.02</v>
      </c>
      <c r="K227" s="89">
        <f t="shared" si="51"/>
        <v>302</v>
      </c>
      <c r="L227" s="158">
        <v>7633</v>
      </c>
      <c r="M227" s="158">
        <v>6910</v>
      </c>
      <c r="N227" s="141">
        <v>5881</v>
      </c>
      <c r="O227" s="90">
        <f t="shared" si="52"/>
        <v>1752</v>
      </c>
      <c r="P227" s="162">
        <f t="shared" si="53"/>
        <v>0.29790851895936066</v>
      </c>
      <c r="Q227" s="174">
        <v>2529</v>
      </c>
      <c r="R227" s="185">
        <v>2833</v>
      </c>
      <c r="S227" s="146">
        <v>2060</v>
      </c>
      <c r="T227" s="112">
        <f t="shared" si="54"/>
        <v>773</v>
      </c>
      <c r="U227" s="162">
        <f t="shared" si="55"/>
        <v>0.37524271844660195</v>
      </c>
      <c r="V227" s="185">
        <v>2708</v>
      </c>
      <c r="W227" s="141">
        <v>1969</v>
      </c>
      <c r="X227" s="90">
        <f t="shared" si="56"/>
        <v>739</v>
      </c>
      <c r="Y227" s="163">
        <f t="shared" si="57"/>
        <v>0.37531742001015744</v>
      </c>
      <c r="Z227" s="91">
        <f t="shared" si="58"/>
        <v>8.9668874172185422</v>
      </c>
      <c r="AA227" s="158">
        <v>2990</v>
      </c>
      <c r="AB227" s="189">
        <v>2450</v>
      </c>
      <c r="AC227" s="112">
        <v>150</v>
      </c>
      <c r="AD227" s="90">
        <f t="shared" si="67"/>
        <v>2600</v>
      </c>
      <c r="AE227" s="164">
        <f t="shared" si="68"/>
        <v>0.86956521739130432</v>
      </c>
      <c r="AF227" s="92">
        <f t="shared" si="69"/>
        <v>1.2547838634795156</v>
      </c>
      <c r="AG227" s="158">
        <v>245</v>
      </c>
      <c r="AH227" s="164">
        <f t="shared" si="70"/>
        <v>8.193979933110368E-2</v>
      </c>
      <c r="AI227" s="93">
        <f t="shared" si="71"/>
        <v>0.4024548100741831</v>
      </c>
      <c r="AJ227" s="158">
        <v>100</v>
      </c>
      <c r="AK227" s="158">
        <v>10</v>
      </c>
      <c r="AL227" s="90">
        <f t="shared" si="72"/>
        <v>110</v>
      </c>
      <c r="AM227" s="164">
        <f t="shared" si="73"/>
        <v>3.678929765886288E-2</v>
      </c>
      <c r="AN227" s="93">
        <f t="shared" si="74"/>
        <v>0.40427799625124045</v>
      </c>
      <c r="AO227" s="158">
        <v>30</v>
      </c>
      <c r="AP227" s="113" t="s">
        <v>9</v>
      </c>
      <c r="AQ227" s="95" t="s">
        <v>9</v>
      </c>
    </row>
    <row r="228" spans="1:45" x14ac:dyDescent="0.2">
      <c r="A228" s="260" t="s">
        <v>568</v>
      </c>
      <c r="B228" s="260" t="s">
        <v>569</v>
      </c>
      <c r="C228" s="129">
        <v>9330180.0299999993</v>
      </c>
      <c r="D228" s="122">
        <v>9330180.0199999996</v>
      </c>
      <c r="E228" s="123">
        <v>0.887820673</v>
      </c>
      <c r="F228" s="146">
        <v>6876</v>
      </c>
      <c r="G228" s="146">
        <v>2689</v>
      </c>
      <c r="H228" s="147">
        <v>2478</v>
      </c>
      <c r="I228" s="179"/>
      <c r="J228" s="154">
        <v>44.66</v>
      </c>
      <c r="K228" s="89">
        <f t="shared" si="51"/>
        <v>4466</v>
      </c>
      <c r="L228" s="158">
        <v>8884</v>
      </c>
      <c r="M228" s="158">
        <v>6398</v>
      </c>
      <c r="N228" s="141">
        <f>E228*F228</f>
        <v>6104.6549475479997</v>
      </c>
      <c r="O228" s="90">
        <f t="shared" si="52"/>
        <v>2779.3450524520003</v>
      </c>
      <c r="P228" s="162">
        <f t="shared" si="53"/>
        <v>0.45528290727854392</v>
      </c>
      <c r="Q228" s="174">
        <v>198.9</v>
      </c>
      <c r="R228" s="185">
        <v>3493</v>
      </c>
      <c r="S228" s="146">
        <f>G228*E228</f>
        <v>2387.3497896970002</v>
      </c>
      <c r="T228" s="112">
        <f t="shared" si="54"/>
        <v>1105.6502103029998</v>
      </c>
      <c r="U228" s="162">
        <f t="shared" si="55"/>
        <v>0.46312870241077142</v>
      </c>
      <c r="V228" s="185">
        <v>3127</v>
      </c>
      <c r="W228" s="141">
        <f>H228*E228</f>
        <v>2200.0196276940001</v>
      </c>
      <c r="X228" s="90">
        <f t="shared" si="56"/>
        <v>926.98037230599994</v>
      </c>
      <c r="Y228" s="163">
        <f t="shared" si="57"/>
        <v>0.42135095552653556</v>
      </c>
      <c r="Z228" s="91">
        <f t="shared" si="58"/>
        <v>0.70017913121361397</v>
      </c>
      <c r="AA228" s="158">
        <v>3710</v>
      </c>
      <c r="AB228" s="189">
        <v>3235</v>
      </c>
      <c r="AC228" s="112">
        <v>185</v>
      </c>
      <c r="AD228" s="90">
        <f t="shared" si="67"/>
        <v>3420</v>
      </c>
      <c r="AE228" s="164">
        <f t="shared" si="68"/>
        <v>0.92183288409703501</v>
      </c>
      <c r="AF228" s="92">
        <f t="shared" si="69"/>
        <v>1.3302061819582036</v>
      </c>
      <c r="AG228" s="158">
        <v>145</v>
      </c>
      <c r="AH228" s="164">
        <f t="shared" si="70"/>
        <v>3.9083557951482481E-2</v>
      </c>
      <c r="AI228" s="93">
        <f t="shared" si="71"/>
        <v>0.19196246538056227</v>
      </c>
      <c r="AJ228" s="158">
        <v>90</v>
      </c>
      <c r="AK228" s="158">
        <v>15</v>
      </c>
      <c r="AL228" s="90">
        <f t="shared" si="72"/>
        <v>105</v>
      </c>
      <c r="AM228" s="164">
        <f t="shared" si="73"/>
        <v>2.8301886792452831E-2</v>
      </c>
      <c r="AN228" s="93">
        <f t="shared" si="74"/>
        <v>0.31100974497200912</v>
      </c>
      <c r="AO228" s="158">
        <v>45</v>
      </c>
      <c r="AP228" s="113" t="s">
        <v>9</v>
      </c>
      <c r="AQ228" s="55" t="s">
        <v>5</v>
      </c>
      <c r="AR228" s="114" t="s">
        <v>469</v>
      </c>
    </row>
    <row r="229" spans="1:45" x14ac:dyDescent="0.2">
      <c r="A229" s="260" t="s">
        <v>532</v>
      </c>
      <c r="B229" s="260" t="s">
        <v>533</v>
      </c>
      <c r="C229" s="129">
        <v>9330180.0399999991</v>
      </c>
      <c r="D229" s="122">
        <v>9330180.0199999996</v>
      </c>
      <c r="E229" s="123">
        <v>0.112179327</v>
      </c>
      <c r="F229" s="146">
        <v>6876</v>
      </c>
      <c r="G229" s="146">
        <v>2689</v>
      </c>
      <c r="H229" s="147">
        <v>2478</v>
      </c>
      <c r="I229" s="179"/>
      <c r="J229" s="154">
        <v>3.04</v>
      </c>
      <c r="K229" s="89">
        <f t="shared" si="51"/>
        <v>304</v>
      </c>
      <c r="L229" s="158">
        <v>9554</v>
      </c>
      <c r="M229" s="158">
        <v>5609</v>
      </c>
      <c r="N229" s="141">
        <f>E229*F229</f>
        <v>771.345052452</v>
      </c>
      <c r="O229" s="90">
        <f t="shared" si="52"/>
        <v>8782.6549475480006</v>
      </c>
      <c r="P229" s="162">
        <f t="shared" si="53"/>
        <v>11.386155806184465</v>
      </c>
      <c r="Q229" s="174">
        <v>3140.5</v>
      </c>
      <c r="R229" s="185">
        <v>4005</v>
      </c>
      <c r="S229" s="146">
        <f>G229*E229</f>
        <v>301.65021030299999</v>
      </c>
      <c r="T229" s="112">
        <f t="shared" si="54"/>
        <v>3703.3497896970002</v>
      </c>
      <c r="U229" s="162">
        <f t="shared" si="55"/>
        <v>12.27696737216619</v>
      </c>
      <c r="V229" s="185">
        <v>3679</v>
      </c>
      <c r="W229" s="141">
        <f>H229*E229</f>
        <v>277.98037230599999</v>
      </c>
      <c r="X229" s="90">
        <f t="shared" si="56"/>
        <v>3401.0196276940001</v>
      </c>
      <c r="Y229" s="163">
        <f t="shared" si="57"/>
        <v>12.234747365364946</v>
      </c>
      <c r="Z229" s="91">
        <f t="shared" si="58"/>
        <v>12.101973684210526</v>
      </c>
      <c r="AA229" s="158">
        <v>4370</v>
      </c>
      <c r="AB229" s="189">
        <v>3665</v>
      </c>
      <c r="AC229" s="112">
        <v>130</v>
      </c>
      <c r="AD229" s="90">
        <f t="shared" si="67"/>
        <v>3795</v>
      </c>
      <c r="AE229" s="164">
        <f t="shared" si="68"/>
        <v>0.86842105263157898</v>
      </c>
      <c r="AF229" s="92">
        <f t="shared" si="69"/>
        <v>1.2531328320802007</v>
      </c>
      <c r="AG229" s="158">
        <v>335</v>
      </c>
      <c r="AH229" s="164">
        <f t="shared" si="70"/>
        <v>7.6659038901601834E-2</v>
      </c>
      <c r="AI229" s="93">
        <f t="shared" si="71"/>
        <v>0.37651787279765142</v>
      </c>
      <c r="AJ229" s="158">
        <v>175</v>
      </c>
      <c r="AK229" s="158">
        <v>20</v>
      </c>
      <c r="AL229" s="90">
        <f t="shared" si="72"/>
        <v>195</v>
      </c>
      <c r="AM229" s="164">
        <f t="shared" si="73"/>
        <v>4.462242562929062E-2</v>
      </c>
      <c r="AN229" s="93">
        <f t="shared" si="74"/>
        <v>0.49035632559660025</v>
      </c>
      <c r="AO229" s="158">
        <v>45</v>
      </c>
      <c r="AP229" s="113" t="s">
        <v>9</v>
      </c>
      <c r="AQ229" s="55" t="s">
        <v>5</v>
      </c>
      <c r="AR229" s="114" t="s">
        <v>469</v>
      </c>
    </row>
    <row r="230" spans="1:45" x14ac:dyDescent="0.2">
      <c r="A230" s="260" t="s">
        <v>532</v>
      </c>
      <c r="B230" s="260" t="s">
        <v>592</v>
      </c>
      <c r="C230" s="129">
        <v>9330181.0299999993</v>
      </c>
      <c r="D230" s="122"/>
      <c r="E230" s="111"/>
      <c r="F230" s="112"/>
      <c r="G230" s="112"/>
      <c r="H230" s="145"/>
      <c r="I230" s="179" t="s">
        <v>259</v>
      </c>
      <c r="J230" s="154">
        <v>6.27</v>
      </c>
      <c r="K230" s="89">
        <f t="shared" si="51"/>
        <v>627</v>
      </c>
      <c r="L230" s="158">
        <v>5221</v>
      </c>
      <c r="M230" s="158">
        <v>5413</v>
      </c>
      <c r="N230" s="141">
        <v>5555</v>
      </c>
      <c r="O230" s="90">
        <f t="shared" si="52"/>
        <v>-334</v>
      </c>
      <c r="P230" s="162">
        <f t="shared" si="53"/>
        <v>-6.0126012601260125E-2</v>
      </c>
      <c r="Q230" s="174">
        <v>832.5</v>
      </c>
      <c r="R230" s="185">
        <v>2211</v>
      </c>
      <c r="S230" s="146">
        <v>2164</v>
      </c>
      <c r="T230" s="112">
        <f t="shared" si="54"/>
        <v>47</v>
      </c>
      <c r="U230" s="162">
        <f t="shared" si="55"/>
        <v>2.1719038817005546E-2</v>
      </c>
      <c r="V230" s="185">
        <v>1991</v>
      </c>
      <c r="W230" s="141">
        <v>2046</v>
      </c>
      <c r="X230" s="90">
        <f t="shared" si="56"/>
        <v>-55</v>
      </c>
      <c r="Y230" s="163">
        <f t="shared" si="57"/>
        <v>-2.6881720430107527E-2</v>
      </c>
      <c r="Z230" s="91">
        <f t="shared" si="58"/>
        <v>3.1754385964912282</v>
      </c>
      <c r="AA230" s="158">
        <v>2035</v>
      </c>
      <c r="AB230" s="189">
        <v>1675</v>
      </c>
      <c r="AC230" s="112">
        <v>85</v>
      </c>
      <c r="AD230" s="90">
        <f t="shared" si="67"/>
        <v>1760</v>
      </c>
      <c r="AE230" s="164">
        <f t="shared" si="68"/>
        <v>0.86486486486486491</v>
      </c>
      <c r="AF230" s="92">
        <f t="shared" si="69"/>
        <v>1.2480012480012481</v>
      </c>
      <c r="AG230" s="158">
        <v>150</v>
      </c>
      <c r="AH230" s="164">
        <f t="shared" si="70"/>
        <v>7.3710073710073709E-2</v>
      </c>
      <c r="AI230" s="93">
        <f t="shared" si="71"/>
        <v>0.3620337608549789</v>
      </c>
      <c r="AJ230" s="158">
        <v>75</v>
      </c>
      <c r="AK230" s="158">
        <v>0</v>
      </c>
      <c r="AL230" s="90">
        <f t="shared" si="72"/>
        <v>75</v>
      </c>
      <c r="AM230" s="164">
        <f t="shared" si="73"/>
        <v>3.6855036855036855E-2</v>
      </c>
      <c r="AN230" s="93">
        <f t="shared" si="74"/>
        <v>0.40500040500040502</v>
      </c>
      <c r="AO230" s="158">
        <v>40</v>
      </c>
      <c r="AP230" s="113" t="s">
        <v>9</v>
      </c>
      <c r="AQ230" s="95" t="s">
        <v>9</v>
      </c>
    </row>
    <row r="231" spans="1:45" x14ac:dyDescent="0.2">
      <c r="A231" s="260"/>
      <c r="B231" s="260"/>
      <c r="C231" s="129">
        <v>9330181.0500000007</v>
      </c>
      <c r="D231" s="122"/>
      <c r="E231" s="111"/>
      <c r="F231" s="112"/>
      <c r="G231" s="112"/>
      <c r="H231" s="145"/>
      <c r="I231" s="179" t="s">
        <v>261</v>
      </c>
      <c r="J231" s="154">
        <v>2.46</v>
      </c>
      <c r="K231" s="89">
        <f t="shared" si="51"/>
        <v>246</v>
      </c>
      <c r="L231" s="158">
        <v>7758</v>
      </c>
      <c r="M231" s="158">
        <v>7466</v>
      </c>
      <c r="N231" s="141">
        <v>7472</v>
      </c>
      <c r="O231" s="90">
        <f t="shared" si="52"/>
        <v>286</v>
      </c>
      <c r="P231" s="162">
        <f t="shared" si="53"/>
        <v>3.8276231263383295E-2</v>
      </c>
      <c r="Q231" s="174">
        <v>3152.2</v>
      </c>
      <c r="R231" s="185">
        <v>3638</v>
      </c>
      <c r="S231" s="146">
        <v>3700</v>
      </c>
      <c r="T231" s="112">
        <f t="shared" si="54"/>
        <v>-62</v>
      </c>
      <c r="U231" s="162">
        <f t="shared" si="55"/>
        <v>-1.6756756756756756E-2</v>
      </c>
      <c r="V231" s="185">
        <v>3490</v>
      </c>
      <c r="W231" s="141">
        <v>3559</v>
      </c>
      <c r="X231" s="90">
        <f t="shared" si="56"/>
        <v>-69</v>
      </c>
      <c r="Y231" s="163">
        <f t="shared" si="57"/>
        <v>-1.9387468389997189E-2</v>
      </c>
      <c r="Z231" s="91">
        <f t="shared" si="58"/>
        <v>14.1869918699187</v>
      </c>
      <c r="AA231" s="158">
        <v>2950</v>
      </c>
      <c r="AB231" s="189">
        <v>2215</v>
      </c>
      <c r="AC231" s="112">
        <v>95</v>
      </c>
      <c r="AD231" s="90">
        <f t="shared" si="67"/>
        <v>2310</v>
      </c>
      <c r="AE231" s="164">
        <f t="shared" si="68"/>
        <v>0.7830508474576271</v>
      </c>
      <c r="AF231" s="92">
        <f t="shared" si="69"/>
        <v>1.1299435028248588</v>
      </c>
      <c r="AG231" s="158">
        <v>285</v>
      </c>
      <c r="AH231" s="164">
        <f t="shared" si="70"/>
        <v>9.6610169491525427E-2</v>
      </c>
      <c r="AI231" s="93">
        <f t="shared" si="71"/>
        <v>0.47450967333755123</v>
      </c>
      <c r="AJ231" s="158">
        <v>275</v>
      </c>
      <c r="AK231" s="158">
        <v>30</v>
      </c>
      <c r="AL231" s="90">
        <f t="shared" si="72"/>
        <v>305</v>
      </c>
      <c r="AM231" s="164">
        <f t="shared" si="73"/>
        <v>0.10338983050847457</v>
      </c>
      <c r="AN231" s="93">
        <f t="shared" si="74"/>
        <v>1.1361519836096108</v>
      </c>
      <c r="AO231" s="158">
        <v>50</v>
      </c>
      <c r="AP231" s="113" t="s">
        <v>9</v>
      </c>
      <c r="AQ231" s="95" t="s">
        <v>9</v>
      </c>
    </row>
    <row r="232" spans="1:45" x14ac:dyDescent="0.2">
      <c r="A232" s="260"/>
      <c r="B232" s="260"/>
      <c r="C232" s="129">
        <v>9330181.0700000003</v>
      </c>
      <c r="D232" s="122"/>
      <c r="E232" s="111"/>
      <c r="F232" s="112"/>
      <c r="G232" s="112"/>
      <c r="H232" s="145"/>
      <c r="I232" s="179" t="s">
        <v>263</v>
      </c>
      <c r="J232" s="154">
        <v>1.86</v>
      </c>
      <c r="K232" s="89">
        <f t="shared" si="51"/>
        <v>186</v>
      </c>
      <c r="L232" s="158">
        <v>3582</v>
      </c>
      <c r="M232" s="158">
        <v>3558</v>
      </c>
      <c r="N232" s="141">
        <v>3555</v>
      </c>
      <c r="O232" s="90">
        <f t="shared" si="52"/>
        <v>27</v>
      </c>
      <c r="P232" s="162">
        <f t="shared" si="53"/>
        <v>7.5949367088607592E-3</v>
      </c>
      <c r="Q232" s="174">
        <v>1929.2</v>
      </c>
      <c r="R232" s="185">
        <v>1342</v>
      </c>
      <c r="S232" s="146">
        <v>1304</v>
      </c>
      <c r="T232" s="112">
        <f t="shared" si="54"/>
        <v>38</v>
      </c>
      <c r="U232" s="162">
        <f t="shared" si="55"/>
        <v>2.9141104294478526E-2</v>
      </c>
      <c r="V232" s="185">
        <v>1295</v>
      </c>
      <c r="W232" s="141">
        <v>1268</v>
      </c>
      <c r="X232" s="90">
        <f t="shared" si="56"/>
        <v>27</v>
      </c>
      <c r="Y232" s="163">
        <f t="shared" si="57"/>
        <v>2.1293375394321766E-2</v>
      </c>
      <c r="Z232" s="91">
        <f t="shared" si="58"/>
        <v>6.9623655913978491</v>
      </c>
      <c r="AA232" s="158">
        <v>1355</v>
      </c>
      <c r="AB232" s="189">
        <v>1110</v>
      </c>
      <c r="AC232" s="112">
        <v>50</v>
      </c>
      <c r="AD232" s="90">
        <f t="shared" si="67"/>
        <v>1160</v>
      </c>
      <c r="AE232" s="164">
        <f t="shared" si="68"/>
        <v>0.85608856088560881</v>
      </c>
      <c r="AF232" s="92">
        <f t="shared" si="69"/>
        <v>1.2353370286949623</v>
      </c>
      <c r="AG232" s="158">
        <v>115</v>
      </c>
      <c r="AH232" s="164">
        <f t="shared" si="70"/>
        <v>8.4870848708487087E-2</v>
      </c>
      <c r="AI232" s="93">
        <f t="shared" si="71"/>
        <v>0.4168509268589739</v>
      </c>
      <c r="AJ232" s="158">
        <v>50</v>
      </c>
      <c r="AK232" s="158">
        <v>10</v>
      </c>
      <c r="AL232" s="90">
        <f t="shared" si="72"/>
        <v>60</v>
      </c>
      <c r="AM232" s="164">
        <f t="shared" si="73"/>
        <v>4.4280442804428041E-2</v>
      </c>
      <c r="AN232" s="93">
        <f t="shared" si="74"/>
        <v>0.48659827257613231</v>
      </c>
      <c r="AO232" s="158">
        <v>25</v>
      </c>
      <c r="AP232" s="113" t="s">
        <v>9</v>
      </c>
      <c r="AQ232" s="95" t="s">
        <v>9</v>
      </c>
    </row>
    <row r="233" spans="1:45" x14ac:dyDescent="0.2">
      <c r="A233" s="260"/>
      <c r="B233" s="260"/>
      <c r="C233" s="129">
        <v>9330181.0800000001</v>
      </c>
      <c r="D233" s="122"/>
      <c r="E233" s="111"/>
      <c r="F233" s="112"/>
      <c r="G233" s="112"/>
      <c r="H233" s="145"/>
      <c r="I233" s="179" t="s">
        <v>264</v>
      </c>
      <c r="J233" s="154">
        <v>1.22</v>
      </c>
      <c r="K233" s="89">
        <f t="shared" si="51"/>
        <v>122</v>
      </c>
      <c r="L233" s="158">
        <v>2530</v>
      </c>
      <c r="M233" s="158">
        <v>2562</v>
      </c>
      <c r="N233" s="141">
        <v>2465</v>
      </c>
      <c r="O233" s="90">
        <f t="shared" si="52"/>
        <v>65</v>
      </c>
      <c r="P233" s="162">
        <f t="shared" si="53"/>
        <v>2.6369168356997971E-2</v>
      </c>
      <c r="Q233" s="174">
        <v>2069.6999999999998</v>
      </c>
      <c r="R233" s="185">
        <v>1003</v>
      </c>
      <c r="S233" s="146">
        <v>961</v>
      </c>
      <c r="T233" s="112">
        <f t="shared" si="54"/>
        <v>42</v>
      </c>
      <c r="U233" s="162">
        <f t="shared" si="55"/>
        <v>4.3704474505723206E-2</v>
      </c>
      <c r="V233" s="185">
        <v>927</v>
      </c>
      <c r="W233" s="141">
        <v>926</v>
      </c>
      <c r="X233" s="90">
        <f t="shared" si="56"/>
        <v>1</v>
      </c>
      <c r="Y233" s="163">
        <f t="shared" si="57"/>
        <v>1.0799136069114472E-3</v>
      </c>
      <c r="Z233" s="91">
        <f t="shared" si="58"/>
        <v>7.5983606557377046</v>
      </c>
      <c r="AA233" s="158">
        <v>1000</v>
      </c>
      <c r="AB233" s="189">
        <v>825</v>
      </c>
      <c r="AC233" s="112">
        <v>35</v>
      </c>
      <c r="AD233" s="90">
        <f t="shared" si="67"/>
        <v>860</v>
      </c>
      <c r="AE233" s="164">
        <f t="shared" si="68"/>
        <v>0.86</v>
      </c>
      <c r="AF233" s="92">
        <f t="shared" si="69"/>
        <v>1.2409812409812411</v>
      </c>
      <c r="AG233" s="158">
        <v>100</v>
      </c>
      <c r="AH233" s="164">
        <f t="shared" si="70"/>
        <v>0.1</v>
      </c>
      <c r="AI233" s="93">
        <f t="shared" si="71"/>
        <v>0.49115913555992141</v>
      </c>
      <c r="AJ233" s="158">
        <v>35</v>
      </c>
      <c r="AK233" s="158">
        <v>0</v>
      </c>
      <c r="AL233" s="90">
        <f t="shared" si="72"/>
        <v>35</v>
      </c>
      <c r="AM233" s="164">
        <f t="shared" si="73"/>
        <v>3.5000000000000003E-2</v>
      </c>
      <c r="AN233" s="93">
        <f t="shared" si="74"/>
        <v>0.38461538461538464</v>
      </c>
      <c r="AO233" s="158">
        <v>10</v>
      </c>
      <c r="AP233" s="113" t="s">
        <v>9</v>
      </c>
      <c r="AQ233" s="95" t="s">
        <v>9</v>
      </c>
    </row>
    <row r="234" spans="1:45" x14ac:dyDescent="0.2">
      <c r="A234" s="260"/>
      <c r="B234" s="260"/>
      <c r="C234" s="129">
        <v>9330181.0899999999</v>
      </c>
      <c r="D234" s="122"/>
      <c r="E234" s="111"/>
      <c r="F234" s="112"/>
      <c r="G234" s="112"/>
      <c r="H234" s="145"/>
      <c r="I234" s="179" t="s">
        <v>265</v>
      </c>
      <c r="J234" s="154">
        <v>3.9</v>
      </c>
      <c r="K234" s="89">
        <f t="shared" si="51"/>
        <v>390</v>
      </c>
      <c r="L234" s="158">
        <v>6187</v>
      </c>
      <c r="M234" s="158">
        <v>6411</v>
      </c>
      <c r="N234" s="141">
        <v>6298</v>
      </c>
      <c r="O234" s="90">
        <f t="shared" si="52"/>
        <v>-111</v>
      </c>
      <c r="P234" s="162">
        <f t="shared" si="53"/>
        <v>-1.7624642743728169E-2</v>
      </c>
      <c r="Q234" s="174">
        <v>1585.1</v>
      </c>
      <c r="R234" s="185">
        <v>2284</v>
      </c>
      <c r="S234" s="146">
        <v>2261</v>
      </c>
      <c r="T234" s="112">
        <f t="shared" si="54"/>
        <v>23</v>
      </c>
      <c r="U234" s="162">
        <f t="shared" si="55"/>
        <v>1.0172490048651039E-2</v>
      </c>
      <c r="V234" s="185">
        <v>2228</v>
      </c>
      <c r="W234" s="141">
        <v>2212</v>
      </c>
      <c r="X234" s="90">
        <f t="shared" si="56"/>
        <v>16</v>
      </c>
      <c r="Y234" s="163">
        <f t="shared" si="57"/>
        <v>7.2332730560578659E-3</v>
      </c>
      <c r="Z234" s="91">
        <f t="shared" si="58"/>
        <v>5.712820512820513</v>
      </c>
      <c r="AA234" s="158">
        <v>2005</v>
      </c>
      <c r="AB234" s="189">
        <v>1655</v>
      </c>
      <c r="AC234" s="112">
        <v>120</v>
      </c>
      <c r="AD234" s="90">
        <f t="shared" si="67"/>
        <v>1775</v>
      </c>
      <c r="AE234" s="164">
        <f t="shared" si="68"/>
        <v>0.88528678304239405</v>
      </c>
      <c r="AF234" s="92">
        <f t="shared" si="69"/>
        <v>1.2774701054002802</v>
      </c>
      <c r="AG234" s="158">
        <v>115</v>
      </c>
      <c r="AH234" s="164">
        <f t="shared" si="70"/>
        <v>5.7356608478802994E-2</v>
      </c>
      <c r="AI234" s="93">
        <f t="shared" si="71"/>
        <v>0.28171222239097737</v>
      </c>
      <c r="AJ234" s="158">
        <v>50</v>
      </c>
      <c r="AK234" s="158">
        <v>15</v>
      </c>
      <c r="AL234" s="90">
        <f t="shared" si="72"/>
        <v>65</v>
      </c>
      <c r="AM234" s="164">
        <f t="shared" si="73"/>
        <v>3.2418952618453865E-2</v>
      </c>
      <c r="AN234" s="93">
        <f t="shared" si="74"/>
        <v>0.35625222657641609</v>
      </c>
      <c r="AO234" s="158">
        <v>50</v>
      </c>
      <c r="AP234" s="113" t="s">
        <v>9</v>
      </c>
      <c r="AQ234" s="95" t="s">
        <v>9</v>
      </c>
    </row>
    <row r="235" spans="1:45" x14ac:dyDescent="0.2">
      <c r="A235" s="260" t="s">
        <v>532</v>
      </c>
      <c r="B235" s="260" t="s">
        <v>600</v>
      </c>
      <c r="C235" s="129">
        <v>9330181.0999999996</v>
      </c>
      <c r="D235" s="122">
        <v>9339181.0099999998</v>
      </c>
      <c r="E235" s="123">
        <v>0.67527000999999998</v>
      </c>
      <c r="F235" s="146">
        <v>7683</v>
      </c>
      <c r="G235" s="146">
        <v>3541</v>
      </c>
      <c r="H235" s="147">
        <v>3458</v>
      </c>
      <c r="I235" s="179"/>
      <c r="J235" s="154">
        <v>3.27</v>
      </c>
      <c r="K235" s="89">
        <f t="shared" si="51"/>
        <v>327</v>
      </c>
      <c r="L235" s="158">
        <v>5241</v>
      </c>
      <c r="M235" s="158">
        <v>5189</v>
      </c>
      <c r="N235" s="141">
        <f t="shared" ref="N235:N241" si="75">E235*F235</f>
        <v>5188.0994868299995</v>
      </c>
      <c r="O235" s="90">
        <f t="shared" si="52"/>
        <v>52.900513170000522</v>
      </c>
      <c r="P235" s="162">
        <f t="shared" si="53"/>
        <v>1.0196510938984223E-2</v>
      </c>
      <c r="Q235" s="174">
        <v>1603.1</v>
      </c>
      <c r="R235" s="185">
        <v>2238</v>
      </c>
      <c r="S235" s="146">
        <f t="shared" ref="S235:S241" si="76">G235*E235</f>
        <v>2391.1311054099997</v>
      </c>
      <c r="T235" s="112">
        <f t="shared" si="54"/>
        <v>-153.13110540999969</v>
      </c>
      <c r="U235" s="162">
        <f t="shared" si="55"/>
        <v>-6.4041283668443097E-2</v>
      </c>
      <c r="V235" s="185">
        <v>2172</v>
      </c>
      <c r="W235" s="141">
        <f t="shared" ref="W235:W241" si="77">H235*E235</f>
        <v>2335.0836945799997</v>
      </c>
      <c r="X235" s="90">
        <f t="shared" si="56"/>
        <v>-163.0836945799997</v>
      </c>
      <c r="Y235" s="163">
        <f t="shared" si="57"/>
        <v>-6.9840620684618659E-2</v>
      </c>
      <c r="Z235" s="91">
        <f t="shared" si="58"/>
        <v>6.6422018348623855</v>
      </c>
      <c r="AA235" s="158">
        <v>1745</v>
      </c>
      <c r="AB235" s="189">
        <v>1325</v>
      </c>
      <c r="AC235" s="112">
        <v>110</v>
      </c>
      <c r="AD235" s="90">
        <f t="shared" si="67"/>
        <v>1435</v>
      </c>
      <c r="AE235" s="164">
        <f t="shared" si="68"/>
        <v>0.82234957020057309</v>
      </c>
      <c r="AF235" s="92">
        <f t="shared" si="69"/>
        <v>1.1866516164510434</v>
      </c>
      <c r="AG235" s="158">
        <v>225</v>
      </c>
      <c r="AH235" s="164">
        <f t="shared" si="70"/>
        <v>0.12893982808022922</v>
      </c>
      <c r="AI235" s="93">
        <f t="shared" si="71"/>
        <v>0.63329974499130259</v>
      </c>
      <c r="AJ235" s="158">
        <v>60</v>
      </c>
      <c r="AK235" s="158">
        <v>10</v>
      </c>
      <c r="AL235" s="90">
        <f t="shared" si="72"/>
        <v>70</v>
      </c>
      <c r="AM235" s="164">
        <f t="shared" si="73"/>
        <v>4.0114613180515762E-2</v>
      </c>
      <c r="AN235" s="93">
        <f t="shared" si="74"/>
        <v>0.44081992506061279</v>
      </c>
      <c r="AO235" s="158">
        <v>20</v>
      </c>
      <c r="AP235" s="113" t="s">
        <v>9</v>
      </c>
      <c r="AQ235" s="95" t="s">
        <v>9</v>
      </c>
      <c r="AR235" s="114" t="s">
        <v>469</v>
      </c>
      <c r="AS235" s="192" t="s">
        <v>477</v>
      </c>
    </row>
    <row r="236" spans="1:45" x14ac:dyDescent="0.2">
      <c r="A236" s="262" t="s">
        <v>532</v>
      </c>
      <c r="B236" s="262" t="s">
        <v>616</v>
      </c>
      <c r="C236" s="131">
        <v>9330181.1099999994</v>
      </c>
      <c r="D236" s="125">
        <v>9330181.0099999998</v>
      </c>
      <c r="E236" s="127">
        <v>0.32472999000000002</v>
      </c>
      <c r="F236" s="152">
        <v>7683</v>
      </c>
      <c r="G236" s="152">
        <v>3541</v>
      </c>
      <c r="H236" s="153">
        <v>3458</v>
      </c>
      <c r="I236" s="181"/>
      <c r="J236" s="156">
        <v>0.65</v>
      </c>
      <c r="K236" s="103">
        <f t="shared" si="51"/>
        <v>65</v>
      </c>
      <c r="L236" s="160">
        <v>2574</v>
      </c>
      <c r="M236" s="160">
        <v>2639</v>
      </c>
      <c r="N236" s="144">
        <f t="shared" si="75"/>
        <v>2494.9005131700001</v>
      </c>
      <c r="O236" s="104">
        <f t="shared" si="52"/>
        <v>79.099486829999933</v>
      </c>
      <c r="P236" s="168">
        <f t="shared" si="53"/>
        <v>3.1704465333367855E-2</v>
      </c>
      <c r="Q236" s="176">
        <v>3964.9</v>
      </c>
      <c r="R236" s="187">
        <v>1442</v>
      </c>
      <c r="S236" s="152">
        <f t="shared" si="76"/>
        <v>1149.8688945900001</v>
      </c>
      <c r="T236" s="119">
        <f t="shared" si="54"/>
        <v>292.13110540999992</v>
      </c>
      <c r="U236" s="168">
        <f t="shared" si="55"/>
        <v>0.25405601176311743</v>
      </c>
      <c r="V236" s="187">
        <v>1392</v>
      </c>
      <c r="W236" s="144">
        <f t="shared" si="77"/>
        <v>1122.9163054200001</v>
      </c>
      <c r="X236" s="104">
        <f t="shared" si="56"/>
        <v>269.08369457999993</v>
      </c>
      <c r="Y236" s="169">
        <f t="shared" si="57"/>
        <v>0.23962934127967409</v>
      </c>
      <c r="Z236" s="105">
        <f t="shared" si="58"/>
        <v>21.415384615384614</v>
      </c>
      <c r="AA236" s="160">
        <v>880</v>
      </c>
      <c r="AB236" s="191">
        <v>580</v>
      </c>
      <c r="AC236" s="119">
        <v>60</v>
      </c>
      <c r="AD236" s="104">
        <f t="shared" si="67"/>
        <v>640</v>
      </c>
      <c r="AE236" s="170">
        <f t="shared" si="68"/>
        <v>0.72727272727272729</v>
      </c>
      <c r="AF236" s="106">
        <f t="shared" si="69"/>
        <v>1.0494555949101405</v>
      </c>
      <c r="AG236" s="160">
        <v>95</v>
      </c>
      <c r="AH236" s="170">
        <f t="shared" si="70"/>
        <v>0.10795454545454546</v>
      </c>
      <c r="AI236" s="107">
        <f t="shared" si="71"/>
        <v>0.53022861225218787</v>
      </c>
      <c r="AJ236" s="160">
        <v>125</v>
      </c>
      <c r="AK236" s="160">
        <v>0</v>
      </c>
      <c r="AL236" s="104">
        <f t="shared" si="72"/>
        <v>125</v>
      </c>
      <c r="AM236" s="170">
        <f t="shared" si="73"/>
        <v>0.14204545454545456</v>
      </c>
      <c r="AN236" s="107">
        <f t="shared" si="74"/>
        <v>1.5609390609390612</v>
      </c>
      <c r="AO236" s="160">
        <v>15</v>
      </c>
      <c r="AP236" s="120" t="s">
        <v>7</v>
      </c>
      <c r="AQ236" s="95" t="s">
        <v>9</v>
      </c>
      <c r="AR236" s="114" t="s">
        <v>469</v>
      </c>
    </row>
    <row r="237" spans="1:45" x14ac:dyDescent="0.2">
      <c r="A237" s="260"/>
      <c r="B237" s="260"/>
      <c r="C237" s="129">
        <v>9330181.1199999992</v>
      </c>
      <c r="D237" s="122">
        <v>9330181.0399999991</v>
      </c>
      <c r="E237" s="123">
        <v>0.30805501000000002</v>
      </c>
      <c r="F237" s="146">
        <v>8176</v>
      </c>
      <c r="G237" s="146">
        <v>3322</v>
      </c>
      <c r="H237" s="147">
        <v>3237</v>
      </c>
      <c r="I237" s="182"/>
      <c r="J237" s="154">
        <v>3.44</v>
      </c>
      <c r="K237" s="89">
        <f t="shared" si="51"/>
        <v>344</v>
      </c>
      <c r="L237" s="112">
        <v>2787</v>
      </c>
      <c r="M237" s="112">
        <v>2884</v>
      </c>
      <c r="N237" s="141">
        <f t="shared" si="75"/>
        <v>2518.6577617600001</v>
      </c>
      <c r="O237" s="90">
        <f t="shared" si="52"/>
        <v>268.34223823999992</v>
      </c>
      <c r="P237" s="162">
        <f t="shared" si="53"/>
        <v>0.10654176296365346</v>
      </c>
      <c r="Q237" s="174">
        <v>810.5</v>
      </c>
      <c r="R237" s="185">
        <v>1009</v>
      </c>
      <c r="S237" s="146">
        <f t="shared" si="76"/>
        <v>1023.3587432200001</v>
      </c>
      <c r="T237" s="112">
        <f t="shared" si="54"/>
        <v>-14.358743220000065</v>
      </c>
      <c r="U237" s="162">
        <f t="shared" si="55"/>
        <v>-1.4030996769344301E-2</v>
      </c>
      <c r="V237" s="185">
        <v>953</v>
      </c>
      <c r="W237" s="141">
        <f t="shared" si="77"/>
        <v>997.1740673700001</v>
      </c>
      <c r="X237" s="90">
        <f t="shared" si="56"/>
        <v>-44.174067370000103</v>
      </c>
      <c r="Y237" s="163">
        <f t="shared" si="57"/>
        <v>-4.4299254077582596E-2</v>
      </c>
      <c r="Z237" s="91">
        <f t="shared" si="58"/>
        <v>2.7703488372093021</v>
      </c>
      <c r="AA237" s="158">
        <v>920</v>
      </c>
      <c r="AB237" s="189">
        <v>785</v>
      </c>
      <c r="AC237" s="112">
        <v>55</v>
      </c>
      <c r="AD237" s="90">
        <f t="shared" si="67"/>
        <v>840</v>
      </c>
      <c r="AE237" s="164">
        <f t="shared" si="68"/>
        <v>0.91304347826086951</v>
      </c>
      <c r="AF237" s="92">
        <f t="shared" si="69"/>
        <v>1.3175230566534915</v>
      </c>
      <c r="AG237" s="158">
        <v>65</v>
      </c>
      <c r="AH237" s="164">
        <f t="shared" si="70"/>
        <v>7.0652173913043473E-2</v>
      </c>
      <c r="AI237" s="93">
        <f t="shared" si="71"/>
        <v>0.34701460664559663</v>
      </c>
      <c r="AJ237" s="158">
        <v>10</v>
      </c>
      <c r="AK237" s="158">
        <v>0</v>
      </c>
      <c r="AL237" s="90">
        <f t="shared" si="72"/>
        <v>10</v>
      </c>
      <c r="AM237" s="164">
        <f t="shared" si="73"/>
        <v>1.0869565217391304E-2</v>
      </c>
      <c r="AN237" s="93">
        <f t="shared" si="74"/>
        <v>0.11944577161968466</v>
      </c>
      <c r="AO237" s="158">
        <v>0</v>
      </c>
      <c r="AP237" s="113" t="s">
        <v>9</v>
      </c>
      <c r="AQ237" s="95" t="s">
        <v>9</v>
      </c>
      <c r="AR237" s="114" t="s">
        <v>469</v>
      </c>
    </row>
    <row r="238" spans="1:45" x14ac:dyDescent="0.2">
      <c r="A238" s="260"/>
      <c r="B238" s="260"/>
      <c r="C238" s="129">
        <v>9330181.1300000008</v>
      </c>
      <c r="D238" s="122">
        <v>9330181.0399999991</v>
      </c>
      <c r="E238" s="123">
        <v>0.32750963999999999</v>
      </c>
      <c r="F238" s="146">
        <v>8176</v>
      </c>
      <c r="G238" s="146">
        <v>3322</v>
      </c>
      <c r="H238" s="147">
        <v>3237</v>
      </c>
      <c r="I238" s="182"/>
      <c r="J238" s="154">
        <v>1.87</v>
      </c>
      <c r="K238" s="89">
        <f t="shared" si="51"/>
        <v>187</v>
      </c>
      <c r="L238" s="112">
        <v>3664</v>
      </c>
      <c r="M238" s="112">
        <v>3274</v>
      </c>
      <c r="N238" s="141">
        <f t="shared" si="75"/>
        <v>2677.7188166400001</v>
      </c>
      <c r="O238" s="90">
        <f t="shared" si="52"/>
        <v>986.28118335999989</v>
      </c>
      <c r="P238" s="162">
        <f t="shared" si="53"/>
        <v>0.36832888398550556</v>
      </c>
      <c r="Q238" s="174">
        <v>1959.1</v>
      </c>
      <c r="R238" s="185">
        <v>1525</v>
      </c>
      <c r="S238" s="146">
        <f t="shared" si="76"/>
        <v>1087.9870240800001</v>
      </c>
      <c r="T238" s="112">
        <f t="shared" si="54"/>
        <v>437.01297591999992</v>
      </c>
      <c r="U238" s="162">
        <f t="shared" si="55"/>
        <v>0.40167112865113197</v>
      </c>
      <c r="V238" s="185">
        <v>1488</v>
      </c>
      <c r="W238" s="141">
        <f t="shared" si="77"/>
        <v>1060.14870468</v>
      </c>
      <c r="X238" s="90">
        <f t="shared" si="56"/>
        <v>427.85129531999996</v>
      </c>
      <c r="Y238" s="163">
        <f t="shared" si="57"/>
        <v>0.40357668073475078</v>
      </c>
      <c r="Z238" s="91">
        <f t="shared" si="58"/>
        <v>7.9572192513368982</v>
      </c>
      <c r="AA238" s="158">
        <v>1150</v>
      </c>
      <c r="AB238" s="189">
        <v>940</v>
      </c>
      <c r="AC238" s="112">
        <v>35</v>
      </c>
      <c r="AD238" s="90">
        <f t="shared" si="67"/>
        <v>975</v>
      </c>
      <c r="AE238" s="164">
        <f t="shared" si="68"/>
        <v>0.84782608695652173</v>
      </c>
      <c r="AF238" s="92">
        <f t="shared" si="69"/>
        <v>1.2234142668925279</v>
      </c>
      <c r="AG238" s="158">
        <v>115</v>
      </c>
      <c r="AH238" s="164">
        <f t="shared" si="70"/>
        <v>0.1</v>
      </c>
      <c r="AI238" s="93">
        <f t="shared" si="71"/>
        <v>0.49115913555992141</v>
      </c>
      <c r="AJ238" s="158">
        <v>35</v>
      </c>
      <c r="AK238" s="158">
        <v>0</v>
      </c>
      <c r="AL238" s="90">
        <f t="shared" si="72"/>
        <v>35</v>
      </c>
      <c r="AM238" s="164">
        <f t="shared" si="73"/>
        <v>3.0434782608695653E-2</v>
      </c>
      <c r="AN238" s="93">
        <f t="shared" si="74"/>
        <v>0.33444816053511706</v>
      </c>
      <c r="AO238" s="158">
        <v>25</v>
      </c>
      <c r="AP238" s="113" t="s">
        <v>9</v>
      </c>
      <c r="AQ238" s="95" t="s">
        <v>9</v>
      </c>
      <c r="AR238" s="114" t="s">
        <v>469</v>
      </c>
    </row>
    <row r="239" spans="1:45" x14ac:dyDescent="0.2">
      <c r="A239" s="260"/>
      <c r="B239" s="260"/>
      <c r="C239" s="129">
        <v>9330181.1400000006</v>
      </c>
      <c r="D239" s="122">
        <v>9330181.0399999991</v>
      </c>
      <c r="E239" s="123">
        <v>0.36443534900000002</v>
      </c>
      <c r="F239" s="146">
        <v>8176</v>
      </c>
      <c r="G239" s="146">
        <v>3322</v>
      </c>
      <c r="H239" s="147">
        <v>3237</v>
      </c>
      <c r="I239" s="182"/>
      <c r="J239" s="154">
        <v>1.45</v>
      </c>
      <c r="K239" s="89">
        <f t="shared" si="51"/>
        <v>145</v>
      </c>
      <c r="L239" s="112">
        <v>3749</v>
      </c>
      <c r="M239" s="112">
        <v>3706</v>
      </c>
      <c r="N239" s="141">
        <f t="shared" si="75"/>
        <v>2979.6234134240003</v>
      </c>
      <c r="O239" s="90">
        <f t="shared" si="52"/>
        <v>769.37658657599968</v>
      </c>
      <c r="P239" s="162">
        <f t="shared" si="53"/>
        <v>0.25821269329196178</v>
      </c>
      <c r="Q239" s="174">
        <v>2587.8000000000002</v>
      </c>
      <c r="R239" s="185">
        <v>1629</v>
      </c>
      <c r="S239" s="146">
        <f t="shared" si="76"/>
        <v>1210.6542293780001</v>
      </c>
      <c r="T239" s="112">
        <f t="shared" si="54"/>
        <v>418.34577062199992</v>
      </c>
      <c r="U239" s="162">
        <f t="shared" si="55"/>
        <v>0.34555347057015129</v>
      </c>
      <c r="V239" s="185">
        <v>1593</v>
      </c>
      <c r="W239" s="141">
        <f t="shared" si="77"/>
        <v>1179.677224713</v>
      </c>
      <c r="X239" s="90">
        <f t="shared" si="56"/>
        <v>413.32277528700001</v>
      </c>
      <c r="Y239" s="163">
        <f t="shared" si="57"/>
        <v>0.35036937785041672</v>
      </c>
      <c r="Z239" s="91">
        <f t="shared" si="58"/>
        <v>10.986206896551725</v>
      </c>
      <c r="AA239" s="158">
        <v>1460</v>
      </c>
      <c r="AB239" s="189">
        <v>1100</v>
      </c>
      <c r="AC239" s="112">
        <v>65</v>
      </c>
      <c r="AD239" s="90">
        <f t="shared" si="67"/>
        <v>1165</v>
      </c>
      <c r="AE239" s="164">
        <f t="shared" si="68"/>
        <v>0.79794520547945202</v>
      </c>
      <c r="AF239" s="92">
        <f t="shared" si="69"/>
        <v>1.1514360829429322</v>
      </c>
      <c r="AG239" s="158">
        <v>185</v>
      </c>
      <c r="AH239" s="164">
        <f t="shared" si="70"/>
        <v>0.12671232876712329</v>
      </c>
      <c r="AI239" s="93">
        <f t="shared" si="71"/>
        <v>0.62235917862044843</v>
      </c>
      <c r="AJ239" s="158">
        <v>100</v>
      </c>
      <c r="AK239" s="158">
        <v>10</v>
      </c>
      <c r="AL239" s="90">
        <f t="shared" si="72"/>
        <v>110</v>
      </c>
      <c r="AM239" s="164">
        <f t="shared" si="73"/>
        <v>7.5342465753424653E-2</v>
      </c>
      <c r="AN239" s="93">
        <f t="shared" si="74"/>
        <v>0.82793918410356759</v>
      </c>
      <c r="AO239" s="158">
        <v>10</v>
      </c>
      <c r="AP239" s="113" t="s">
        <v>9</v>
      </c>
      <c r="AQ239" s="95" t="s">
        <v>9</v>
      </c>
      <c r="AR239" s="114" t="s">
        <v>469</v>
      </c>
    </row>
    <row r="240" spans="1:45" x14ac:dyDescent="0.2">
      <c r="C240" s="132">
        <v>9330181.1500000004</v>
      </c>
      <c r="D240" s="133">
        <v>9330181.0600000005</v>
      </c>
      <c r="E240" s="128">
        <v>2.3050513000000002E-2</v>
      </c>
      <c r="F240" s="199">
        <v>4900</v>
      </c>
      <c r="G240" s="199">
        <v>2155</v>
      </c>
      <c r="H240" s="200">
        <v>2064</v>
      </c>
      <c r="J240" s="157">
        <v>1.33</v>
      </c>
      <c r="K240" s="4">
        <f t="shared" si="51"/>
        <v>133</v>
      </c>
      <c r="L240" s="121">
        <v>120</v>
      </c>
      <c r="M240" s="121">
        <v>108</v>
      </c>
      <c r="N240" s="197">
        <f t="shared" si="75"/>
        <v>112.9475137</v>
      </c>
      <c r="O240" s="5">
        <f t="shared" si="52"/>
        <v>7.0524862999999982</v>
      </c>
      <c r="P240" s="171">
        <f t="shared" si="53"/>
        <v>6.2440385529265514E-2</v>
      </c>
      <c r="Q240" s="198">
        <v>90.3</v>
      </c>
      <c r="R240" s="188">
        <v>64</v>
      </c>
      <c r="S240" s="199">
        <f t="shared" si="76"/>
        <v>49.673855515000007</v>
      </c>
      <c r="T240" s="121">
        <f t="shared" si="54"/>
        <v>14.326144484999993</v>
      </c>
      <c r="U240" s="171">
        <f t="shared" si="55"/>
        <v>0.28840411795041621</v>
      </c>
      <c r="V240" s="188">
        <v>58</v>
      </c>
      <c r="W240" s="197">
        <f t="shared" si="77"/>
        <v>47.576258832000001</v>
      </c>
      <c r="X240" s="5">
        <f t="shared" si="56"/>
        <v>10.423741167999999</v>
      </c>
      <c r="Y240" s="172">
        <f t="shared" si="57"/>
        <v>0.21909543591495986</v>
      </c>
      <c r="Z240" s="6">
        <f t="shared" si="58"/>
        <v>0.43609022556390975</v>
      </c>
      <c r="AA240" s="161">
        <v>50</v>
      </c>
      <c r="AB240" s="138">
        <v>35</v>
      </c>
      <c r="AC240" s="121">
        <v>10</v>
      </c>
      <c r="AD240" s="5">
        <f t="shared" si="67"/>
        <v>45</v>
      </c>
      <c r="AE240" s="173">
        <f t="shared" si="68"/>
        <v>0.9</v>
      </c>
      <c r="AF240" s="7">
        <f t="shared" si="69"/>
        <v>1.2987012987012989</v>
      </c>
      <c r="AG240" s="161">
        <v>0</v>
      </c>
      <c r="AH240" s="173">
        <f t="shared" si="70"/>
        <v>0</v>
      </c>
      <c r="AI240" s="8">
        <f t="shared" si="71"/>
        <v>0</v>
      </c>
      <c r="AJ240" s="161">
        <v>10</v>
      </c>
      <c r="AK240" s="161">
        <v>0</v>
      </c>
      <c r="AL240" s="5">
        <f t="shared" si="72"/>
        <v>10</v>
      </c>
      <c r="AM240" s="173">
        <f t="shared" si="73"/>
        <v>0.2</v>
      </c>
      <c r="AN240" s="8">
        <f t="shared" si="74"/>
        <v>2.197802197802198</v>
      </c>
      <c r="AO240" s="161">
        <v>0</v>
      </c>
      <c r="AP240" s="114" t="s">
        <v>5</v>
      </c>
      <c r="AQ240" s="95" t="s">
        <v>9</v>
      </c>
      <c r="AR240" s="114" t="s">
        <v>469</v>
      </c>
    </row>
    <row r="241" spans="1:44" x14ac:dyDescent="0.2">
      <c r="A241" s="260"/>
      <c r="B241" s="260"/>
      <c r="C241" s="129">
        <v>9330181.1600000001</v>
      </c>
      <c r="D241" s="122">
        <v>9330181.0600000005</v>
      </c>
      <c r="E241" s="123">
        <v>0.97594977999999999</v>
      </c>
      <c r="F241" s="146">
        <v>4900</v>
      </c>
      <c r="G241" s="146">
        <v>2155</v>
      </c>
      <c r="H241" s="147">
        <v>2064</v>
      </c>
      <c r="I241" s="179"/>
      <c r="J241" s="154">
        <v>2.2799999999999998</v>
      </c>
      <c r="K241" s="89">
        <f t="shared" si="51"/>
        <v>227.99999999999997</v>
      </c>
      <c r="L241" s="158">
        <v>5332</v>
      </c>
      <c r="M241" s="158">
        <v>5014</v>
      </c>
      <c r="N241" s="141">
        <f t="shared" si="75"/>
        <v>4782.1539219999995</v>
      </c>
      <c r="O241" s="90">
        <f t="shared" si="52"/>
        <v>549.84607800000049</v>
      </c>
      <c r="P241" s="162">
        <f t="shared" si="53"/>
        <v>0.1149787495275859</v>
      </c>
      <c r="Q241" s="174">
        <v>2339.6999999999998</v>
      </c>
      <c r="R241" s="185">
        <v>2142</v>
      </c>
      <c r="S241" s="146">
        <f t="shared" si="76"/>
        <v>2103.1717758999998</v>
      </c>
      <c r="T241" s="112">
        <f t="shared" si="54"/>
        <v>38.82822410000017</v>
      </c>
      <c r="U241" s="162">
        <f t="shared" si="55"/>
        <v>1.8461746465470993E-2</v>
      </c>
      <c r="V241" s="185">
        <v>2097</v>
      </c>
      <c r="W241" s="141">
        <f t="shared" si="77"/>
        <v>2014.3603459199999</v>
      </c>
      <c r="X241" s="90">
        <f t="shared" si="56"/>
        <v>82.639654080000128</v>
      </c>
      <c r="Y241" s="163">
        <f t="shared" si="57"/>
        <v>4.1025258587612287E-2</v>
      </c>
      <c r="Z241" s="91">
        <f t="shared" si="58"/>
        <v>9.1973684210526319</v>
      </c>
      <c r="AA241" s="158">
        <v>2105</v>
      </c>
      <c r="AB241" s="189">
        <v>1745</v>
      </c>
      <c r="AC241" s="112">
        <v>95</v>
      </c>
      <c r="AD241" s="90">
        <f t="shared" si="67"/>
        <v>1840</v>
      </c>
      <c r="AE241" s="164">
        <f t="shared" si="68"/>
        <v>0.87410926365795727</v>
      </c>
      <c r="AF241" s="92">
        <f t="shared" si="69"/>
        <v>1.2613409287993613</v>
      </c>
      <c r="AG241" s="158">
        <v>165</v>
      </c>
      <c r="AH241" s="164">
        <f t="shared" si="70"/>
        <v>7.8384798099762468E-2</v>
      </c>
      <c r="AI241" s="93">
        <f t="shared" si="71"/>
        <v>0.38499409675718305</v>
      </c>
      <c r="AJ241" s="158">
        <v>45</v>
      </c>
      <c r="AK241" s="158">
        <v>15</v>
      </c>
      <c r="AL241" s="90">
        <f t="shared" si="72"/>
        <v>60</v>
      </c>
      <c r="AM241" s="164">
        <f t="shared" si="73"/>
        <v>2.8503562945368172E-2</v>
      </c>
      <c r="AN241" s="93">
        <f t="shared" si="74"/>
        <v>0.3132259664326173</v>
      </c>
      <c r="AO241" s="158">
        <v>45</v>
      </c>
      <c r="AP241" s="113" t="s">
        <v>9</v>
      </c>
      <c r="AQ241" s="95" t="s">
        <v>9</v>
      </c>
      <c r="AR241" s="114" t="s">
        <v>469</v>
      </c>
    </row>
    <row r="242" spans="1:44" x14ac:dyDescent="0.2">
      <c r="A242" s="263" t="s">
        <v>585</v>
      </c>
      <c r="C242" s="132">
        <v>9330182.0099999998</v>
      </c>
      <c r="I242" s="196" t="s">
        <v>266</v>
      </c>
      <c r="J242" s="157">
        <v>50.19</v>
      </c>
      <c r="K242" s="4">
        <f t="shared" si="51"/>
        <v>5019</v>
      </c>
      <c r="L242" s="161">
        <v>5196</v>
      </c>
      <c r="M242" s="161">
        <v>4160</v>
      </c>
      <c r="N242" s="197">
        <v>3141</v>
      </c>
      <c r="O242" s="5">
        <f t="shared" si="52"/>
        <v>2055</v>
      </c>
      <c r="P242" s="171">
        <f t="shared" si="53"/>
        <v>0.65425023877745936</v>
      </c>
      <c r="Q242" s="198">
        <v>103.5</v>
      </c>
      <c r="R242" s="188">
        <v>1763</v>
      </c>
      <c r="S242" s="199">
        <v>1053</v>
      </c>
      <c r="T242" s="121">
        <f t="shared" si="54"/>
        <v>710</v>
      </c>
      <c r="U242" s="171">
        <f t="shared" si="55"/>
        <v>0.67426400759734095</v>
      </c>
      <c r="V242" s="188">
        <v>1531</v>
      </c>
      <c r="W242" s="197">
        <v>961</v>
      </c>
      <c r="X242" s="5">
        <f t="shared" si="56"/>
        <v>570</v>
      </c>
      <c r="Y242" s="172">
        <f t="shared" si="57"/>
        <v>0.59313215400624353</v>
      </c>
      <c r="Z242" s="6">
        <f t="shared" si="58"/>
        <v>0.30504084478979876</v>
      </c>
      <c r="AA242" s="161">
        <v>2285</v>
      </c>
      <c r="AB242" s="138">
        <v>2015</v>
      </c>
      <c r="AC242" s="121">
        <v>110</v>
      </c>
      <c r="AD242" s="5">
        <f t="shared" ref="AD242:AD273" si="78">AB242+AC242</f>
        <v>2125</v>
      </c>
      <c r="AE242" s="173">
        <f t="shared" ref="AE242:AE273" si="79">AD242/AA242</f>
        <v>0.92997811816192555</v>
      </c>
      <c r="AF242" s="7">
        <f t="shared" ref="AF242:AF273" si="80">AE242/0.693</f>
        <v>1.3419597664674252</v>
      </c>
      <c r="AG242" s="161">
        <v>100</v>
      </c>
      <c r="AH242" s="173">
        <f t="shared" ref="AH242:AH273" si="81">AG242/AA242</f>
        <v>4.3763676148796497E-2</v>
      </c>
      <c r="AI242" s="8">
        <f t="shared" ref="AI242:AI273" si="82">AH242/0.2036</f>
        <v>0.21494929346167238</v>
      </c>
      <c r="AJ242" s="161">
        <v>25</v>
      </c>
      <c r="AK242" s="161">
        <v>10</v>
      </c>
      <c r="AL242" s="5">
        <f t="shared" ref="AL242:AL273" si="83">AJ242+AK242</f>
        <v>35</v>
      </c>
      <c r="AM242" s="173">
        <f t="shared" ref="AM242:AM273" si="84">AL242/AA242</f>
        <v>1.5317286652078774E-2</v>
      </c>
      <c r="AN242" s="8">
        <f t="shared" ref="AN242:AN273" si="85">AM242/0.091</f>
        <v>0.16832183134152501</v>
      </c>
      <c r="AO242" s="161">
        <v>20</v>
      </c>
      <c r="AP242" s="114" t="s">
        <v>5</v>
      </c>
      <c r="AQ242" s="55" t="s">
        <v>5</v>
      </c>
    </row>
    <row r="243" spans="1:44" x14ac:dyDescent="0.2">
      <c r="A243" s="260" t="s">
        <v>530</v>
      </c>
      <c r="B243" s="260" t="s">
        <v>547</v>
      </c>
      <c r="C243" s="129">
        <v>9330182.0199999996</v>
      </c>
      <c r="D243" s="122"/>
      <c r="E243" s="111"/>
      <c r="F243" s="112"/>
      <c r="G243" s="112"/>
      <c r="H243" s="145"/>
      <c r="I243" s="179" t="s">
        <v>267</v>
      </c>
      <c r="J243" s="154">
        <v>2.61</v>
      </c>
      <c r="K243" s="89">
        <f t="shared" si="51"/>
        <v>261</v>
      </c>
      <c r="L243" s="158">
        <v>6949</v>
      </c>
      <c r="M243" s="158">
        <v>5604</v>
      </c>
      <c r="N243" s="141">
        <v>3059</v>
      </c>
      <c r="O243" s="90">
        <f t="shared" si="52"/>
        <v>3890</v>
      </c>
      <c r="P243" s="162">
        <f t="shared" si="53"/>
        <v>1.2716574043805164</v>
      </c>
      <c r="Q243" s="174">
        <v>2659.4</v>
      </c>
      <c r="R243" s="185">
        <v>2098</v>
      </c>
      <c r="S243" s="146">
        <v>924</v>
      </c>
      <c r="T243" s="112">
        <f t="shared" si="54"/>
        <v>1174</v>
      </c>
      <c r="U243" s="162">
        <f t="shared" si="55"/>
        <v>1.2705627705627707</v>
      </c>
      <c r="V243" s="185">
        <v>2023</v>
      </c>
      <c r="W243" s="141">
        <v>882</v>
      </c>
      <c r="X243" s="90">
        <f t="shared" si="56"/>
        <v>1141</v>
      </c>
      <c r="Y243" s="163">
        <f t="shared" si="57"/>
        <v>1.2936507936507937</v>
      </c>
      <c r="Z243" s="91">
        <f t="shared" si="58"/>
        <v>7.7509578544061304</v>
      </c>
      <c r="AA243" s="158">
        <v>3370</v>
      </c>
      <c r="AB243" s="189">
        <v>2850</v>
      </c>
      <c r="AC243" s="112">
        <v>220</v>
      </c>
      <c r="AD243" s="90">
        <f t="shared" si="78"/>
        <v>3070</v>
      </c>
      <c r="AE243" s="164">
        <f t="shared" si="79"/>
        <v>0.91097922848664692</v>
      </c>
      <c r="AF243" s="92">
        <f t="shared" si="80"/>
        <v>1.3145443412505728</v>
      </c>
      <c r="AG243" s="158">
        <v>240</v>
      </c>
      <c r="AH243" s="164">
        <f t="shared" si="81"/>
        <v>7.1216617210682495E-2</v>
      </c>
      <c r="AI243" s="93">
        <f t="shared" si="82"/>
        <v>0.34978692146700635</v>
      </c>
      <c r="AJ243" s="158">
        <v>30</v>
      </c>
      <c r="AK243" s="158">
        <v>0</v>
      </c>
      <c r="AL243" s="90">
        <f t="shared" si="83"/>
        <v>30</v>
      </c>
      <c r="AM243" s="164">
        <f t="shared" si="84"/>
        <v>8.9020771513353119E-3</v>
      </c>
      <c r="AN243" s="93">
        <f t="shared" si="85"/>
        <v>9.7825023641047393E-2</v>
      </c>
      <c r="AO243" s="158">
        <v>25</v>
      </c>
      <c r="AP243" s="113" t="s">
        <v>9</v>
      </c>
      <c r="AQ243" s="95" t="s">
        <v>9</v>
      </c>
    </row>
    <row r="244" spans="1:44" x14ac:dyDescent="0.2">
      <c r="A244" s="260"/>
      <c r="B244" s="260"/>
      <c r="C244" s="129">
        <v>9330182.0299999993</v>
      </c>
      <c r="D244" s="122"/>
      <c r="E244" s="111"/>
      <c r="F244" s="112"/>
      <c r="G244" s="112"/>
      <c r="H244" s="145"/>
      <c r="I244" s="179" t="s">
        <v>268</v>
      </c>
      <c r="J244" s="154">
        <v>8.09</v>
      </c>
      <c r="K244" s="89">
        <f t="shared" si="51"/>
        <v>809</v>
      </c>
      <c r="L244" s="158">
        <v>3963</v>
      </c>
      <c r="M244" s="158">
        <v>3798</v>
      </c>
      <c r="N244" s="141">
        <v>3597</v>
      </c>
      <c r="O244" s="90">
        <f t="shared" si="52"/>
        <v>366</v>
      </c>
      <c r="P244" s="162">
        <f t="shared" si="53"/>
        <v>0.10175145954962468</v>
      </c>
      <c r="Q244" s="174">
        <v>489.8</v>
      </c>
      <c r="R244" s="185">
        <v>1287</v>
      </c>
      <c r="S244" s="146">
        <v>1105</v>
      </c>
      <c r="T244" s="112">
        <f t="shared" si="54"/>
        <v>182</v>
      </c>
      <c r="U244" s="162">
        <f t="shared" si="55"/>
        <v>0.16470588235294117</v>
      </c>
      <c r="V244" s="185">
        <v>1184</v>
      </c>
      <c r="W244" s="141">
        <v>1061</v>
      </c>
      <c r="X244" s="90">
        <f t="shared" si="56"/>
        <v>123</v>
      </c>
      <c r="Y244" s="163">
        <f t="shared" si="57"/>
        <v>0.11592836946277098</v>
      </c>
      <c r="Z244" s="91">
        <f t="shared" si="58"/>
        <v>1.4635352286773795</v>
      </c>
      <c r="AA244" s="158">
        <v>1675</v>
      </c>
      <c r="AB244" s="189">
        <v>1365</v>
      </c>
      <c r="AC244" s="112">
        <v>100</v>
      </c>
      <c r="AD244" s="90">
        <f t="shared" si="78"/>
        <v>1465</v>
      </c>
      <c r="AE244" s="164">
        <f t="shared" si="79"/>
        <v>0.87462686567164183</v>
      </c>
      <c r="AF244" s="92">
        <f t="shared" si="80"/>
        <v>1.2620878292520086</v>
      </c>
      <c r="AG244" s="158">
        <v>170</v>
      </c>
      <c r="AH244" s="164">
        <f t="shared" si="81"/>
        <v>0.10149253731343283</v>
      </c>
      <c r="AI244" s="93">
        <f t="shared" si="82"/>
        <v>0.49848986892648739</v>
      </c>
      <c r="AJ244" s="158">
        <v>25</v>
      </c>
      <c r="AK244" s="158">
        <v>0</v>
      </c>
      <c r="AL244" s="90">
        <f t="shared" si="83"/>
        <v>25</v>
      </c>
      <c r="AM244" s="164">
        <f t="shared" si="84"/>
        <v>1.4925373134328358E-2</v>
      </c>
      <c r="AN244" s="93">
        <f t="shared" si="85"/>
        <v>0.16401508938822371</v>
      </c>
      <c r="AO244" s="158">
        <v>0</v>
      </c>
      <c r="AP244" s="113" t="s">
        <v>9</v>
      </c>
      <c r="AQ244" s="95" t="s">
        <v>9</v>
      </c>
    </row>
    <row r="245" spans="1:44" x14ac:dyDescent="0.2">
      <c r="A245" s="260"/>
      <c r="B245" s="260"/>
      <c r="C245" s="129">
        <v>9330182.0399999991</v>
      </c>
      <c r="D245" s="122"/>
      <c r="E245" s="111"/>
      <c r="F245" s="112"/>
      <c r="G245" s="112"/>
      <c r="H245" s="145"/>
      <c r="I245" s="179" t="s">
        <v>269</v>
      </c>
      <c r="J245" s="154">
        <v>2.2599999999999998</v>
      </c>
      <c r="K245" s="89">
        <f t="shared" si="51"/>
        <v>225.99999999999997</v>
      </c>
      <c r="L245" s="158">
        <v>1782</v>
      </c>
      <c r="M245" s="158">
        <v>1731</v>
      </c>
      <c r="N245" s="141">
        <v>1496</v>
      </c>
      <c r="O245" s="90">
        <f t="shared" si="52"/>
        <v>286</v>
      </c>
      <c r="P245" s="162">
        <f t="shared" si="53"/>
        <v>0.19117647058823528</v>
      </c>
      <c r="Q245" s="174">
        <v>790.1</v>
      </c>
      <c r="R245" s="185">
        <v>558</v>
      </c>
      <c r="S245" s="146">
        <v>457</v>
      </c>
      <c r="T245" s="112">
        <f t="shared" si="54"/>
        <v>101</v>
      </c>
      <c r="U245" s="162">
        <f t="shared" si="55"/>
        <v>0.22100656455142231</v>
      </c>
      <c r="V245" s="185">
        <v>540</v>
      </c>
      <c r="W245" s="141">
        <v>452</v>
      </c>
      <c r="X245" s="90">
        <f t="shared" si="56"/>
        <v>88</v>
      </c>
      <c r="Y245" s="163">
        <f t="shared" si="57"/>
        <v>0.19469026548672566</v>
      </c>
      <c r="Z245" s="91">
        <f t="shared" si="58"/>
        <v>2.3893805309734515</v>
      </c>
      <c r="AA245" s="158">
        <v>980</v>
      </c>
      <c r="AB245" s="189">
        <v>825</v>
      </c>
      <c r="AC245" s="112">
        <v>35</v>
      </c>
      <c r="AD245" s="90">
        <f t="shared" si="78"/>
        <v>860</v>
      </c>
      <c r="AE245" s="164">
        <f t="shared" si="79"/>
        <v>0.87755102040816324</v>
      </c>
      <c r="AF245" s="92">
        <f t="shared" si="80"/>
        <v>1.2663073887563685</v>
      </c>
      <c r="AG245" s="158">
        <v>75</v>
      </c>
      <c r="AH245" s="164">
        <f t="shared" si="81"/>
        <v>7.6530612244897961E-2</v>
      </c>
      <c r="AI245" s="93">
        <f t="shared" si="82"/>
        <v>0.37588709354075617</v>
      </c>
      <c r="AJ245" s="158">
        <v>35</v>
      </c>
      <c r="AK245" s="158">
        <v>0</v>
      </c>
      <c r="AL245" s="90">
        <f t="shared" si="83"/>
        <v>35</v>
      </c>
      <c r="AM245" s="164">
        <f t="shared" si="84"/>
        <v>3.5714285714285712E-2</v>
      </c>
      <c r="AN245" s="93">
        <f t="shared" si="85"/>
        <v>0.39246467817896385</v>
      </c>
      <c r="AO245" s="158">
        <v>10</v>
      </c>
      <c r="AP245" s="113" t="s">
        <v>9</v>
      </c>
      <c r="AQ245" s="95" t="s">
        <v>9</v>
      </c>
    </row>
    <row r="246" spans="1:44" x14ac:dyDescent="0.2">
      <c r="A246" s="260" t="s">
        <v>570</v>
      </c>
      <c r="B246" s="260" t="s">
        <v>571</v>
      </c>
      <c r="C246" s="129">
        <v>9330182.0500000007</v>
      </c>
      <c r="D246" s="122"/>
      <c r="E246" s="111"/>
      <c r="F246" s="112"/>
      <c r="G246" s="112"/>
      <c r="H246" s="145"/>
      <c r="I246" s="179" t="s">
        <v>270</v>
      </c>
      <c r="J246" s="154">
        <v>18.96</v>
      </c>
      <c r="K246" s="89">
        <f t="shared" si="51"/>
        <v>1896</v>
      </c>
      <c r="L246" s="158">
        <v>7395</v>
      </c>
      <c r="M246" s="158">
        <v>6539</v>
      </c>
      <c r="N246" s="141">
        <v>4723</v>
      </c>
      <c r="O246" s="90">
        <f t="shared" si="52"/>
        <v>2672</v>
      </c>
      <c r="P246" s="162">
        <f t="shared" si="53"/>
        <v>0.56574211306373068</v>
      </c>
      <c r="Q246" s="174">
        <v>390</v>
      </c>
      <c r="R246" s="185">
        <v>2413</v>
      </c>
      <c r="S246" s="146">
        <v>1526</v>
      </c>
      <c r="T246" s="112">
        <f t="shared" si="54"/>
        <v>887</v>
      </c>
      <c r="U246" s="162">
        <f t="shared" si="55"/>
        <v>0.58125819134993451</v>
      </c>
      <c r="V246" s="185">
        <v>2307</v>
      </c>
      <c r="W246" s="141">
        <v>1476</v>
      </c>
      <c r="X246" s="90">
        <f t="shared" si="56"/>
        <v>831</v>
      </c>
      <c r="Y246" s="163">
        <f t="shared" si="57"/>
        <v>0.56300813008130079</v>
      </c>
      <c r="Z246" s="91">
        <f t="shared" si="58"/>
        <v>1.2167721518987342</v>
      </c>
      <c r="AA246" s="158">
        <v>3275</v>
      </c>
      <c r="AB246" s="189">
        <v>2730</v>
      </c>
      <c r="AC246" s="112">
        <v>205</v>
      </c>
      <c r="AD246" s="90">
        <f t="shared" si="78"/>
        <v>2935</v>
      </c>
      <c r="AE246" s="164">
        <f t="shared" si="79"/>
        <v>0.89618320610687019</v>
      </c>
      <c r="AF246" s="92">
        <f t="shared" si="80"/>
        <v>1.2931936596058733</v>
      </c>
      <c r="AG246" s="158">
        <v>255</v>
      </c>
      <c r="AH246" s="164">
        <f t="shared" si="81"/>
        <v>7.786259541984733E-2</v>
      </c>
      <c r="AI246" s="93">
        <f t="shared" si="82"/>
        <v>0.38242925058864108</v>
      </c>
      <c r="AJ246" s="158">
        <v>65</v>
      </c>
      <c r="AK246" s="158">
        <v>10</v>
      </c>
      <c r="AL246" s="90">
        <f t="shared" si="83"/>
        <v>75</v>
      </c>
      <c r="AM246" s="164">
        <f t="shared" si="84"/>
        <v>2.2900763358778626E-2</v>
      </c>
      <c r="AN246" s="93">
        <f t="shared" si="85"/>
        <v>0.25165674020635853</v>
      </c>
      <c r="AO246" s="158">
        <v>10</v>
      </c>
      <c r="AP246" s="113" t="s">
        <v>9</v>
      </c>
      <c r="AQ246" s="95" t="s">
        <v>9</v>
      </c>
    </row>
    <row r="247" spans="1:44" x14ac:dyDescent="0.2">
      <c r="C247" s="132">
        <v>9330182.0600000005</v>
      </c>
      <c r="I247" s="196" t="s">
        <v>271</v>
      </c>
      <c r="J247" s="157">
        <v>9.75</v>
      </c>
      <c r="K247" s="4">
        <f t="shared" si="51"/>
        <v>975</v>
      </c>
      <c r="L247" s="161">
        <v>1168</v>
      </c>
      <c r="M247" s="161">
        <v>1180</v>
      </c>
      <c r="N247" s="197">
        <v>1212</v>
      </c>
      <c r="O247" s="5">
        <f t="shared" si="52"/>
        <v>-44</v>
      </c>
      <c r="P247" s="171">
        <f t="shared" si="53"/>
        <v>-3.6303630363036306E-2</v>
      </c>
      <c r="Q247" s="198">
        <v>119.8</v>
      </c>
      <c r="R247" s="188">
        <v>429</v>
      </c>
      <c r="S247" s="199">
        <v>438</v>
      </c>
      <c r="T247" s="121">
        <f t="shared" si="54"/>
        <v>-9</v>
      </c>
      <c r="U247" s="171">
        <f t="shared" si="55"/>
        <v>-2.0547945205479451E-2</v>
      </c>
      <c r="V247" s="188">
        <v>393</v>
      </c>
      <c r="W247" s="197">
        <v>415</v>
      </c>
      <c r="X247" s="5">
        <f t="shared" si="56"/>
        <v>-22</v>
      </c>
      <c r="Y247" s="172">
        <f t="shared" si="57"/>
        <v>-5.3012048192771083E-2</v>
      </c>
      <c r="Z247" s="6">
        <f t="shared" si="58"/>
        <v>0.40307692307692305</v>
      </c>
      <c r="AA247" s="161">
        <v>470</v>
      </c>
      <c r="AB247" s="138">
        <v>390</v>
      </c>
      <c r="AC247" s="121">
        <v>30</v>
      </c>
      <c r="AD247" s="5">
        <f t="shared" si="78"/>
        <v>420</v>
      </c>
      <c r="AE247" s="173">
        <f t="shared" si="79"/>
        <v>0.8936170212765957</v>
      </c>
      <c r="AF247" s="7">
        <f t="shared" si="80"/>
        <v>1.2894906511927788</v>
      </c>
      <c r="AG247" s="161">
        <v>10</v>
      </c>
      <c r="AH247" s="173">
        <f t="shared" si="81"/>
        <v>2.1276595744680851E-2</v>
      </c>
      <c r="AI247" s="8">
        <f t="shared" si="82"/>
        <v>0.10450194373615349</v>
      </c>
      <c r="AJ247" s="161">
        <v>25</v>
      </c>
      <c r="AK247" s="161">
        <v>10</v>
      </c>
      <c r="AL247" s="5">
        <f t="shared" si="83"/>
        <v>35</v>
      </c>
      <c r="AM247" s="173">
        <f t="shared" si="84"/>
        <v>7.4468085106382975E-2</v>
      </c>
      <c r="AN247" s="8">
        <f t="shared" si="85"/>
        <v>0.81833060556464809</v>
      </c>
      <c r="AO247" s="161">
        <v>0</v>
      </c>
      <c r="AP247" s="114" t="s">
        <v>5</v>
      </c>
      <c r="AQ247" s="55" t="s">
        <v>5</v>
      </c>
    </row>
    <row r="248" spans="1:44" x14ac:dyDescent="0.2">
      <c r="A248" s="260"/>
      <c r="B248" s="260"/>
      <c r="C248" s="129">
        <v>9330183.0099999998</v>
      </c>
      <c r="D248" s="122"/>
      <c r="E248" s="111"/>
      <c r="F248" s="112"/>
      <c r="G248" s="112"/>
      <c r="H248" s="145"/>
      <c r="I248" s="179" t="s">
        <v>272</v>
      </c>
      <c r="J248" s="154">
        <v>2.66</v>
      </c>
      <c r="K248" s="89">
        <f t="shared" si="51"/>
        <v>266</v>
      </c>
      <c r="L248" s="158">
        <v>6341</v>
      </c>
      <c r="M248" s="158">
        <v>6161</v>
      </c>
      <c r="N248" s="141">
        <v>5948</v>
      </c>
      <c r="O248" s="90">
        <f t="shared" si="52"/>
        <v>393</v>
      </c>
      <c r="P248" s="162">
        <f t="shared" si="53"/>
        <v>6.6072629455279086E-2</v>
      </c>
      <c r="Q248" s="174">
        <v>2380.6999999999998</v>
      </c>
      <c r="R248" s="185">
        <v>2139</v>
      </c>
      <c r="S248" s="146">
        <v>2015</v>
      </c>
      <c r="T248" s="112">
        <f t="shared" si="54"/>
        <v>124</v>
      </c>
      <c r="U248" s="162">
        <f t="shared" si="55"/>
        <v>6.1538461538461542E-2</v>
      </c>
      <c r="V248" s="185">
        <v>2018</v>
      </c>
      <c r="W248" s="141">
        <v>1940</v>
      </c>
      <c r="X248" s="90">
        <f t="shared" si="56"/>
        <v>78</v>
      </c>
      <c r="Y248" s="163">
        <f t="shared" si="57"/>
        <v>4.0206185567010312E-2</v>
      </c>
      <c r="Z248" s="91">
        <f t="shared" si="58"/>
        <v>7.5864661654135341</v>
      </c>
      <c r="AA248" s="158">
        <v>3195</v>
      </c>
      <c r="AB248" s="189">
        <v>2760</v>
      </c>
      <c r="AC248" s="112">
        <v>115</v>
      </c>
      <c r="AD248" s="90">
        <f t="shared" si="78"/>
        <v>2875</v>
      </c>
      <c r="AE248" s="164">
        <f t="shared" si="79"/>
        <v>0.89984350547730829</v>
      </c>
      <c r="AF248" s="92">
        <f t="shared" si="80"/>
        <v>1.2984754768792328</v>
      </c>
      <c r="AG248" s="158">
        <v>190</v>
      </c>
      <c r="AH248" s="164">
        <f t="shared" si="81"/>
        <v>5.9467918622848198E-2</v>
      </c>
      <c r="AI248" s="93">
        <f t="shared" si="82"/>
        <v>0.29208211504345871</v>
      </c>
      <c r="AJ248" s="158">
        <v>90</v>
      </c>
      <c r="AK248" s="158">
        <v>20</v>
      </c>
      <c r="AL248" s="90">
        <f t="shared" si="83"/>
        <v>110</v>
      </c>
      <c r="AM248" s="164">
        <f t="shared" si="84"/>
        <v>3.4428794992175271E-2</v>
      </c>
      <c r="AN248" s="93">
        <f t="shared" si="85"/>
        <v>0.37833840650742057</v>
      </c>
      <c r="AO248" s="158">
        <v>15</v>
      </c>
      <c r="AP248" s="113" t="s">
        <v>9</v>
      </c>
      <c r="AQ248" s="95" t="s">
        <v>9</v>
      </c>
    </row>
    <row r="249" spans="1:44" x14ac:dyDescent="0.2">
      <c r="A249" s="260"/>
      <c r="B249" s="260"/>
      <c r="C249" s="129">
        <v>9330183.0299999993</v>
      </c>
      <c r="D249" s="122"/>
      <c r="E249" s="111"/>
      <c r="F249" s="112"/>
      <c r="G249" s="112"/>
      <c r="H249" s="145"/>
      <c r="I249" s="179" t="s">
        <v>273</v>
      </c>
      <c r="J249" s="154">
        <v>2.87</v>
      </c>
      <c r="K249" s="89">
        <f t="shared" si="51"/>
        <v>287</v>
      </c>
      <c r="L249" s="158">
        <v>6180</v>
      </c>
      <c r="M249" s="158">
        <v>5922</v>
      </c>
      <c r="N249" s="141">
        <v>5755</v>
      </c>
      <c r="O249" s="90">
        <f t="shared" si="52"/>
        <v>425</v>
      </c>
      <c r="P249" s="162">
        <f t="shared" si="53"/>
        <v>7.3848827106863593E-2</v>
      </c>
      <c r="Q249" s="174">
        <v>2151.4</v>
      </c>
      <c r="R249" s="185">
        <v>2591</v>
      </c>
      <c r="S249" s="146">
        <v>2303</v>
      </c>
      <c r="T249" s="112">
        <f t="shared" si="54"/>
        <v>288</v>
      </c>
      <c r="U249" s="162">
        <f t="shared" si="55"/>
        <v>0.12505427702996091</v>
      </c>
      <c r="V249" s="185">
        <v>2494</v>
      </c>
      <c r="W249" s="141">
        <v>2219</v>
      </c>
      <c r="X249" s="90">
        <f t="shared" si="56"/>
        <v>275</v>
      </c>
      <c r="Y249" s="163">
        <f t="shared" si="57"/>
        <v>0.12392969806219017</v>
      </c>
      <c r="Z249" s="91">
        <f t="shared" si="58"/>
        <v>8.6898954703832754</v>
      </c>
      <c r="AA249" s="158">
        <v>3090</v>
      </c>
      <c r="AB249" s="189">
        <v>2540</v>
      </c>
      <c r="AC249" s="112">
        <v>155</v>
      </c>
      <c r="AD249" s="90">
        <f t="shared" si="78"/>
        <v>2695</v>
      </c>
      <c r="AE249" s="164">
        <f t="shared" si="79"/>
        <v>0.87216828478964403</v>
      </c>
      <c r="AF249" s="92">
        <f t="shared" si="80"/>
        <v>1.2585400934915498</v>
      </c>
      <c r="AG249" s="158">
        <v>140</v>
      </c>
      <c r="AH249" s="164">
        <f t="shared" si="81"/>
        <v>4.5307443365695796E-2</v>
      </c>
      <c r="AI249" s="93">
        <f t="shared" si="82"/>
        <v>0.22253164717925245</v>
      </c>
      <c r="AJ249" s="158">
        <v>165</v>
      </c>
      <c r="AK249" s="158">
        <v>40</v>
      </c>
      <c r="AL249" s="90">
        <f t="shared" si="83"/>
        <v>205</v>
      </c>
      <c r="AM249" s="164">
        <f t="shared" si="84"/>
        <v>6.6343042071197414E-2</v>
      </c>
      <c r="AN249" s="93">
        <f t="shared" si="85"/>
        <v>0.72904441836480671</v>
      </c>
      <c r="AO249" s="158">
        <v>50</v>
      </c>
      <c r="AP249" s="113" t="s">
        <v>9</v>
      </c>
      <c r="AQ249" s="95" t="s">
        <v>9</v>
      </c>
    </row>
    <row r="250" spans="1:44" x14ac:dyDescent="0.2">
      <c r="A250" s="260" t="s">
        <v>530</v>
      </c>
      <c r="B250" s="260" t="s">
        <v>546</v>
      </c>
      <c r="C250" s="129">
        <v>9330183.0500000007</v>
      </c>
      <c r="D250" s="122"/>
      <c r="E250" s="111"/>
      <c r="F250" s="112"/>
      <c r="G250" s="112"/>
      <c r="H250" s="145"/>
      <c r="I250" s="179" t="s">
        <v>275</v>
      </c>
      <c r="J250" s="154">
        <v>3.46</v>
      </c>
      <c r="K250" s="89">
        <f t="shared" si="51"/>
        <v>346</v>
      </c>
      <c r="L250" s="158">
        <v>11293</v>
      </c>
      <c r="M250" s="158">
        <v>9377</v>
      </c>
      <c r="N250" s="141">
        <v>7038</v>
      </c>
      <c r="O250" s="90">
        <f t="shared" si="52"/>
        <v>4255</v>
      </c>
      <c r="P250" s="162">
        <f t="shared" si="53"/>
        <v>0.60457516339869277</v>
      </c>
      <c r="Q250" s="174">
        <v>3265.3</v>
      </c>
      <c r="R250" s="185">
        <v>3673</v>
      </c>
      <c r="S250" s="146">
        <v>2361</v>
      </c>
      <c r="T250" s="112">
        <f t="shared" si="54"/>
        <v>1312</v>
      </c>
      <c r="U250" s="162">
        <f t="shared" si="55"/>
        <v>0.55569673867005509</v>
      </c>
      <c r="V250" s="185">
        <v>3559</v>
      </c>
      <c r="W250" s="141">
        <v>2317</v>
      </c>
      <c r="X250" s="90">
        <f t="shared" si="56"/>
        <v>1242</v>
      </c>
      <c r="Y250" s="163">
        <f t="shared" si="57"/>
        <v>0.53603798014674142</v>
      </c>
      <c r="Z250" s="91">
        <f t="shared" si="58"/>
        <v>10.286127167630058</v>
      </c>
      <c r="AA250" s="158">
        <v>5785</v>
      </c>
      <c r="AB250" s="189">
        <v>4845</v>
      </c>
      <c r="AC250" s="112">
        <v>285</v>
      </c>
      <c r="AD250" s="90">
        <f t="shared" si="78"/>
        <v>5130</v>
      </c>
      <c r="AE250" s="164">
        <f t="shared" si="79"/>
        <v>0.88677614520311154</v>
      </c>
      <c r="AF250" s="92">
        <f t="shared" si="80"/>
        <v>1.2796192571473473</v>
      </c>
      <c r="AG250" s="158">
        <v>455</v>
      </c>
      <c r="AH250" s="164">
        <f t="shared" si="81"/>
        <v>7.8651685393258425E-2</v>
      </c>
      <c r="AI250" s="93">
        <f t="shared" si="82"/>
        <v>0.38630493808083705</v>
      </c>
      <c r="AJ250" s="158">
        <v>100</v>
      </c>
      <c r="AK250" s="158">
        <v>35</v>
      </c>
      <c r="AL250" s="90">
        <f t="shared" si="83"/>
        <v>135</v>
      </c>
      <c r="AM250" s="164">
        <f t="shared" si="84"/>
        <v>2.3336214347450302E-2</v>
      </c>
      <c r="AN250" s="93">
        <f t="shared" si="85"/>
        <v>0.25644191590604726</v>
      </c>
      <c r="AO250" s="158">
        <v>65</v>
      </c>
      <c r="AP250" s="113" t="s">
        <v>9</v>
      </c>
      <c r="AQ250" s="95" t="s">
        <v>9</v>
      </c>
    </row>
    <row r="251" spans="1:44" x14ac:dyDescent="0.2">
      <c r="A251" s="260"/>
      <c r="B251" s="260"/>
      <c r="C251" s="129">
        <v>9330183.0600000005</v>
      </c>
      <c r="D251" s="122"/>
      <c r="E251" s="111"/>
      <c r="F251" s="112"/>
      <c r="G251" s="112"/>
      <c r="H251" s="145"/>
      <c r="I251" s="179" t="s">
        <v>276</v>
      </c>
      <c r="J251" s="154">
        <v>1.34</v>
      </c>
      <c r="K251" s="89">
        <f t="shared" si="51"/>
        <v>134</v>
      </c>
      <c r="L251" s="158">
        <v>2372</v>
      </c>
      <c r="M251" s="158">
        <v>2356</v>
      </c>
      <c r="N251" s="141">
        <v>2237</v>
      </c>
      <c r="O251" s="90">
        <f t="shared" si="52"/>
        <v>135</v>
      </c>
      <c r="P251" s="162">
        <f t="shared" si="53"/>
        <v>6.034868126955744E-2</v>
      </c>
      <c r="Q251" s="174">
        <v>1768.7</v>
      </c>
      <c r="R251" s="185">
        <v>1037</v>
      </c>
      <c r="S251" s="146">
        <v>962</v>
      </c>
      <c r="T251" s="112">
        <f t="shared" si="54"/>
        <v>75</v>
      </c>
      <c r="U251" s="162">
        <f t="shared" si="55"/>
        <v>7.7962577962577967E-2</v>
      </c>
      <c r="V251" s="185">
        <v>978</v>
      </c>
      <c r="W251" s="141">
        <v>923</v>
      </c>
      <c r="X251" s="90">
        <f t="shared" si="56"/>
        <v>55</v>
      </c>
      <c r="Y251" s="163">
        <f t="shared" si="57"/>
        <v>5.9588299024918745E-2</v>
      </c>
      <c r="Z251" s="91">
        <f t="shared" si="58"/>
        <v>7.2985074626865671</v>
      </c>
      <c r="AA251" s="158">
        <v>1300</v>
      </c>
      <c r="AB251" s="189">
        <v>1095</v>
      </c>
      <c r="AC251" s="112">
        <v>45</v>
      </c>
      <c r="AD251" s="90">
        <f t="shared" si="78"/>
        <v>1140</v>
      </c>
      <c r="AE251" s="164">
        <f t="shared" si="79"/>
        <v>0.87692307692307692</v>
      </c>
      <c r="AF251" s="92">
        <f t="shared" si="80"/>
        <v>1.2654012654012654</v>
      </c>
      <c r="AG251" s="158">
        <v>95</v>
      </c>
      <c r="AH251" s="164">
        <f t="shared" si="81"/>
        <v>7.3076923076923081E-2</v>
      </c>
      <c r="AI251" s="93">
        <f t="shared" si="82"/>
        <v>0.35892398367840411</v>
      </c>
      <c r="AJ251" s="158">
        <v>40</v>
      </c>
      <c r="AK251" s="158">
        <v>10</v>
      </c>
      <c r="AL251" s="90">
        <f t="shared" si="83"/>
        <v>50</v>
      </c>
      <c r="AM251" s="164">
        <f t="shared" si="84"/>
        <v>3.8461538461538464E-2</v>
      </c>
      <c r="AN251" s="93">
        <f t="shared" si="85"/>
        <v>0.42265426880811502</v>
      </c>
      <c r="AO251" s="158">
        <v>15</v>
      </c>
      <c r="AP251" s="113" t="s">
        <v>9</v>
      </c>
      <c r="AQ251" s="95" t="s">
        <v>9</v>
      </c>
    </row>
    <row r="252" spans="1:44" x14ac:dyDescent="0.2">
      <c r="A252" s="260"/>
      <c r="B252" s="260"/>
      <c r="C252" s="129">
        <v>9330183.0700000003</v>
      </c>
      <c r="D252" s="122"/>
      <c r="E252" s="111"/>
      <c r="F252" s="112"/>
      <c r="G252" s="112"/>
      <c r="H252" s="145"/>
      <c r="I252" s="179" t="s">
        <v>277</v>
      </c>
      <c r="J252" s="154">
        <v>2.5499999999999998</v>
      </c>
      <c r="K252" s="89">
        <f t="shared" si="51"/>
        <v>254.99999999999997</v>
      </c>
      <c r="L252" s="158">
        <v>6691</v>
      </c>
      <c r="M252" s="158">
        <v>6474</v>
      </c>
      <c r="N252" s="141">
        <v>6555</v>
      </c>
      <c r="O252" s="90">
        <f t="shared" si="52"/>
        <v>136</v>
      </c>
      <c r="P252" s="162">
        <f t="shared" si="53"/>
        <v>2.0747520976353927E-2</v>
      </c>
      <c r="Q252" s="174">
        <v>2627.4</v>
      </c>
      <c r="R252" s="185">
        <v>2373</v>
      </c>
      <c r="S252" s="146">
        <v>2193</v>
      </c>
      <c r="T252" s="112">
        <f t="shared" si="54"/>
        <v>180</v>
      </c>
      <c r="U252" s="162">
        <f t="shared" si="55"/>
        <v>8.2079343365253077E-2</v>
      </c>
      <c r="V252" s="185">
        <v>2275</v>
      </c>
      <c r="W252" s="141">
        <v>2144</v>
      </c>
      <c r="X252" s="90">
        <f t="shared" si="56"/>
        <v>131</v>
      </c>
      <c r="Y252" s="163">
        <f t="shared" si="57"/>
        <v>6.1100746268656719E-2</v>
      </c>
      <c r="Z252" s="91">
        <f t="shared" si="58"/>
        <v>8.9215686274509807</v>
      </c>
      <c r="AA252" s="158">
        <v>3285</v>
      </c>
      <c r="AB252" s="189">
        <v>2830</v>
      </c>
      <c r="AC252" s="112">
        <v>190</v>
      </c>
      <c r="AD252" s="90">
        <f t="shared" si="78"/>
        <v>3020</v>
      </c>
      <c r="AE252" s="164">
        <f t="shared" si="79"/>
        <v>0.91933028919330284</v>
      </c>
      <c r="AF252" s="92">
        <f t="shared" si="80"/>
        <v>1.32659493390087</v>
      </c>
      <c r="AG252" s="158">
        <v>155</v>
      </c>
      <c r="AH252" s="164">
        <f t="shared" si="81"/>
        <v>4.7184170471841702E-2</v>
      </c>
      <c r="AI252" s="93">
        <f t="shared" si="82"/>
        <v>0.23174936381061739</v>
      </c>
      <c r="AJ252" s="158">
        <v>50</v>
      </c>
      <c r="AK252" s="158">
        <v>30</v>
      </c>
      <c r="AL252" s="90">
        <f t="shared" si="83"/>
        <v>80</v>
      </c>
      <c r="AM252" s="164">
        <f t="shared" si="84"/>
        <v>2.4353120243531201E-2</v>
      </c>
      <c r="AN252" s="93">
        <f t="shared" si="85"/>
        <v>0.26761670597287035</v>
      </c>
      <c r="AO252" s="158">
        <v>30</v>
      </c>
      <c r="AP252" s="113" t="s">
        <v>9</v>
      </c>
      <c r="AQ252" s="95" t="s">
        <v>9</v>
      </c>
    </row>
    <row r="253" spans="1:44" x14ac:dyDescent="0.2">
      <c r="A253" s="260" t="s">
        <v>530</v>
      </c>
      <c r="B253" s="260" t="s">
        <v>537</v>
      </c>
      <c r="C253" s="129">
        <v>9330183.0800000001</v>
      </c>
      <c r="D253" s="122">
        <v>9330183.0399999991</v>
      </c>
      <c r="E253" s="123">
        <v>0.22327486899999999</v>
      </c>
      <c r="F253" s="146">
        <v>4132</v>
      </c>
      <c r="G253" s="146">
        <v>1499</v>
      </c>
      <c r="H253" s="147">
        <v>1416</v>
      </c>
      <c r="I253" s="179"/>
      <c r="J253" s="154">
        <v>1.31</v>
      </c>
      <c r="K253" s="89">
        <f t="shared" si="51"/>
        <v>131</v>
      </c>
      <c r="L253" s="158">
        <v>8253</v>
      </c>
      <c r="M253" s="158">
        <v>5852</v>
      </c>
      <c r="N253" s="141">
        <f>E253*F253</f>
        <v>922.57175870799995</v>
      </c>
      <c r="O253" s="90">
        <f t="shared" si="52"/>
        <v>7330.4282412920002</v>
      </c>
      <c r="P253" s="162">
        <f t="shared" si="53"/>
        <v>7.945645606535555</v>
      </c>
      <c r="Q253" s="174">
        <v>6318.8</v>
      </c>
      <c r="R253" s="185">
        <v>3419</v>
      </c>
      <c r="S253" s="146">
        <f>G253*E253</f>
        <v>334.68902863099999</v>
      </c>
      <c r="T253" s="112">
        <f t="shared" si="54"/>
        <v>3084.3109713690001</v>
      </c>
      <c r="U253" s="162">
        <f t="shared" si="55"/>
        <v>9.2154528757185599</v>
      </c>
      <c r="V253" s="185">
        <v>3289</v>
      </c>
      <c r="W253" s="141">
        <f>H253*E253</f>
        <v>316.15721450399997</v>
      </c>
      <c r="X253" s="90">
        <f t="shared" si="56"/>
        <v>2972.842785496</v>
      </c>
      <c r="Y253" s="163">
        <f t="shared" si="57"/>
        <v>9.4030521813646235</v>
      </c>
      <c r="Z253" s="91">
        <f t="shared" si="58"/>
        <v>25.106870229007633</v>
      </c>
      <c r="AA253" s="158">
        <v>4525</v>
      </c>
      <c r="AB253" s="189">
        <v>3775</v>
      </c>
      <c r="AC253" s="112">
        <v>225</v>
      </c>
      <c r="AD253" s="90">
        <f t="shared" si="78"/>
        <v>4000</v>
      </c>
      <c r="AE253" s="164">
        <f t="shared" si="79"/>
        <v>0.88397790055248615</v>
      </c>
      <c r="AF253" s="92">
        <f t="shared" si="80"/>
        <v>1.2755813860786236</v>
      </c>
      <c r="AG253" s="158">
        <v>330</v>
      </c>
      <c r="AH253" s="164">
        <f t="shared" si="81"/>
        <v>7.2928176795580113E-2</v>
      </c>
      <c r="AI253" s="93">
        <f t="shared" si="82"/>
        <v>0.35819340272878247</v>
      </c>
      <c r="AJ253" s="158">
        <v>105</v>
      </c>
      <c r="AK253" s="158">
        <v>20</v>
      </c>
      <c r="AL253" s="90">
        <f t="shared" si="83"/>
        <v>125</v>
      </c>
      <c r="AM253" s="164">
        <f t="shared" si="84"/>
        <v>2.7624309392265192E-2</v>
      </c>
      <c r="AN253" s="93">
        <f t="shared" si="85"/>
        <v>0.30356383947544169</v>
      </c>
      <c r="AO253" s="158">
        <v>70</v>
      </c>
      <c r="AP253" s="113" t="s">
        <v>9</v>
      </c>
      <c r="AQ253" s="95" t="s">
        <v>9</v>
      </c>
      <c r="AR253" s="114" t="s">
        <v>469</v>
      </c>
    </row>
    <row r="254" spans="1:44" x14ac:dyDescent="0.2">
      <c r="A254" s="260" t="s">
        <v>530</v>
      </c>
      <c r="B254" s="260" t="s">
        <v>531</v>
      </c>
      <c r="C254" s="129">
        <v>9330183.0899999999</v>
      </c>
      <c r="D254" s="122">
        <v>9330183.0399999991</v>
      </c>
      <c r="E254" s="123">
        <v>0.77279909999999996</v>
      </c>
      <c r="F254" s="146">
        <v>4132</v>
      </c>
      <c r="G254" s="146">
        <v>1499</v>
      </c>
      <c r="H254" s="147">
        <v>1416</v>
      </c>
      <c r="I254" s="179"/>
      <c r="J254" s="154">
        <v>5.89</v>
      </c>
      <c r="K254" s="89">
        <f t="shared" si="51"/>
        <v>589</v>
      </c>
      <c r="L254" s="158">
        <v>12265</v>
      </c>
      <c r="M254" s="158">
        <v>8182</v>
      </c>
      <c r="N254" s="141">
        <f>E254*F254</f>
        <v>3193.2058812</v>
      </c>
      <c r="O254" s="90">
        <f t="shared" si="52"/>
        <v>9071.7941188000004</v>
      </c>
      <c r="P254" s="162">
        <f t="shared" si="53"/>
        <v>2.8409674967123757</v>
      </c>
      <c r="Q254" s="174">
        <v>2082.3000000000002</v>
      </c>
      <c r="R254" s="185">
        <v>4677</v>
      </c>
      <c r="S254" s="146">
        <f>G254*E254</f>
        <v>1158.4258508999999</v>
      </c>
      <c r="T254" s="112">
        <f t="shared" si="54"/>
        <v>3518.5741490999999</v>
      </c>
      <c r="U254" s="162">
        <f t="shared" si="55"/>
        <v>3.0373753713855423</v>
      </c>
      <c r="V254" s="185">
        <v>4373</v>
      </c>
      <c r="W254" s="141">
        <f>H254*E254</f>
        <v>1094.2835255999998</v>
      </c>
      <c r="X254" s="90">
        <f t="shared" si="56"/>
        <v>3278.7164744000002</v>
      </c>
      <c r="Y254" s="163">
        <f t="shared" si="57"/>
        <v>2.9962220920782547</v>
      </c>
      <c r="Z254" s="91">
        <f t="shared" si="58"/>
        <v>7.4244482173174875</v>
      </c>
      <c r="AA254" s="158">
        <v>6440</v>
      </c>
      <c r="AB254" s="189">
        <v>5440</v>
      </c>
      <c r="AC254" s="112">
        <v>340</v>
      </c>
      <c r="AD254" s="90">
        <f t="shared" si="78"/>
        <v>5780</v>
      </c>
      <c r="AE254" s="164">
        <f t="shared" si="79"/>
        <v>0.89751552795031053</v>
      </c>
      <c r="AF254" s="92">
        <f t="shared" si="80"/>
        <v>1.2951162019485001</v>
      </c>
      <c r="AG254" s="158">
        <v>400</v>
      </c>
      <c r="AH254" s="164">
        <f t="shared" si="81"/>
        <v>6.2111801242236024E-2</v>
      </c>
      <c r="AI254" s="93">
        <f t="shared" si="82"/>
        <v>0.30506778606206297</v>
      </c>
      <c r="AJ254" s="158">
        <v>115</v>
      </c>
      <c r="AK254" s="158">
        <v>40</v>
      </c>
      <c r="AL254" s="90">
        <f t="shared" si="83"/>
        <v>155</v>
      </c>
      <c r="AM254" s="164">
        <f t="shared" si="84"/>
        <v>2.406832298136646E-2</v>
      </c>
      <c r="AN254" s="93">
        <f t="shared" si="85"/>
        <v>0.26448706572930175</v>
      </c>
      <c r="AO254" s="158">
        <v>100</v>
      </c>
      <c r="AP254" s="113" t="s">
        <v>9</v>
      </c>
      <c r="AQ254" s="95" t="s">
        <v>9</v>
      </c>
      <c r="AR254" s="114" t="s">
        <v>469</v>
      </c>
    </row>
    <row r="255" spans="1:44" x14ac:dyDescent="0.2">
      <c r="A255" s="260"/>
      <c r="B255" s="260"/>
      <c r="C255" s="129">
        <v>9330184.0199999996</v>
      </c>
      <c r="D255" s="122"/>
      <c r="E255" s="111"/>
      <c r="F255" s="112"/>
      <c r="G255" s="112"/>
      <c r="H255" s="145"/>
      <c r="I255" s="179" t="s">
        <v>279</v>
      </c>
      <c r="J255" s="154">
        <v>2.62</v>
      </c>
      <c r="K255" s="89">
        <f t="shared" si="51"/>
        <v>262</v>
      </c>
      <c r="L255" s="158">
        <v>7951</v>
      </c>
      <c r="M255" s="158">
        <v>7509</v>
      </c>
      <c r="N255" s="141">
        <v>6967</v>
      </c>
      <c r="O255" s="90">
        <f t="shared" si="52"/>
        <v>984</v>
      </c>
      <c r="P255" s="162">
        <f t="shared" si="53"/>
        <v>0.14123726137505382</v>
      </c>
      <c r="Q255" s="174">
        <v>3030.3</v>
      </c>
      <c r="R255" s="185">
        <v>3079</v>
      </c>
      <c r="S255" s="146">
        <v>2897</v>
      </c>
      <c r="T255" s="112">
        <f t="shared" si="54"/>
        <v>182</v>
      </c>
      <c r="U255" s="162">
        <f t="shared" si="55"/>
        <v>6.2823610631687954E-2</v>
      </c>
      <c r="V255" s="185">
        <v>2987</v>
      </c>
      <c r="W255" s="141">
        <v>2743</v>
      </c>
      <c r="X255" s="90">
        <f t="shared" si="56"/>
        <v>244</v>
      </c>
      <c r="Y255" s="163">
        <f t="shared" si="57"/>
        <v>8.8953700328107912E-2</v>
      </c>
      <c r="Z255" s="91">
        <f t="shared" si="58"/>
        <v>11.400763358778626</v>
      </c>
      <c r="AA255" s="158">
        <v>3665</v>
      </c>
      <c r="AB255" s="189">
        <v>2470</v>
      </c>
      <c r="AC255" s="112">
        <v>225</v>
      </c>
      <c r="AD255" s="90">
        <f t="shared" si="78"/>
        <v>2695</v>
      </c>
      <c r="AE255" s="164">
        <f t="shared" si="79"/>
        <v>0.73533424283765347</v>
      </c>
      <c r="AF255" s="92">
        <f t="shared" si="80"/>
        <v>1.0610883735031076</v>
      </c>
      <c r="AG255" s="158">
        <v>780</v>
      </c>
      <c r="AH255" s="164">
        <f t="shared" si="81"/>
        <v>0.21282401091405184</v>
      </c>
      <c r="AI255" s="93">
        <f t="shared" si="82"/>
        <v>1.0453045722694099</v>
      </c>
      <c r="AJ255" s="158">
        <v>130</v>
      </c>
      <c r="AK255" s="158">
        <v>10</v>
      </c>
      <c r="AL255" s="90">
        <f t="shared" si="83"/>
        <v>140</v>
      </c>
      <c r="AM255" s="164">
        <f t="shared" si="84"/>
        <v>3.8199181446111868E-2</v>
      </c>
      <c r="AN255" s="93">
        <f t="shared" si="85"/>
        <v>0.41977122468254802</v>
      </c>
      <c r="AO255" s="158">
        <v>60</v>
      </c>
      <c r="AP255" s="113" t="s">
        <v>9</v>
      </c>
      <c r="AQ255" s="95" t="s">
        <v>9</v>
      </c>
    </row>
    <row r="256" spans="1:44" x14ac:dyDescent="0.2">
      <c r="A256" s="260" t="s">
        <v>538</v>
      </c>
      <c r="B256" s="260" t="s">
        <v>539</v>
      </c>
      <c r="C256" s="129">
        <v>9330184.0600000005</v>
      </c>
      <c r="D256" s="122"/>
      <c r="E256" s="111"/>
      <c r="F256" s="112"/>
      <c r="G256" s="112"/>
      <c r="H256" s="145"/>
      <c r="I256" s="179" t="s">
        <v>281</v>
      </c>
      <c r="J256" s="154">
        <v>2.64</v>
      </c>
      <c r="K256" s="89">
        <f t="shared" si="51"/>
        <v>264</v>
      </c>
      <c r="L256" s="158">
        <v>10901</v>
      </c>
      <c r="M256" s="158">
        <v>8965</v>
      </c>
      <c r="N256" s="141">
        <v>3682</v>
      </c>
      <c r="O256" s="90">
        <f t="shared" si="52"/>
        <v>7219</v>
      </c>
      <c r="P256" s="162">
        <f t="shared" si="53"/>
        <v>1.9606192286800652</v>
      </c>
      <c r="Q256" s="174">
        <v>4128.1000000000004</v>
      </c>
      <c r="R256" s="185">
        <v>3419</v>
      </c>
      <c r="S256" s="146">
        <v>1046</v>
      </c>
      <c r="T256" s="112">
        <f t="shared" si="54"/>
        <v>2373</v>
      </c>
      <c r="U256" s="162">
        <f t="shared" si="55"/>
        <v>2.2686424474187379</v>
      </c>
      <c r="V256" s="185">
        <v>3030</v>
      </c>
      <c r="W256" s="141">
        <v>998</v>
      </c>
      <c r="X256" s="90">
        <f t="shared" si="56"/>
        <v>2032</v>
      </c>
      <c r="Y256" s="163">
        <f t="shared" si="57"/>
        <v>2.036072144288577</v>
      </c>
      <c r="Z256" s="91">
        <f t="shared" si="58"/>
        <v>11.477272727272727</v>
      </c>
      <c r="AA256" s="158">
        <v>5090</v>
      </c>
      <c r="AB256" s="189">
        <v>3845</v>
      </c>
      <c r="AC256" s="112">
        <v>495</v>
      </c>
      <c r="AD256" s="90">
        <f t="shared" si="78"/>
        <v>4340</v>
      </c>
      <c r="AE256" s="164">
        <f t="shared" si="79"/>
        <v>0.8526522593320236</v>
      </c>
      <c r="AF256" s="92">
        <f t="shared" si="80"/>
        <v>1.2303784405945508</v>
      </c>
      <c r="AG256" s="158">
        <v>635</v>
      </c>
      <c r="AH256" s="164">
        <f t="shared" si="81"/>
        <v>0.12475442043222004</v>
      </c>
      <c r="AI256" s="93">
        <f t="shared" si="82"/>
        <v>0.61274273296768189</v>
      </c>
      <c r="AJ256" s="158">
        <v>60</v>
      </c>
      <c r="AK256" s="158">
        <v>15</v>
      </c>
      <c r="AL256" s="90">
        <f t="shared" si="83"/>
        <v>75</v>
      </c>
      <c r="AM256" s="164">
        <f t="shared" si="84"/>
        <v>1.4734774066797643E-2</v>
      </c>
      <c r="AN256" s="93">
        <f t="shared" si="85"/>
        <v>0.16192059414063345</v>
      </c>
      <c r="AO256" s="158">
        <v>40</v>
      </c>
      <c r="AP256" s="113" t="s">
        <v>9</v>
      </c>
      <c r="AQ256" s="95" t="s">
        <v>9</v>
      </c>
    </row>
    <row r="257" spans="1:44" x14ac:dyDescent="0.2">
      <c r="A257" s="260"/>
      <c r="B257" s="260"/>
      <c r="C257" s="129">
        <v>9330184.0700000003</v>
      </c>
      <c r="D257" s="122"/>
      <c r="E257" s="111"/>
      <c r="F257" s="112"/>
      <c r="G257" s="112"/>
      <c r="H257" s="145"/>
      <c r="I257" s="179" t="s">
        <v>282</v>
      </c>
      <c r="J257" s="154">
        <v>1.33</v>
      </c>
      <c r="K257" s="89">
        <f t="shared" si="51"/>
        <v>133</v>
      </c>
      <c r="L257" s="158">
        <v>5501</v>
      </c>
      <c r="M257" s="158">
        <v>5105</v>
      </c>
      <c r="N257" s="141">
        <v>5044</v>
      </c>
      <c r="O257" s="90">
        <f t="shared" si="52"/>
        <v>457</v>
      </c>
      <c r="P257" s="162">
        <f t="shared" si="53"/>
        <v>9.0602696272799363E-2</v>
      </c>
      <c r="Q257" s="174">
        <v>4121.5</v>
      </c>
      <c r="R257" s="185">
        <v>1994</v>
      </c>
      <c r="S257" s="146">
        <v>1849</v>
      </c>
      <c r="T257" s="112">
        <f t="shared" si="54"/>
        <v>145</v>
      </c>
      <c r="U257" s="162">
        <f t="shared" si="55"/>
        <v>7.8420767982693346E-2</v>
      </c>
      <c r="V257" s="185">
        <v>1917</v>
      </c>
      <c r="W257" s="141">
        <v>1774</v>
      </c>
      <c r="X257" s="90">
        <f t="shared" si="56"/>
        <v>143</v>
      </c>
      <c r="Y257" s="163">
        <f t="shared" si="57"/>
        <v>8.0608793686583996E-2</v>
      </c>
      <c r="Z257" s="91">
        <f t="shared" si="58"/>
        <v>14.413533834586467</v>
      </c>
      <c r="AA257" s="158">
        <v>2150</v>
      </c>
      <c r="AB257" s="189">
        <v>1545</v>
      </c>
      <c r="AC257" s="112">
        <v>220</v>
      </c>
      <c r="AD257" s="90">
        <f t="shared" si="78"/>
        <v>1765</v>
      </c>
      <c r="AE257" s="164">
        <f t="shared" si="79"/>
        <v>0.82093023255813957</v>
      </c>
      <c r="AF257" s="92">
        <f t="shared" si="80"/>
        <v>1.1846035101849057</v>
      </c>
      <c r="AG257" s="158">
        <v>310</v>
      </c>
      <c r="AH257" s="164">
        <f t="shared" si="81"/>
        <v>0.14418604651162792</v>
      </c>
      <c r="AI257" s="93">
        <f t="shared" si="82"/>
        <v>0.70818293964453793</v>
      </c>
      <c r="AJ257" s="158">
        <v>50</v>
      </c>
      <c r="AK257" s="158">
        <v>10</v>
      </c>
      <c r="AL257" s="90">
        <f t="shared" si="83"/>
        <v>60</v>
      </c>
      <c r="AM257" s="164">
        <f t="shared" si="84"/>
        <v>2.7906976744186046E-2</v>
      </c>
      <c r="AN257" s="93">
        <f t="shared" si="85"/>
        <v>0.30667007411193459</v>
      </c>
      <c r="AO257" s="158">
        <v>25</v>
      </c>
      <c r="AP257" s="113" t="s">
        <v>9</v>
      </c>
      <c r="AQ257" s="95" t="s">
        <v>9</v>
      </c>
    </row>
    <row r="258" spans="1:44" x14ac:dyDescent="0.2">
      <c r="A258" s="260"/>
      <c r="B258" s="260"/>
      <c r="C258" s="129">
        <v>9330184.0800000001</v>
      </c>
      <c r="D258" s="122"/>
      <c r="E258" s="111"/>
      <c r="F258" s="112"/>
      <c r="G258" s="112"/>
      <c r="H258" s="145"/>
      <c r="I258" s="179" t="s">
        <v>283</v>
      </c>
      <c r="J258" s="154">
        <v>1.28</v>
      </c>
      <c r="K258" s="89">
        <f t="shared" ref="K258:K321" si="86">J258*100</f>
        <v>128</v>
      </c>
      <c r="L258" s="158">
        <v>5537</v>
      </c>
      <c r="M258" s="158">
        <v>5005</v>
      </c>
      <c r="N258" s="141">
        <v>3807</v>
      </c>
      <c r="O258" s="90">
        <f t="shared" ref="O258:O321" si="87">L258-N258</f>
        <v>1730</v>
      </c>
      <c r="P258" s="162">
        <f t="shared" ref="P258:P321" si="88">O258/N258</f>
        <v>0.45442605726293672</v>
      </c>
      <c r="Q258" s="174">
        <v>4340.7</v>
      </c>
      <c r="R258" s="185">
        <v>1731</v>
      </c>
      <c r="S258" s="146">
        <v>1223</v>
      </c>
      <c r="T258" s="112">
        <f t="shared" ref="T258:T321" si="89">R258-S258</f>
        <v>508</v>
      </c>
      <c r="U258" s="162">
        <f t="shared" ref="U258:U321" si="90">T258/S258</f>
        <v>0.41537203597710548</v>
      </c>
      <c r="V258" s="185">
        <v>1567</v>
      </c>
      <c r="W258" s="141">
        <v>1157</v>
      </c>
      <c r="X258" s="90">
        <f t="shared" ref="X258:X321" si="91">V258-W258</f>
        <v>410</v>
      </c>
      <c r="Y258" s="163">
        <f t="shared" ref="Y258:Y321" si="92">X258/W258</f>
        <v>0.35436473638720828</v>
      </c>
      <c r="Z258" s="91">
        <f t="shared" ref="Z258:Z321" si="93">V258/K258</f>
        <v>12.2421875</v>
      </c>
      <c r="AA258" s="158">
        <v>2815</v>
      </c>
      <c r="AB258" s="189">
        <v>2020</v>
      </c>
      <c r="AC258" s="112">
        <v>305</v>
      </c>
      <c r="AD258" s="90">
        <f t="shared" si="78"/>
        <v>2325</v>
      </c>
      <c r="AE258" s="164">
        <f t="shared" si="79"/>
        <v>0.82593250444049737</v>
      </c>
      <c r="AF258" s="92">
        <f t="shared" si="80"/>
        <v>1.1918217957294335</v>
      </c>
      <c r="AG258" s="158">
        <v>365</v>
      </c>
      <c r="AH258" s="164">
        <f t="shared" si="81"/>
        <v>0.12966252220248667</v>
      </c>
      <c r="AI258" s="93">
        <f t="shared" si="82"/>
        <v>0.63684932319492471</v>
      </c>
      <c r="AJ258" s="158">
        <v>70</v>
      </c>
      <c r="AK258" s="158">
        <v>10</v>
      </c>
      <c r="AL258" s="90">
        <f t="shared" si="83"/>
        <v>80</v>
      </c>
      <c r="AM258" s="164">
        <f t="shared" si="84"/>
        <v>2.8419182948490232E-2</v>
      </c>
      <c r="AN258" s="93">
        <f t="shared" si="85"/>
        <v>0.31229871371967288</v>
      </c>
      <c r="AO258" s="158">
        <v>45</v>
      </c>
      <c r="AP258" s="113" t="s">
        <v>9</v>
      </c>
      <c r="AQ258" s="95" t="s">
        <v>9</v>
      </c>
    </row>
    <row r="259" spans="1:44" x14ac:dyDescent="0.2">
      <c r="A259" s="260"/>
      <c r="B259" s="260"/>
      <c r="C259" s="129">
        <v>9330184.0899999999</v>
      </c>
      <c r="D259" s="122"/>
      <c r="E259" s="111"/>
      <c r="F259" s="112"/>
      <c r="G259" s="112"/>
      <c r="H259" s="145"/>
      <c r="I259" s="179" t="s">
        <v>284</v>
      </c>
      <c r="J259" s="154">
        <v>1.32</v>
      </c>
      <c r="K259" s="89">
        <f t="shared" si="86"/>
        <v>132</v>
      </c>
      <c r="L259" s="158">
        <v>4736</v>
      </c>
      <c r="M259" s="158">
        <v>4828</v>
      </c>
      <c r="N259" s="141">
        <v>4425</v>
      </c>
      <c r="O259" s="90">
        <f t="shared" si="87"/>
        <v>311</v>
      </c>
      <c r="P259" s="162">
        <f t="shared" si="88"/>
        <v>7.0282485875706222E-2</v>
      </c>
      <c r="Q259" s="174">
        <v>3596.9</v>
      </c>
      <c r="R259" s="185">
        <v>1390</v>
      </c>
      <c r="S259" s="146">
        <v>1378</v>
      </c>
      <c r="T259" s="112">
        <f t="shared" si="89"/>
        <v>12</v>
      </c>
      <c r="U259" s="162">
        <f t="shared" si="90"/>
        <v>8.708272859216255E-3</v>
      </c>
      <c r="V259" s="185">
        <v>1305</v>
      </c>
      <c r="W259" s="141">
        <v>1286</v>
      </c>
      <c r="X259" s="90">
        <f t="shared" si="91"/>
        <v>19</v>
      </c>
      <c r="Y259" s="163">
        <f t="shared" si="92"/>
        <v>1.4774494556765163E-2</v>
      </c>
      <c r="Z259" s="91">
        <f t="shared" si="93"/>
        <v>9.8863636363636367</v>
      </c>
      <c r="AA259" s="158">
        <v>2315</v>
      </c>
      <c r="AB259" s="189">
        <v>1805</v>
      </c>
      <c r="AC259" s="112">
        <v>170</v>
      </c>
      <c r="AD259" s="90">
        <f t="shared" si="78"/>
        <v>1975</v>
      </c>
      <c r="AE259" s="164">
        <f t="shared" si="79"/>
        <v>0.85313174946004322</v>
      </c>
      <c r="AF259" s="92">
        <f t="shared" si="80"/>
        <v>1.231070345541188</v>
      </c>
      <c r="AG259" s="158">
        <v>290</v>
      </c>
      <c r="AH259" s="164">
        <f t="shared" si="81"/>
        <v>0.12526997840172785</v>
      </c>
      <c r="AI259" s="93">
        <f t="shared" si="82"/>
        <v>0.61527494303402674</v>
      </c>
      <c r="AJ259" s="158">
        <v>10</v>
      </c>
      <c r="AK259" s="158">
        <v>10</v>
      </c>
      <c r="AL259" s="90">
        <f t="shared" si="83"/>
        <v>20</v>
      </c>
      <c r="AM259" s="164">
        <f t="shared" si="84"/>
        <v>8.6393088552915772E-3</v>
      </c>
      <c r="AN259" s="93">
        <f t="shared" si="85"/>
        <v>9.4937459948259098E-2</v>
      </c>
      <c r="AO259" s="158">
        <v>30</v>
      </c>
      <c r="AP259" s="113" t="s">
        <v>9</v>
      </c>
      <c r="AQ259" s="95" t="s">
        <v>9</v>
      </c>
    </row>
    <row r="260" spans="1:44" x14ac:dyDescent="0.2">
      <c r="A260" s="260"/>
      <c r="B260" s="260"/>
      <c r="C260" s="129">
        <v>9330184.0999999996</v>
      </c>
      <c r="D260" s="122"/>
      <c r="E260" s="111"/>
      <c r="F260" s="112"/>
      <c r="G260" s="112"/>
      <c r="H260" s="145"/>
      <c r="I260" s="179" t="s">
        <v>285</v>
      </c>
      <c r="J260" s="154">
        <v>1.33</v>
      </c>
      <c r="K260" s="89">
        <f t="shared" si="86"/>
        <v>133</v>
      </c>
      <c r="L260" s="158">
        <v>5190</v>
      </c>
      <c r="M260" s="158">
        <v>5265</v>
      </c>
      <c r="N260" s="141">
        <v>4678</v>
      </c>
      <c r="O260" s="90">
        <f t="shared" si="87"/>
        <v>512</v>
      </c>
      <c r="P260" s="162">
        <f t="shared" si="88"/>
        <v>0.10944848225737494</v>
      </c>
      <c r="Q260" s="174">
        <v>3903.7</v>
      </c>
      <c r="R260" s="185">
        <v>1583</v>
      </c>
      <c r="S260" s="146">
        <v>1390</v>
      </c>
      <c r="T260" s="112">
        <f t="shared" si="89"/>
        <v>193</v>
      </c>
      <c r="U260" s="162">
        <f t="shared" si="90"/>
        <v>0.13884892086330936</v>
      </c>
      <c r="V260" s="185">
        <v>1464</v>
      </c>
      <c r="W260" s="141">
        <v>1255</v>
      </c>
      <c r="X260" s="90">
        <f t="shared" si="91"/>
        <v>209</v>
      </c>
      <c r="Y260" s="163">
        <f t="shared" si="92"/>
        <v>0.16653386454183267</v>
      </c>
      <c r="Z260" s="91">
        <f t="shared" si="93"/>
        <v>11.007518796992482</v>
      </c>
      <c r="AA260" s="158">
        <v>2540</v>
      </c>
      <c r="AB260" s="189">
        <v>1930</v>
      </c>
      <c r="AC260" s="112">
        <v>200</v>
      </c>
      <c r="AD260" s="90">
        <f t="shared" si="78"/>
        <v>2130</v>
      </c>
      <c r="AE260" s="164">
        <f t="shared" si="79"/>
        <v>0.83858267716535428</v>
      </c>
      <c r="AF260" s="92">
        <f t="shared" si="80"/>
        <v>1.2100760132256196</v>
      </c>
      <c r="AG260" s="158">
        <v>345</v>
      </c>
      <c r="AH260" s="164">
        <f t="shared" si="81"/>
        <v>0.13582677165354332</v>
      </c>
      <c r="AI260" s="93">
        <f t="shared" si="82"/>
        <v>0.66712559751249167</v>
      </c>
      <c r="AJ260" s="158">
        <v>10</v>
      </c>
      <c r="AK260" s="158">
        <v>0</v>
      </c>
      <c r="AL260" s="90">
        <f t="shared" si="83"/>
        <v>10</v>
      </c>
      <c r="AM260" s="164">
        <f t="shared" si="84"/>
        <v>3.937007874015748E-3</v>
      </c>
      <c r="AN260" s="93">
        <f t="shared" si="85"/>
        <v>4.3263822791381849E-2</v>
      </c>
      <c r="AO260" s="158">
        <v>60</v>
      </c>
      <c r="AP260" s="113" t="s">
        <v>9</v>
      </c>
      <c r="AQ260" s="95" t="s">
        <v>9</v>
      </c>
    </row>
    <row r="261" spans="1:44" x14ac:dyDescent="0.2">
      <c r="A261" s="260" t="s">
        <v>538</v>
      </c>
      <c r="B261" s="260" t="s">
        <v>575</v>
      </c>
      <c r="C261" s="129">
        <v>9330184.1099999994</v>
      </c>
      <c r="D261" s="122"/>
      <c r="E261" s="111"/>
      <c r="F261" s="112"/>
      <c r="G261" s="112"/>
      <c r="H261" s="145"/>
      <c r="I261" s="179" t="s">
        <v>286</v>
      </c>
      <c r="J261" s="154">
        <v>2.61</v>
      </c>
      <c r="K261" s="89">
        <f t="shared" si="86"/>
        <v>261</v>
      </c>
      <c r="L261" s="158">
        <v>9574</v>
      </c>
      <c r="M261" s="158">
        <v>9118</v>
      </c>
      <c r="N261" s="141">
        <v>7217</v>
      </c>
      <c r="O261" s="90">
        <f t="shared" si="87"/>
        <v>2357</v>
      </c>
      <c r="P261" s="162">
        <f t="shared" si="88"/>
        <v>0.32658999584314813</v>
      </c>
      <c r="Q261" s="174">
        <v>3670.2</v>
      </c>
      <c r="R261" s="185">
        <v>2824</v>
      </c>
      <c r="S261" s="146">
        <v>2167</v>
      </c>
      <c r="T261" s="112">
        <f t="shared" si="89"/>
        <v>657</v>
      </c>
      <c r="U261" s="162">
        <f t="shared" si="90"/>
        <v>0.30318412551915092</v>
      </c>
      <c r="V261" s="185">
        <v>2607</v>
      </c>
      <c r="W261" s="141">
        <v>1955</v>
      </c>
      <c r="X261" s="90">
        <f t="shared" si="91"/>
        <v>652</v>
      </c>
      <c r="Y261" s="163">
        <f t="shared" si="92"/>
        <v>0.33350383631713554</v>
      </c>
      <c r="Z261" s="91">
        <f t="shared" si="93"/>
        <v>9.9885057471264371</v>
      </c>
      <c r="AA261" s="158">
        <v>4440</v>
      </c>
      <c r="AB261" s="189">
        <v>3540</v>
      </c>
      <c r="AC261" s="112">
        <v>285</v>
      </c>
      <c r="AD261" s="90">
        <f t="shared" si="78"/>
        <v>3825</v>
      </c>
      <c r="AE261" s="164">
        <f t="shared" si="79"/>
        <v>0.86148648648648651</v>
      </c>
      <c r="AF261" s="92">
        <f t="shared" si="80"/>
        <v>1.2431262431262433</v>
      </c>
      <c r="AG261" s="158">
        <v>505</v>
      </c>
      <c r="AH261" s="164">
        <f t="shared" si="81"/>
        <v>0.11373873873873874</v>
      </c>
      <c r="AI261" s="93">
        <f t="shared" si="82"/>
        <v>0.55863820598594671</v>
      </c>
      <c r="AJ261" s="158">
        <v>40</v>
      </c>
      <c r="AK261" s="158">
        <v>0</v>
      </c>
      <c r="AL261" s="90">
        <f t="shared" si="83"/>
        <v>40</v>
      </c>
      <c r="AM261" s="164">
        <f t="shared" si="84"/>
        <v>9.0090090090090089E-3</v>
      </c>
      <c r="AN261" s="93">
        <f t="shared" si="85"/>
        <v>9.9000099000098998E-2</v>
      </c>
      <c r="AO261" s="158">
        <v>70</v>
      </c>
      <c r="AP261" s="113" t="s">
        <v>9</v>
      </c>
      <c r="AQ261" s="95" t="s">
        <v>9</v>
      </c>
    </row>
    <row r="262" spans="1:44" x14ac:dyDescent="0.2">
      <c r="A262" s="260" t="s">
        <v>538</v>
      </c>
      <c r="B262" s="260" t="s">
        <v>540</v>
      </c>
      <c r="C262" s="129">
        <v>9330184.1199999992</v>
      </c>
      <c r="D262" s="122">
        <v>9330184.0099999998</v>
      </c>
      <c r="E262" s="123">
        <v>0.16833010400000001</v>
      </c>
      <c r="F262" s="146">
        <v>8072</v>
      </c>
      <c r="G262" s="146">
        <v>2834</v>
      </c>
      <c r="H262" s="147">
        <v>2693</v>
      </c>
      <c r="I262" s="179"/>
      <c r="J262" s="154">
        <v>1.97</v>
      </c>
      <c r="K262" s="89">
        <f t="shared" si="86"/>
        <v>197</v>
      </c>
      <c r="L262" s="158">
        <v>8362</v>
      </c>
      <c r="M262" s="158">
        <v>3601</v>
      </c>
      <c r="N262" s="141">
        <f>E262*F262</f>
        <v>1358.760599488</v>
      </c>
      <c r="O262" s="90">
        <f t="shared" si="87"/>
        <v>7003.2394005120004</v>
      </c>
      <c r="P262" s="162">
        <f t="shared" si="88"/>
        <v>5.1541378246844358</v>
      </c>
      <c r="Q262" s="174">
        <v>4249</v>
      </c>
      <c r="R262" s="185">
        <v>2679</v>
      </c>
      <c r="S262" s="146">
        <f>G262*E262</f>
        <v>477.04751473600004</v>
      </c>
      <c r="T262" s="112">
        <f t="shared" si="89"/>
        <v>2201.9524852639997</v>
      </c>
      <c r="U262" s="162">
        <f t="shared" si="90"/>
        <v>4.6157928031185085</v>
      </c>
      <c r="V262" s="185">
        <v>2443</v>
      </c>
      <c r="W262" s="141">
        <f>H262*E262</f>
        <v>453.31297007200004</v>
      </c>
      <c r="X262" s="90">
        <f t="shared" si="91"/>
        <v>1989.6870299279999</v>
      </c>
      <c r="Y262" s="163">
        <f t="shared" si="92"/>
        <v>4.3892126660571318</v>
      </c>
      <c r="Z262" s="91">
        <f t="shared" si="93"/>
        <v>12.401015228426395</v>
      </c>
      <c r="AA262" s="158">
        <v>4215</v>
      </c>
      <c r="AB262" s="189">
        <v>3195</v>
      </c>
      <c r="AC262" s="112">
        <v>310</v>
      </c>
      <c r="AD262" s="90">
        <f t="shared" si="78"/>
        <v>3505</v>
      </c>
      <c r="AE262" s="164">
        <f t="shared" si="79"/>
        <v>0.83155397390272834</v>
      </c>
      <c r="AF262" s="92">
        <f t="shared" si="80"/>
        <v>1.1999335842752215</v>
      </c>
      <c r="AG262" s="158">
        <v>605</v>
      </c>
      <c r="AH262" s="164">
        <f t="shared" si="81"/>
        <v>0.14353499406880191</v>
      </c>
      <c r="AI262" s="93">
        <f t="shared" si="82"/>
        <v>0.70498523609431196</v>
      </c>
      <c r="AJ262" s="158">
        <v>60</v>
      </c>
      <c r="AK262" s="158">
        <v>0</v>
      </c>
      <c r="AL262" s="90">
        <f t="shared" si="83"/>
        <v>60</v>
      </c>
      <c r="AM262" s="164">
        <f t="shared" si="84"/>
        <v>1.4234875444839857E-2</v>
      </c>
      <c r="AN262" s="93">
        <f t="shared" si="85"/>
        <v>0.15642720269054788</v>
      </c>
      <c r="AO262" s="158">
        <v>50</v>
      </c>
      <c r="AP262" s="113" t="s">
        <v>9</v>
      </c>
      <c r="AQ262" s="95" t="s">
        <v>9</v>
      </c>
      <c r="AR262" s="114" t="s">
        <v>469</v>
      </c>
    </row>
    <row r="263" spans="1:44" x14ac:dyDescent="0.2">
      <c r="A263" s="260" t="s">
        <v>538</v>
      </c>
      <c r="B263" s="260" t="s">
        <v>573</v>
      </c>
      <c r="C263" s="129">
        <v>9330184.1300000008</v>
      </c>
      <c r="D263" s="122">
        <v>9330184.0099999998</v>
      </c>
      <c r="E263" s="123">
        <v>0.38648098199999997</v>
      </c>
      <c r="F263" s="146">
        <v>8072</v>
      </c>
      <c r="G263" s="146">
        <v>2834</v>
      </c>
      <c r="H263" s="147">
        <v>2693</v>
      </c>
      <c r="I263" s="179"/>
      <c r="J263" s="154">
        <v>4.5199999999999996</v>
      </c>
      <c r="K263" s="89">
        <f t="shared" si="86"/>
        <v>451.99999999999994</v>
      </c>
      <c r="L263" s="158">
        <v>5668</v>
      </c>
      <c r="M263" s="158">
        <v>4058</v>
      </c>
      <c r="N263" s="141">
        <f>E263*F263</f>
        <v>3119.6744867039997</v>
      </c>
      <c r="O263" s="90">
        <f t="shared" si="87"/>
        <v>2548.3255132960003</v>
      </c>
      <c r="P263" s="162">
        <f t="shared" si="88"/>
        <v>0.81685622142852432</v>
      </c>
      <c r="Q263" s="174">
        <v>1254.5</v>
      </c>
      <c r="R263" s="185">
        <v>1776</v>
      </c>
      <c r="S263" s="146">
        <f>G263*E263</f>
        <v>1095.287102988</v>
      </c>
      <c r="T263" s="112">
        <f t="shared" si="89"/>
        <v>680.71289701199998</v>
      </c>
      <c r="U263" s="162">
        <f t="shared" si="90"/>
        <v>0.62149266174592932</v>
      </c>
      <c r="V263" s="185">
        <v>1543</v>
      </c>
      <c r="W263" s="141">
        <f>H263*E263</f>
        <v>1040.793284526</v>
      </c>
      <c r="X263" s="90">
        <f t="shared" si="91"/>
        <v>502.20671547400002</v>
      </c>
      <c r="Y263" s="163">
        <f t="shared" si="92"/>
        <v>0.48252301676092763</v>
      </c>
      <c r="Z263" s="91">
        <f t="shared" si="93"/>
        <v>3.4137168141592924</v>
      </c>
      <c r="AA263" s="158">
        <v>2485</v>
      </c>
      <c r="AB263" s="189">
        <v>2020</v>
      </c>
      <c r="AC263" s="112">
        <v>145</v>
      </c>
      <c r="AD263" s="90">
        <f t="shared" si="78"/>
        <v>2165</v>
      </c>
      <c r="AE263" s="164">
        <f t="shared" si="79"/>
        <v>0.87122736418511071</v>
      </c>
      <c r="AF263" s="92">
        <f t="shared" si="80"/>
        <v>1.2571823437014586</v>
      </c>
      <c r="AG263" s="158">
        <v>255</v>
      </c>
      <c r="AH263" s="164">
        <f t="shared" si="81"/>
        <v>0.10261569416498995</v>
      </c>
      <c r="AI263" s="93">
        <f t="shared" si="82"/>
        <v>0.50400635640957736</v>
      </c>
      <c r="AJ263" s="158">
        <v>45</v>
      </c>
      <c r="AK263" s="158">
        <v>0</v>
      </c>
      <c r="AL263" s="90">
        <f t="shared" si="83"/>
        <v>45</v>
      </c>
      <c r="AM263" s="164">
        <f t="shared" si="84"/>
        <v>1.8108651911468814E-2</v>
      </c>
      <c r="AN263" s="93">
        <f t="shared" si="85"/>
        <v>0.19899617485130563</v>
      </c>
      <c r="AO263" s="158">
        <v>25</v>
      </c>
      <c r="AP263" s="113" t="s">
        <v>9</v>
      </c>
      <c r="AQ263" s="95" t="s">
        <v>9</v>
      </c>
      <c r="AR263" s="114" t="s">
        <v>469</v>
      </c>
    </row>
    <row r="264" spans="1:44" x14ac:dyDescent="0.2">
      <c r="A264" s="260" t="s">
        <v>538</v>
      </c>
      <c r="B264" s="260" t="s">
        <v>543</v>
      </c>
      <c r="C264" s="129">
        <v>9330184.1400000006</v>
      </c>
      <c r="D264" s="122">
        <v>9330184.0099999998</v>
      </c>
      <c r="E264" s="123">
        <v>0.44518891399999999</v>
      </c>
      <c r="F264" s="146">
        <v>8072</v>
      </c>
      <c r="G264" s="146">
        <v>2834</v>
      </c>
      <c r="H264" s="147">
        <v>2693</v>
      </c>
      <c r="I264" s="179"/>
      <c r="J264" s="154">
        <v>1.55</v>
      </c>
      <c r="K264" s="89">
        <f t="shared" si="86"/>
        <v>155</v>
      </c>
      <c r="L264" s="158">
        <v>8940</v>
      </c>
      <c r="M264" s="158">
        <v>6331</v>
      </c>
      <c r="N264" s="141">
        <f>E264*F264</f>
        <v>3593.5649138079998</v>
      </c>
      <c r="O264" s="90">
        <f t="shared" si="87"/>
        <v>5346.4350861920002</v>
      </c>
      <c r="P264" s="162">
        <f t="shared" si="88"/>
        <v>1.4877803001828991</v>
      </c>
      <c r="Q264" s="174">
        <v>5764</v>
      </c>
      <c r="R264" s="185">
        <v>3229</v>
      </c>
      <c r="S264" s="146">
        <f>G264*E264</f>
        <v>1261.6653822759999</v>
      </c>
      <c r="T264" s="112">
        <f t="shared" si="89"/>
        <v>1967.3346177240001</v>
      </c>
      <c r="U264" s="162">
        <f t="shared" si="90"/>
        <v>1.5593156833509989</v>
      </c>
      <c r="V264" s="185">
        <v>3024</v>
      </c>
      <c r="W264" s="141">
        <f>H264*E264</f>
        <v>1198.8937454019999</v>
      </c>
      <c r="X264" s="90">
        <f t="shared" si="91"/>
        <v>1825.1062545980001</v>
      </c>
      <c r="Y264" s="163">
        <f t="shared" si="92"/>
        <v>1.5223252782806249</v>
      </c>
      <c r="Z264" s="91">
        <f t="shared" si="93"/>
        <v>19.509677419354837</v>
      </c>
      <c r="AA264" s="158">
        <v>4595</v>
      </c>
      <c r="AB264" s="189">
        <v>3710</v>
      </c>
      <c r="AC264" s="112">
        <v>200</v>
      </c>
      <c r="AD264" s="90">
        <f t="shared" si="78"/>
        <v>3910</v>
      </c>
      <c r="AE264" s="164">
        <f t="shared" si="79"/>
        <v>0.85092491838955386</v>
      </c>
      <c r="AF264" s="92">
        <f t="shared" si="80"/>
        <v>1.2278858851220114</v>
      </c>
      <c r="AG264" s="158">
        <v>545</v>
      </c>
      <c r="AH264" s="164">
        <f t="shared" si="81"/>
        <v>0.11860718171926006</v>
      </c>
      <c r="AI264" s="93">
        <f t="shared" si="82"/>
        <v>0.58255000844430282</v>
      </c>
      <c r="AJ264" s="158">
        <v>90</v>
      </c>
      <c r="AK264" s="158">
        <v>10</v>
      </c>
      <c r="AL264" s="90">
        <f t="shared" si="83"/>
        <v>100</v>
      </c>
      <c r="AM264" s="164">
        <f t="shared" si="84"/>
        <v>2.176278563656148E-2</v>
      </c>
      <c r="AN264" s="93">
        <f t="shared" si="85"/>
        <v>0.23915149051166462</v>
      </c>
      <c r="AO264" s="158">
        <v>45</v>
      </c>
      <c r="AP264" s="113" t="s">
        <v>9</v>
      </c>
      <c r="AQ264" s="95" t="s">
        <v>9</v>
      </c>
      <c r="AR264" s="114" t="s">
        <v>469</v>
      </c>
    </row>
    <row r="265" spans="1:44" x14ac:dyDescent="0.2">
      <c r="A265" s="260"/>
      <c r="B265" s="260"/>
      <c r="C265" s="129">
        <v>9330184.1500000004</v>
      </c>
      <c r="D265" s="122">
        <v>9330184.0500000007</v>
      </c>
      <c r="E265" s="123">
        <v>0.39619885999999999</v>
      </c>
      <c r="F265" s="146">
        <v>7883</v>
      </c>
      <c r="G265" s="146">
        <v>2421</v>
      </c>
      <c r="H265" s="147">
        <v>2251</v>
      </c>
      <c r="I265" s="179"/>
      <c r="J265" s="154">
        <v>0.98</v>
      </c>
      <c r="K265" s="89">
        <f t="shared" si="86"/>
        <v>98</v>
      </c>
      <c r="L265" s="158">
        <v>3364</v>
      </c>
      <c r="M265" s="158">
        <v>3166</v>
      </c>
      <c r="N265" s="141">
        <f>E265*F265</f>
        <v>3123.2356133799999</v>
      </c>
      <c r="O265" s="90">
        <f t="shared" si="87"/>
        <v>240.7643866200001</v>
      </c>
      <c r="P265" s="162">
        <f t="shared" si="88"/>
        <v>7.7088127962091926E-2</v>
      </c>
      <c r="Q265" s="174">
        <v>3415.9</v>
      </c>
      <c r="R265" s="185">
        <v>893</v>
      </c>
      <c r="S265" s="146">
        <f>G265*E265</f>
        <v>959.19744005999996</v>
      </c>
      <c r="T265" s="112">
        <f t="shared" si="89"/>
        <v>-66.197440059999963</v>
      </c>
      <c r="U265" s="162">
        <f t="shared" si="90"/>
        <v>-6.9013361895397848E-2</v>
      </c>
      <c r="V265" s="185">
        <v>869</v>
      </c>
      <c r="W265" s="141">
        <f>H265*E265</f>
        <v>891.84363385999995</v>
      </c>
      <c r="X265" s="90">
        <f t="shared" si="91"/>
        <v>-22.843633859999954</v>
      </c>
      <c r="Y265" s="163">
        <f t="shared" si="92"/>
        <v>-2.5613945082648769E-2</v>
      </c>
      <c r="Z265" s="91">
        <f t="shared" si="93"/>
        <v>8.8673469387755102</v>
      </c>
      <c r="AA265" s="158">
        <v>1645</v>
      </c>
      <c r="AB265" s="189">
        <v>1270</v>
      </c>
      <c r="AC265" s="112">
        <v>170</v>
      </c>
      <c r="AD265" s="90">
        <f t="shared" si="78"/>
        <v>1440</v>
      </c>
      <c r="AE265" s="164">
        <f t="shared" si="79"/>
        <v>0.87537993920972645</v>
      </c>
      <c r="AF265" s="92">
        <f t="shared" si="80"/>
        <v>1.2631745154541507</v>
      </c>
      <c r="AG265" s="158">
        <v>175</v>
      </c>
      <c r="AH265" s="164">
        <f t="shared" si="81"/>
        <v>0.10638297872340426</v>
      </c>
      <c r="AI265" s="93">
        <f t="shared" si="82"/>
        <v>0.52250971868076745</v>
      </c>
      <c r="AJ265" s="158">
        <v>10</v>
      </c>
      <c r="AK265" s="158">
        <v>10</v>
      </c>
      <c r="AL265" s="90">
        <f t="shared" si="83"/>
        <v>20</v>
      </c>
      <c r="AM265" s="164">
        <f t="shared" si="84"/>
        <v>1.2158054711246201E-2</v>
      </c>
      <c r="AN265" s="93">
        <f t="shared" si="85"/>
        <v>0.13360499682688132</v>
      </c>
      <c r="AO265" s="158">
        <v>15</v>
      </c>
      <c r="AP265" s="113" t="s">
        <v>9</v>
      </c>
      <c r="AQ265" s="95" t="s">
        <v>9</v>
      </c>
      <c r="AR265" s="114" t="s">
        <v>469</v>
      </c>
    </row>
    <row r="266" spans="1:44" x14ac:dyDescent="0.2">
      <c r="A266" s="260"/>
      <c r="B266" s="260"/>
      <c r="C266" s="129">
        <v>9330184.1600000001</v>
      </c>
      <c r="D266" s="122">
        <v>9330184.0500000007</v>
      </c>
      <c r="E266" s="123">
        <v>0.60380113999999996</v>
      </c>
      <c r="F266" s="146">
        <v>7883</v>
      </c>
      <c r="G266" s="146">
        <v>2421</v>
      </c>
      <c r="H266" s="147">
        <v>2251</v>
      </c>
      <c r="I266" s="179"/>
      <c r="J266" s="154">
        <v>1.65</v>
      </c>
      <c r="K266" s="89">
        <f t="shared" si="86"/>
        <v>165</v>
      </c>
      <c r="L266" s="158">
        <v>5860</v>
      </c>
      <c r="M266" s="158">
        <v>5485</v>
      </c>
      <c r="N266" s="141">
        <f>E266*F266</f>
        <v>4759.7643866199996</v>
      </c>
      <c r="O266" s="90">
        <f t="shared" si="87"/>
        <v>1100.2356133800004</v>
      </c>
      <c r="P266" s="162">
        <f t="shared" si="88"/>
        <v>0.23115337735473476</v>
      </c>
      <c r="Q266" s="174">
        <v>3545.3</v>
      </c>
      <c r="R266" s="185">
        <v>1678</v>
      </c>
      <c r="S266" s="146">
        <f>G266*E266</f>
        <v>1461.8025599399998</v>
      </c>
      <c r="T266" s="112">
        <f t="shared" si="89"/>
        <v>216.19744006000019</v>
      </c>
      <c r="U266" s="162">
        <f t="shared" si="90"/>
        <v>0.14789783927377587</v>
      </c>
      <c r="V266" s="185">
        <v>1598</v>
      </c>
      <c r="W266" s="141">
        <f>H266*E266</f>
        <v>1359.1563661399998</v>
      </c>
      <c r="X266" s="90">
        <f t="shared" si="91"/>
        <v>238.84363386000018</v>
      </c>
      <c r="Y266" s="163">
        <f t="shared" si="92"/>
        <v>0.17572932725784554</v>
      </c>
      <c r="Z266" s="91">
        <f t="shared" si="93"/>
        <v>9.6848484848484855</v>
      </c>
      <c r="AA266" s="158">
        <v>2855</v>
      </c>
      <c r="AB266" s="189">
        <v>2150</v>
      </c>
      <c r="AC266" s="112">
        <v>250</v>
      </c>
      <c r="AD266" s="90">
        <f t="shared" si="78"/>
        <v>2400</v>
      </c>
      <c r="AE266" s="164">
        <f t="shared" si="79"/>
        <v>0.84063047285464099</v>
      </c>
      <c r="AF266" s="92">
        <f t="shared" si="80"/>
        <v>1.2130309853602323</v>
      </c>
      <c r="AG266" s="158">
        <v>400</v>
      </c>
      <c r="AH266" s="164">
        <f t="shared" si="81"/>
        <v>0.14010507880910683</v>
      </c>
      <c r="AI266" s="93">
        <f t="shared" si="82"/>
        <v>0.68813889395435579</v>
      </c>
      <c r="AJ266" s="158">
        <v>35</v>
      </c>
      <c r="AK266" s="158">
        <v>0</v>
      </c>
      <c r="AL266" s="90">
        <f t="shared" si="83"/>
        <v>35</v>
      </c>
      <c r="AM266" s="164">
        <f t="shared" si="84"/>
        <v>1.2259194395796848E-2</v>
      </c>
      <c r="AN266" s="93">
        <f t="shared" si="85"/>
        <v>0.1347164219318335</v>
      </c>
      <c r="AO266" s="158">
        <v>25</v>
      </c>
      <c r="AP266" s="113" t="s">
        <v>9</v>
      </c>
      <c r="AQ266" s="95" t="s">
        <v>9</v>
      </c>
      <c r="AR266" s="114" t="s">
        <v>469</v>
      </c>
    </row>
    <row r="267" spans="1:44" x14ac:dyDescent="0.2">
      <c r="A267" s="260"/>
      <c r="B267" s="260"/>
      <c r="C267" s="129">
        <v>9330185.0500000007</v>
      </c>
      <c r="D267" s="122"/>
      <c r="E267" s="111"/>
      <c r="F267" s="112"/>
      <c r="G267" s="112"/>
      <c r="H267" s="145"/>
      <c r="I267" s="179" t="s">
        <v>287</v>
      </c>
      <c r="J267" s="154">
        <v>1.33</v>
      </c>
      <c r="K267" s="89">
        <f t="shared" si="86"/>
        <v>133</v>
      </c>
      <c r="L267" s="158">
        <v>5943</v>
      </c>
      <c r="M267" s="158">
        <v>5748</v>
      </c>
      <c r="N267" s="141">
        <v>5419</v>
      </c>
      <c r="O267" s="90">
        <f t="shared" si="87"/>
        <v>524</v>
      </c>
      <c r="P267" s="162">
        <f t="shared" si="88"/>
        <v>9.6696807529064399E-2</v>
      </c>
      <c r="Q267" s="174">
        <v>4456.7</v>
      </c>
      <c r="R267" s="185">
        <v>1870</v>
      </c>
      <c r="S267" s="146">
        <v>1803</v>
      </c>
      <c r="T267" s="112">
        <f t="shared" si="89"/>
        <v>67</v>
      </c>
      <c r="U267" s="162">
        <f t="shared" si="90"/>
        <v>3.7160288408208543E-2</v>
      </c>
      <c r="V267" s="185">
        <v>1765</v>
      </c>
      <c r="W267" s="141">
        <v>1689</v>
      </c>
      <c r="X267" s="90">
        <f t="shared" si="91"/>
        <v>76</v>
      </c>
      <c r="Y267" s="163">
        <f t="shared" si="92"/>
        <v>4.4997039668442866E-2</v>
      </c>
      <c r="Z267" s="91">
        <f t="shared" si="93"/>
        <v>13.270676691729323</v>
      </c>
      <c r="AA267" s="158">
        <v>2715</v>
      </c>
      <c r="AB267" s="189">
        <v>1830</v>
      </c>
      <c r="AC267" s="112">
        <v>285</v>
      </c>
      <c r="AD267" s="90">
        <f t="shared" si="78"/>
        <v>2115</v>
      </c>
      <c r="AE267" s="164">
        <f t="shared" si="79"/>
        <v>0.77900552486187846</v>
      </c>
      <c r="AF267" s="92">
        <f t="shared" si="80"/>
        <v>1.1241060964817873</v>
      </c>
      <c r="AG267" s="158">
        <v>500</v>
      </c>
      <c r="AH267" s="164">
        <f t="shared" si="81"/>
        <v>0.18416206261510129</v>
      </c>
      <c r="AI267" s="93">
        <f t="shared" si="82"/>
        <v>0.90452879476965264</v>
      </c>
      <c r="AJ267" s="158">
        <v>55</v>
      </c>
      <c r="AK267" s="158">
        <v>10</v>
      </c>
      <c r="AL267" s="90">
        <f t="shared" si="83"/>
        <v>65</v>
      </c>
      <c r="AM267" s="164">
        <f t="shared" si="84"/>
        <v>2.3941068139963169E-2</v>
      </c>
      <c r="AN267" s="93">
        <f t="shared" si="85"/>
        <v>0.26308866087871613</v>
      </c>
      <c r="AO267" s="158">
        <v>45</v>
      </c>
      <c r="AP267" s="113" t="s">
        <v>9</v>
      </c>
      <c r="AQ267" s="95" t="s">
        <v>9</v>
      </c>
    </row>
    <row r="268" spans="1:44" x14ac:dyDescent="0.2">
      <c r="A268" s="260" t="s">
        <v>538</v>
      </c>
      <c r="B268" s="260" t="s">
        <v>553</v>
      </c>
      <c r="C268" s="129">
        <v>9330185.0700000003</v>
      </c>
      <c r="D268" s="122"/>
      <c r="E268" s="111"/>
      <c r="F268" s="112"/>
      <c r="G268" s="112"/>
      <c r="H268" s="145"/>
      <c r="I268" s="179" t="s">
        <v>289</v>
      </c>
      <c r="J268" s="154">
        <v>2.63</v>
      </c>
      <c r="K268" s="89">
        <f t="shared" si="86"/>
        <v>263</v>
      </c>
      <c r="L268" s="158">
        <v>9630</v>
      </c>
      <c r="M268" s="158">
        <v>7752</v>
      </c>
      <c r="N268" s="141">
        <v>6197</v>
      </c>
      <c r="O268" s="90">
        <f t="shared" si="87"/>
        <v>3433</v>
      </c>
      <c r="P268" s="162">
        <f t="shared" si="88"/>
        <v>0.55397773116023885</v>
      </c>
      <c r="Q268" s="174">
        <v>3668.6</v>
      </c>
      <c r="R268" s="185">
        <v>2936</v>
      </c>
      <c r="S268" s="146">
        <v>1860</v>
      </c>
      <c r="T268" s="112">
        <f t="shared" si="89"/>
        <v>1076</v>
      </c>
      <c r="U268" s="162">
        <f t="shared" si="90"/>
        <v>0.57849462365591398</v>
      </c>
      <c r="V268" s="185">
        <v>2586</v>
      </c>
      <c r="W268" s="141">
        <v>1761</v>
      </c>
      <c r="X268" s="90">
        <f t="shared" si="91"/>
        <v>825</v>
      </c>
      <c r="Y268" s="163">
        <f t="shared" si="92"/>
        <v>0.4684838160136286</v>
      </c>
      <c r="Z268" s="91">
        <f t="shared" si="93"/>
        <v>9.8326996197718639</v>
      </c>
      <c r="AA268" s="158">
        <v>4560</v>
      </c>
      <c r="AB268" s="189">
        <v>3640</v>
      </c>
      <c r="AC268" s="112">
        <v>360</v>
      </c>
      <c r="AD268" s="90">
        <f t="shared" si="78"/>
        <v>4000</v>
      </c>
      <c r="AE268" s="164">
        <f t="shared" si="79"/>
        <v>0.8771929824561403</v>
      </c>
      <c r="AF268" s="92">
        <f t="shared" si="80"/>
        <v>1.2657907394749501</v>
      </c>
      <c r="AG268" s="158">
        <v>475</v>
      </c>
      <c r="AH268" s="164">
        <f t="shared" si="81"/>
        <v>0.10416666666666667</v>
      </c>
      <c r="AI268" s="93">
        <f t="shared" si="82"/>
        <v>0.51162409954158483</v>
      </c>
      <c r="AJ268" s="158">
        <v>45</v>
      </c>
      <c r="AK268" s="158">
        <v>20</v>
      </c>
      <c r="AL268" s="90">
        <f t="shared" si="83"/>
        <v>65</v>
      </c>
      <c r="AM268" s="164">
        <f t="shared" si="84"/>
        <v>1.425438596491228E-2</v>
      </c>
      <c r="AN268" s="93">
        <f t="shared" si="85"/>
        <v>0.15664160401002505</v>
      </c>
      <c r="AO268" s="158">
        <v>25</v>
      </c>
      <c r="AP268" s="113" t="s">
        <v>9</v>
      </c>
      <c r="AQ268" s="95" t="s">
        <v>9</v>
      </c>
    </row>
    <row r="269" spans="1:44" x14ac:dyDescent="0.2">
      <c r="A269" s="260"/>
      <c r="B269" s="260"/>
      <c r="C269" s="129">
        <v>9330185.0800000001</v>
      </c>
      <c r="D269" s="122"/>
      <c r="E269" s="111"/>
      <c r="F269" s="112"/>
      <c r="G269" s="112"/>
      <c r="H269" s="145"/>
      <c r="I269" s="179" t="s">
        <v>290</v>
      </c>
      <c r="J269" s="154">
        <v>3.7</v>
      </c>
      <c r="K269" s="89">
        <f t="shared" si="86"/>
        <v>370</v>
      </c>
      <c r="L269" s="158">
        <v>1483</v>
      </c>
      <c r="M269" s="158">
        <v>1432</v>
      </c>
      <c r="N269" s="141">
        <v>1326</v>
      </c>
      <c r="O269" s="90">
        <f t="shared" si="87"/>
        <v>157</v>
      </c>
      <c r="P269" s="162">
        <f t="shared" si="88"/>
        <v>0.11840120663650075</v>
      </c>
      <c r="Q269" s="174">
        <v>401.2</v>
      </c>
      <c r="R269" s="185">
        <v>460</v>
      </c>
      <c r="S269" s="146">
        <v>440</v>
      </c>
      <c r="T269" s="112">
        <f t="shared" si="89"/>
        <v>20</v>
      </c>
      <c r="U269" s="162">
        <f t="shared" si="90"/>
        <v>4.5454545454545456E-2</v>
      </c>
      <c r="V269" s="185">
        <v>425</v>
      </c>
      <c r="W269" s="141">
        <v>412</v>
      </c>
      <c r="X269" s="90">
        <f t="shared" si="91"/>
        <v>13</v>
      </c>
      <c r="Y269" s="163">
        <f t="shared" si="92"/>
        <v>3.1553398058252427E-2</v>
      </c>
      <c r="Z269" s="91">
        <f t="shared" si="93"/>
        <v>1.1486486486486487</v>
      </c>
      <c r="AA269" s="158">
        <v>755</v>
      </c>
      <c r="AB269" s="189">
        <v>670</v>
      </c>
      <c r="AC269" s="112">
        <v>35</v>
      </c>
      <c r="AD269" s="90">
        <f t="shared" si="78"/>
        <v>705</v>
      </c>
      <c r="AE269" s="164">
        <f t="shared" si="79"/>
        <v>0.93377483443708609</v>
      </c>
      <c r="AF269" s="92">
        <f t="shared" si="80"/>
        <v>1.3474384335311489</v>
      </c>
      <c r="AG269" s="158">
        <v>10</v>
      </c>
      <c r="AH269" s="164">
        <f t="shared" si="81"/>
        <v>1.3245033112582781E-2</v>
      </c>
      <c r="AI269" s="93">
        <f t="shared" si="82"/>
        <v>6.5054190140386936E-2</v>
      </c>
      <c r="AJ269" s="158">
        <v>10</v>
      </c>
      <c r="AK269" s="158">
        <v>10</v>
      </c>
      <c r="AL269" s="90">
        <f t="shared" si="83"/>
        <v>20</v>
      </c>
      <c r="AM269" s="164">
        <f t="shared" si="84"/>
        <v>2.6490066225165563E-2</v>
      </c>
      <c r="AN269" s="93">
        <f t="shared" si="85"/>
        <v>0.29109962884797325</v>
      </c>
      <c r="AO269" s="158">
        <v>30</v>
      </c>
      <c r="AP269" s="113" t="s">
        <v>9</v>
      </c>
      <c r="AQ269" s="95" t="s">
        <v>9</v>
      </c>
    </row>
    <row r="270" spans="1:44" x14ac:dyDescent="0.2">
      <c r="A270" s="260"/>
      <c r="B270" s="260"/>
      <c r="C270" s="129">
        <v>9330185.0899999999</v>
      </c>
      <c r="D270" s="122"/>
      <c r="E270" s="111"/>
      <c r="F270" s="112"/>
      <c r="G270" s="112"/>
      <c r="H270" s="145"/>
      <c r="I270" s="179" t="s">
        <v>291</v>
      </c>
      <c r="J270" s="154">
        <v>2.66</v>
      </c>
      <c r="K270" s="89">
        <f t="shared" si="86"/>
        <v>266</v>
      </c>
      <c r="L270" s="158">
        <v>5127</v>
      </c>
      <c r="M270" s="158">
        <v>5002</v>
      </c>
      <c r="N270" s="141">
        <v>4151</v>
      </c>
      <c r="O270" s="90">
        <f t="shared" si="87"/>
        <v>976</v>
      </c>
      <c r="P270" s="162">
        <f t="shared" si="88"/>
        <v>0.23512406649000242</v>
      </c>
      <c r="Q270" s="174">
        <v>1929.5</v>
      </c>
      <c r="R270" s="185">
        <v>1819</v>
      </c>
      <c r="S270" s="146">
        <v>1563</v>
      </c>
      <c r="T270" s="112">
        <f t="shared" si="89"/>
        <v>256</v>
      </c>
      <c r="U270" s="162">
        <f t="shared" si="90"/>
        <v>0.163787587971849</v>
      </c>
      <c r="V270" s="185">
        <v>1774</v>
      </c>
      <c r="W270" s="141">
        <v>1493</v>
      </c>
      <c r="X270" s="90">
        <f t="shared" si="91"/>
        <v>281</v>
      </c>
      <c r="Y270" s="163">
        <f t="shared" si="92"/>
        <v>0.18821165438713999</v>
      </c>
      <c r="Z270" s="91">
        <f t="shared" si="93"/>
        <v>6.6691729323308273</v>
      </c>
      <c r="AA270" s="158">
        <v>2480</v>
      </c>
      <c r="AB270" s="189">
        <v>1730</v>
      </c>
      <c r="AC270" s="112">
        <v>215</v>
      </c>
      <c r="AD270" s="90">
        <f t="shared" si="78"/>
        <v>1945</v>
      </c>
      <c r="AE270" s="164">
        <f t="shared" si="79"/>
        <v>0.78427419354838712</v>
      </c>
      <c r="AF270" s="92">
        <f t="shared" si="80"/>
        <v>1.1317087929991156</v>
      </c>
      <c r="AG270" s="158">
        <v>445</v>
      </c>
      <c r="AH270" s="164">
        <f t="shared" si="81"/>
        <v>0.17943548387096775</v>
      </c>
      <c r="AI270" s="93">
        <f t="shared" si="82"/>
        <v>0.88131377146840739</v>
      </c>
      <c r="AJ270" s="158">
        <v>65</v>
      </c>
      <c r="AK270" s="158">
        <v>10</v>
      </c>
      <c r="AL270" s="90">
        <f t="shared" si="83"/>
        <v>75</v>
      </c>
      <c r="AM270" s="164">
        <f t="shared" si="84"/>
        <v>3.0241935483870969E-2</v>
      </c>
      <c r="AN270" s="93">
        <f t="shared" si="85"/>
        <v>0.33232896136121942</v>
      </c>
      <c r="AO270" s="158">
        <v>20</v>
      </c>
      <c r="AP270" s="113" t="s">
        <v>9</v>
      </c>
      <c r="AQ270" s="95" t="s">
        <v>9</v>
      </c>
    </row>
    <row r="271" spans="1:44" x14ac:dyDescent="0.2">
      <c r="A271" s="260"/>
      <c r="B271" s="260"/>
      <c r="C271" s="129">
        <v>9330185.0999999996</v>
      </c>
      <c r="D271" s="122"/>
      <c r="E271" s="111"/>
      <c r="F271" s="112"/>
      <c r="G271" s="112"/>
      <c r="H271" s="145"/>
      <c r="I271" s="179" t="s">
        <v>292</v>
      </c>
      <c r="J271" s="154">
        <v>1.29</v>
      </c>
      <c r="K271" s="89">
        <f t="shared" si="86"/>
        <v>129</v>
      </c>
      <c r="L271" s="158">
        <v>5894</v>
      </c>
      <c r="M271" s="158">
        <v>5781</v>
      </c>
      <c r="N271" s="141">
        <v>5679</v>
      </c>
      <c r="O271" s="90">
        <f t="shared" si="87"/>
        <v>215</v>
      </c>
      <c r="P271" s="162">
        <f t="shared" si="88"/>
        <v>3.7858777953865115E-2</v>
      </c>
      <c r="Q271" s="174">
        <v>4551.7</v>
      </c>
      <c r="R271" s="185">
        <v>1683</v>
      </c>
      <c r="S271" s="146">
        <v>1646</v>
      </c>
      <c r="T271" s="112">
        <f t="shared" si="89"/>
        <v>37</v>
      </c>
      <c r="U271" s="162">
        <f t="shared" si="90"/>
        <v>2.2478736330498177E-2</v>
      </c>
      <c r="V271" s="185">
        <v>1496</v>
      </c>
      <c r="W271" s="141">
        <v>1517</v>
      </c>
      <c r="X271" s="90">
        <f t="shared" si="91"/>
        <v>-21</v>
      </c>
      <c r="Y271" s="163">
        <f t="shared" si="92"/>
        <v>-1.3843111404087014E-2</v>
      </c>
      <c r="Z271" s="91">
        <f t="shared" si="93"/>
        <v>11.596899224806201</v>
      </c>
      <c r="AA271" s="158">
        <v>2485</v>
      </c>
      <c r="AB271" s="189">
        <v>1780</v>
      </c>
      <c r="AC271" s="112">
        <v>295</v>
      </c>
      <c r="AD271" s="90">
        <f t="shared" si="78"/>
        <v>2075</v>
      </c>
      <c r="AE271" s="164">
        <f t="shared" si="79"/>
        <v>0.83501006036217307</v>
      </c>
      <c r="AF271" s="92">
        <f t="shared" si="80"/>
        <v>1.2049207220233378</v>
      </c>
      <c r="AG271" s="158">
        <v>320</v>
      </c>
      <c r="AH271" s="164">
        <f t="shared" si="81"/>
        <v>0.12877263581488935</v>
      </c>
      <c r="AI271" s="93">
        <f t="shared" si="82"/>
        <v>0.6324785649061363</v>
      </c>
      <c r="AJ271" s="158">
        <v>60</v>
      </c>
      <c r="AK271" s="158">
        <v>25</v>
      </c>
      <c r="AL271" s="90">
        <f t="shared" si="83"/>
        <v>85</v>
      </c>
      <c r="AM271" s="164">
        <f t="shared" si="84"/>
        <v>3.4205231388329982E-2</v>
      </c>
      <c r="AN271" s="93">
        <f t="shared" si="85"/>
        <v>0.37588166360802178</v>
      </c>
      <c r="AO271" s="158">
        <v>10</v>
      </c>
      <c r="AP271" s="113" t="s">
        <v>9</v>
      </c>
      <c r="AQ271" s="95" t="s">
        <v>9</v>
      </c>
    </row>
    <row r="272" spans="1:44" x14ac:dyDescent="0.2">
      <c r="A272" s="260"/>
      <c r="B272" s="260"/>
      <c r="C272" s="129">
        <v>9330185.1099999994</v>
      </c>
      <c r="D272" s="122"/>
      <c r="E272" s="111"/>
      <c r="F272" s="112"/>
      <c r="G272" s="112"/>
      <c r="H272" s="145"/>
      <c r="I272" s="179" t="s">
        <v>293</v>
      </c>
      <c r="J272" s="154">
        <v>1.32</v>
      </c>
      <c r="K272" s="89">
        <f t="shared" si="86"/>
        <v>132</v>
      </c>
      <c r="L272" s="158">
        <v>7844</v>
      </c>
      <c r="M272" s="158">
        <v>7856</v>
      </c>
      <c r="N272" s="141">
        <v>7307</v>
      </c>
      <c r="O272" s="90">
        <f t="shared" si="87"/>
        <v>537</v>
      </c>
      <c r="P272" s="162">
        <f t="shared" si="88"/>
        <v>7.349117284795402E-2</v>
      </c>
      <c r="Q272" s="174">
        <v>5941.1</v>
      </c>
      <c r="R272" s="185">
        <v>2477</v>
      </c>
      <c r="S272" s="146">
        <v>2307</v>
      </c>
      <c r="T272" s="112">
        <f t="shared" si="89"/>
        <v>170</v>
      </c>
      <c r="U272" s="162">
        <f t="shared" si="90"/>
        <v>7.3688773298656265E-2</v>
      </c>
      <c r="V272" s="185">
        <v>2364</v>
      </c>
      <c r="W272" s="141">
        <v>2214</v>
      </c>
      <c r="X272" s="90">
        <f t="shared" si="91"/>
        <v>150</v>
      </c>
      <c r="Y272" s="163">
        <f t="shared" si="92"/>
        <v>6.7750677506775062E-2</v>
      </c>
      <c r="Z272" s="91">
        <f t="shared" si="93"/>
        <v>17.90909090909091</v>
      </c>
      <c r="AA272" s="158">
        <v>3405</v>
      </c>
      <c r="AB272" s="189">
        <v>2380</v>
      </c>
      <c r="AC272" s="112">
        <v>260</v>
      </c>
      <c r="AD272" s="90">
        <f t="shared" si="78"/>
        <v>2640</v>
      </c>
      <c r="AE272" s="164">
        <f t="shared" si="79"/>
        <v>0.77533039647577096</v>
      </c>
      <c r="AF272" s="92">
        <f t="shared" si="80"/>
        <v>1.1188028809174184</v>
      </c>
      <c r="AG272" s="158">
        <v>600</v>
      </c>
      <c r="AH272" s="164">
        <f t="shared" si="81"/>
        <v>0.1762114537444934</v>
      </c>
      <c r="AI272" s="93">
        <f t="shared" si="82"/>
        <v>0.8654786529690246</v>
      </c>
      <c r="AJ272" s="158">
        <v>115</v>
      </c>
      <c r="AK272" s="158">
        <v>15</v>
      </c>
      <c r="AL272" s="90">
        <f t="shared" si="83"/>
        <v>130</v>
      </c>
      <c r="AM272" s="164">
        <f t="shared" si="84"/>
        <v>3.81791483113069E-2</v>
      </c>
      <c r="AN272" s="93">
        <f t="shared" si="85"/>
        <v>0.41955108034403188</v>
      </c>
      <c r="AO272" s="158">
        <v>30</v>
      </c>
      <c r="AP272" s="113" t="s">
        <v>9</v>
      </c>
      <c r="AQ272" s="95" t="s">
        <v>9</v>
      </c>
    </row>
    <row r="273" spans="1:44" x14ac:dyDescent="0.2">
      <c r="A273" s="260"/>
      <c r="B273" s="260"/>
      <c r="C273" s="129">
        <v>9330185.1199999992</v>
      </c>
      <c r="D273" s="122"/>
      <c r="E273" s="111"/>
      <c r="F273" s="112"/>
      <c r="G273" s="112"/>
      <c r="H273" s="145"/>
      <c r="I273" s="179" t="s">
        <v>294</v>
      </c>
      <c r="J273" s="154">
        <v>1.32</v>
      </c>
      <c r="K273" s="89">
        <f t="shared" si="86"/>
        <v>132</v>
      </c>
      <c r="L273" s="158">
        <v>6780</v>
      </c>
      <c r="M273" s="158">
        <v>6657</v>
      </c>
      <c r="N273" s="141">
        <v>6289</v>
      </c>
      <c r="O273" s="90">
        <f t="shared" si="87"/>
        <v>491</v>
      </c>
      <c r="P273" s="162">
        <f t="shared" si="88"/>
        <v>7.8072825568452853E-2</v>
      </c>
      <c r="Q273" s="174">
        <v>5123.6000000000004</v>
      </c>
      <c r="R273" s="185">
        <v>1868</v>
      </c>
      <c r="S273" s="146">
        <v>1755</v>
      </c>
      <c r="T273" s="112">
        <f t="shared" si="89"/>
        <v>113</v>
      </c>
      <c r="U273" s="162">
        <f t="shared" si="90"/>
        <v>6.4387464387464385E-2</v>
      </c>
      <c r="V273" s="185">
        <v>1733</v>
      </c>
      <c r="W273" s="141">
        <v>1638</v>
      </c>
      <c r="X273" s="90">
        <f t="shared" si="91"/>
        <v>95</v>
      </c>
      <c r="Y273" s="163">
        <f t="shared" si="92"/>
        <v>5.7997557997558E-2</v>
      </c>
      <c r="Z273" s="91">
        <f t="shared" si="93"/>
        <v>13.128787878787879</v>
      </c>
      <c r="AA273" s="158">
        <v>3210</v>
      </c>
      <c r="AB273" s="189">
        <v>2460</v>
      </c>
      <c r="AC273" s="112">
        <v>320</v>
      </c>
      <c r="AD273" s="90">
        <f t="shared" si="78"/>
        <v>2780</v>
      </c>
      <c r="AE273" s="164">
        <f t="shared" si="79"/>
        <v>0.86604361370716509</v>
      </c>
      <c r="AF273" s="92">
        <f t="shared" si="80"/>
        <v>1.2497021842816236</v>
      </c>
      <c r="AG273" s="158">
        <v>380</v>
      </c>
      <c r="AH273" s="164">
        <f t="shared" si="81"/>
        <v>0.11838006230529595</v>
      </c>
      <c r="AI273" s="93">
        <f t="shared" si="82"/>
        <v>0.581434490693988</v>
      </c>
      <c r="AJ273" s="158">
        <v>20</v>
      </c>
      <c r="AK273" s="158">
        <v>10</v>
      </c>
      <c r="AL273" s="90">
        <f t="shared" si="83"/>
        <v>30</v>
      </c>
      <c r="AM273" s="164">
        <f t="shared" si="84"/>
        <v>9.3457943925233638E-3</v>
      </c>
      <c r="AN273" s="93">
        <f t="shared" si="85"/>
        <v>0.10270103728047653</v>
      </c>
      <c r="AO273" s="158">
        <v>30</v>
      </c>
      <c r="AP273" s="113" t="s">
        <v>9</v>
      </c>
      <c r="AQ273" s="95" t="s">
        <v>9</v>
      </c>
    </row>
    <row r="274" spans="1:44" x14ac:dyDescent="0.2">
      <c r="A274" s="260"/>
      <c r="B274" s="260"/>
      <c r="C274" s="129">
        <v>9330185.1500000004</v>
      </c>
      <c r="D274" s="122"/>
      <c r="E274" s="111"/>
      <c r="F274" s="112"/>
      <c r="G274" s="112"/>
      <c r="H274" s="145"/>
      <c r="I274" s="179" t="s">
        <v>297</v>
      </c>
      <c r="J274" s="154">
        <v>2.62</v>
      </c>
      <c r="K274" s="89">
        <f t="shared" si="86"/>
        <v>262</v>
      </c>
      <c r="L274" s="158">
        <v>5867</v>
      </c>
      <c r="M274" s="158">
        <v>6175</v>
      </c>
      <c r="N274" s="141">
        <v>5707</v>
      </c>
      <c r="O274" s="90">
        <f t="shared" si="87"/>
        <v>160</v>
      </c>
      <c r="P274" s="162">
        <f t="shared" si="88"/>
        <v>2.8035745575608902E-2</v>
      </c>
      <c r="Q274" s="174">
        <v>2235.6</v>
      </c>
      <c r="R274" s="185">
        <v>1731</v>
      </c>
      <c r="S274" s="146">
        <v>1745</v>
      </c>
      <c r="T274" s="112">
        <f t="shared" si="89"/>
        <v>-14</v>
      </c>
      <c r="U274" s="162">
        <f t="shared" si="90"/>
        <v>-8.0229226361031511E-3</v>
      </c>
      <c r="V274" s="185">
        <v>1611</v>
      </c>
      <c r="W274" s="141">
        <v>1614</v>
      </c>
      <c r="X274" s="90">
        <f t="shared" si="91"/>
        <v>-3</v>
      </c>
      <c r="Y274" s="163">
        <f t="shared" si="92"/>
        <v>-1.8587360594795538E-3</v>
      </c>
      <c r="Z274" s="91">
        <f t="shared" si="93"/>
        <v>6.1488549618320612</v>
      </c>
      <c r="AA274" s="158">
        <v>2680</v>
      </c>
      <c r="AB274" s="189">
        <v>1925</v>
      </c>
      <c r="AC274" s="112">
        <v>245</v>
      </c>
      <c r="AD274" s="90">
        <f t="shared" ref="AD274:AD305" si="94">AB274+AC274</f>
        <v>2170</v>
      </c>
      <c r="AE274" s="164">
        <f t="shared" ref="AE274:AE305" si="95">AD274/AA274</f>
        <v>0.80970149253731338</v>
      </c>
      <c r="AF274" s="92">
        <f t="shared" ref="AF274:AF305" si="96">AE274/0.693</f>
        <v>1.1684004221317654</v>
      </c>
      <c r="AG274" s="158">
        <v>380</v>
      </c>
      <c r="AH274" s="164">
        <f t="shared" ref="AH274:AH305" si="97">AG274/AA274</f>
        <v>0.1417910447761194</v>
      </c>
      <c r="AI274" s="93">
        <f t="shared" ref="AI274:AI305" si="98">AH274/0.2036</f>
        <v>0.69641966982376913</v>
      </c>
      <c r="AJ274" s="158">
        <v>85</v>
      </c>
      <c r="AK274" s="158">
        <v>10</v>
      </c>
      <c r="AL274" s="90">
        <f t="shared" ref="AL274:AL305" si="99">AJ274+AK274</f>
        <v>95</v>
      </c>
      <c r="AM274" s="164">
        <f t="shared" ref="AM274:AM305" si="100">AL274/AA274</f>
        <v>3.5447761194029849E-2</v>
      </c>
      <c r="AN274" s="93">
        <f t="shared" ref="AN274:AN305" si="101">AM274/0.091</f>
        <v>0.38953583729703134</v>
      </c>
      <c r="AO274" s="158">
        <v>40</v>
      </c>
      <c r="AP274" s="113" t="s">
        <v>9</v>
      </c>
      <c r="AQ274" s="95" t="s">
        <v>9</v>
      </c>
    </row>
    <row r="275" spans="1:44" x14ac:dyDescent="0.2">
      <c r="A275" s="260"/>
      <c r="B275" s="260"/>
      <c r="C275" s="129">
        <v>9330185.1600000001</v>
      </c>
      <c r="D275" s="122"/>
      <c r="E275" s="111"/>
      <c r="F275" s="112"/>
      <c r="G275" s="112"/>
      <c r="H275" s="145"/>
      <c r="I275" s="179" t="s">
        <v>298</v>
      </c>
      <c r="J275" s="154">
        <v>2.61</v>
      </c>
      <c r="K275" s="89">
        <f t="shared" si="86"/>
        <v>261</v>
      </c>
      <c r="L275" s="158">
        <v>4968</v>
      </c>
      <c r="M275" s="158">
        <v>4994</v>
      </c>
      <c r="N275" s="141">
        <v>4935</v>
      </c>
      <c r="O275" s="90">
        <f t="shared" si="87"/>
        <v>33</v>
      </c>
      <c r="P275" s="162">
        <f t="shared" si="88"/>
        <v>6.6869300911854106E-3</v>
      </c>
      <c r="Q275" s="174">
        <v>1903.9</v>
      </c>
      <c r="R275" s="185">
        <v>1347</v>
      </c>
      <c r="S275" s="146">
        <v>1334</v>
      </c>
      <c r="T275" s="112">
        <f t="shared" si="89"/>
        <v>13</v>
      </c>
      <c r="U275" s="162">
        <f t="shared" si="90"/>
        <v>9.7451274362818589E-3</v>
      </c>
      <c r="V275" s="185">
        <v>1263</v>
      </c>
      <c r="W275" s="141">
        <v>1238</v>
      </c>
      <c r="X275" s="90">
        <f t="shared" si="91"/>
        <v>25</v>
      </c>
      <c r="Y275" s="163">
        <f t="shared" si="92"/>
        <v>2.0193861066235864E-2</v>
      </c>
      <c r="Z275" s="91">
        <f t="shared" si="93"/>
        <v>4.8390804597701154</v>
      </c>
      <c r="AA275" s="158">
        <v>2230</v>
      </c>
      <c r="AB275" s="189">
        <v>1505</v>
      </c>
      <c r="AC275" s="112">
        <v>260</v>
      </c>
      <c r="AD275" s="90">
        <f t="shared" si="94"/>
        <v>1765</v>
      </c>
      <c r="AE275" s="164">
        <f t="shared" si="95"/>
        <v>0.79147982062780264</v>
      </c>
      <c r="AF275" s="92">
        <f t="shared" si="96"/>
        <v>1.1421065232724426</v>
      </c>
      <c r="AG275" s="158">
        <v>370</v>
      </c>
      <c r="AH275" s="164">
        <f t="shared" si="97"/>
        <v>0.16591928251121077</v>
      </c>
      <c r="AI275" s="93">
        <f t="shared" si="98"/>
        <v>0.81492771370928663</v>
      </c>
      <c r="AJ275" s="158">
        <v>75</v>
      </c>
      <c r="AK275" s="158">
        <v>0</v>
      </c>
      <c r="AL275" s="90">
        <f t="shared" si="99"/>
        <v>75</v>
      </c>
      <c r="AM275" s="164">
        <f t="shared" si="100"/>
        <v>3.3632286995515695E-2</v>
      </c>
      <c r="AN275" s="93">
        <f t="shared" si="101"/>
        <v>0.36958557137929338</v>
      </c>
      <c r="AO275" s="158">
        <v>25</v>
      </c>
      <c r="AP275" s="113" t="s">
        <v>9</v>
      </c>
      <c r="AQ275" s="95" t="s">
        <v>9</v>
      </c>
    </row>
    <row r="276" spans="1:44" x14ac:dyDescent="0.2">
      <c r="A276" s="260"/>
      <c r="B276" s="260"/>
      <c r="C276" s="129">
        <v>9330185.1699999999</v>
      </c>
      <c r="D276" s="122">
        <v>9330185.0600000005</v>
      </c>
      <c r="E276" s="123">
        <v>0.469100668</v>
      </c>
      <c r="F276" s="146">
        <v>7694</v>
      </c>
      <c r="G276" s="146">
        <v>2535</v>
      </c>
      <c r="H276" s="147">
        <v>2426</v>
      </c>
      <c r="I276" s="179"/>
      <c r="J276" s="154">
        <v>1.04</v>
      </c>
      <c r="K276" s="89">
        <f t="shared" si="86"/>
        <v>104</v>
      </c>
      <c r="L276" s="158">
        <v>3520</v>
      </c>
      <c r="M276" s="158">
        <v>3649</v>
      </c>
      <c r="N276" s="141">
        <f t="shared" ref="N276:N281" si="102">E276*F276</f>
        <v>3609.260539592</v>
      </c>
      <c r="O276" s="90">
        <f t="shared" si="87"/>
        <v>-89.260539591999986</v>
      </c>
      <c r="P276" s="162">
        <f t="shared" si="88"/>
        <v>-2.4730977055507947E-2</v>
      </c>
      <c r="Q276" s="174">
        <v>3374.9</v>
      </c>
      <c r="R276" s="185">
        <v>1366</v>
      </c>
      <c r="S276" s="146">
        <f t="shared" ref="S276:S281" si="103">G276*E276</f>
        <v>1189.17019338</v>
      </c>
      <c r="T276" s="112">
        <f t="shared" si="89"/>
        <v>176.82980662</v>
      </c>
      <c r="U276" s="162">
        <f t="shared" si="90"/>
        <v>0.14870016722954804</v>
      </c>
      <c r="V276" s="185">
        <v>1317</v>
      </c>
      <c r="W276" s="141">
        <f t="shared" ref="W276:W281" si="104">H276*E276</f>
        <v>1138.038220568</v>
      </c>
      <c r="X276" s="90">
        <f t="shared" si="91"/>
        <v>178.96177943199996</v>
      </c>
      <c r="Y276" s="163">
        <f t="shared" si="92"/>
        <v>0.15725463011486496</v>
      </c>
      <c r="Z276" s="91">
        <f t="shared" si="93"/>
        <v>12.663461538461538</v>
      </c>
      <c r="AA276" s="158">
        <v>1435</v>
      </c>
      <c r="AB276" s="189">
        <v>1160</v>
      </c>
      <c r="AC276" s="112">
        <v>90</v>
      </c>
      <c r="AD276" s="90">
        <f t="shared" si="94"/>
        <v>1250</v>
      </c>
      <c r="AE276" s="164">
        <f t="shared" si="95"/>
        <v>0.87108013937282225</v>
      </c>
      <c r="AF276" s="92">
        <f t="shared" si="96"/>
        <v>1.2569698980848807</v>
      </c>
      <c r="AG276" s="158">
        <v>130</v>
      </c>
      <c r="AH276" s="164">
        <f t="shared" si="97"/>
        <v>9.0592334494773524E-2</v>
      </c>
      <c r="AI276" s="93">
        <f t="shared" si="98"/>
        <v>0.44495252698808213</v>
      </c>
      <c r="AJ276" s="158">
        <v>35</v>
      </c>
      <c r="AK276" s="158">
        <v>0</v>
      </c>
      <c r="AL276" s="90">
        <f t="shared" si="99"/>
        <v>35</v>
      </c>
      <c r="AM276" s="164">
        <f t="shared" si="100"/>
        <v>2.4390243902439025E-2</v>
      </c>
      <c r="AN276" s="93">
        <f t="shared" si="101"/>
        <v>0.2680246582685607</v>
      </c>
      <c r="AO276" s="158">
        <v>15</v>
      </c>
      <c r="AP276" s="113" t="s">
        <v>9</v>
      </c>
      <c r="AQ276" s="95" t="s">
        <v>9</v>
      </c>
      <c r="AR276" s="114" t="s">
        <v>469</v>
      </c>
    </row>
    <row r="277" spans="1:44" x14ac:dyDescent="0.2">
      <c r="A277" s="260"/>
      <c r="B277" s="260"/>
      <c r="C277" s="129">
        <v>9330185.1799999997</v>
      </c>
      <c r="D277" s="122">
        <v>9330185.0600000005</v>
      </c>
      <c r="E277" s="123">
        <v>0.53089933199999995</v>
      </c>
      <c r="F277" s="146">
        <v>7694</v>
      </c>
      <c r="G277" s="146">
        <v>2535</v>
      </c>
      <c r="H277" s="147">
        <v>2426</v>
      </c>
      <c r="I277" s="179"/>
      <c r="J277" s="154">
        <v>1.68</v>
      </c>
      <c r="K277" s="89">
        <f t="shared" si="86"/>
        <v>168</v>
      </c>
      <c r="L277" s="158">
        <v>5295</v>
      </c>
      <c r="M277" s="158">
        <v>4779</v>
      </c>
      <c r="N277" s="141">
        <f t="shared" si="102"/>
        <v>4084.7394604079996</v>
      </c>
      <c r="O277" s="90">
        <f t="shared" si="87"/>
        <v>1210.2605395920004</v>
      </c>
      <c r="P277" s="162">
        <f t="shared" si="88"/>
        <v>0.29628830708118525</v>
      </c>
      <c r="Q277" s="174">
        <v>3144.5</v>
      </c>
      <c r="R277" s="185">
        <v>1525</v>
      </c>
      <c r="S277" s="146">
        <f t="shared" si="103"/>
        <v>1345.8298066199998</v>
      </c>
      <c r="T277" s="112">
        <f t="shared" si="89"/>
        <v>179.17019338000023</v>
      </c>
      <c r="U277" s="162">
        <f t="shared" si="90"/>
        <v>0.13312990431530072</v>
      </c>
      <c r="V277" s="185">
        <v>1460</v>
      </c>
      <c r="W277" s="141">
        <f t="shared" si="104"/>
        <v>1287.961779432</v>
      </c>
      <c r="X277" s="90">
        <f t="shared" si="91"/>
        <v>172.03822056800004</v>
      </c>
      <c r="Y277" s="163">
        <f t="shared" si="92"/>
        <v>0.13357401074732986</v>
      </c>
      <c r="Z277" s="91">
        <f t="shared" si="93"/>
        <v>8.6904761904761898</v>
      </c>
      <c r="AA277" s="158">
        <v>2540</v>
      </c>
      <c r="AB277" s="189">
        <v>2045</v>
      </c>
      <c r="AC277" s="112">
        <v>210</v>
      </c>
      <c r="AD277" s="90">
        <f t="shared" si="94"/>
        <v>2255</v>
      </c>
      <c r="AE277" s="164">
        <f t="shared" si="95"/>
        <v>0.88779527559055116</v>
      </c>
      <c r="AF277" s="92">
        <f t="shared" si="96"/>
        <v>1.2810898637670292</v>
      </c>
      <c r="AG277" s="158">
        <v>250</v>
      </c>
      <c r="AH277" s="164">
        <f t="shared" si="97"/>
        <v>9.8425196850393706E-2</v>
      </c>
      <c r="AI277" s="93">
        <f t="shared" si="98"/>
        <v>0.48342434602354473</v>
      </c>
      <c r="AJ277" s="158">
        <v>20</v>
      </c>
      <c r="AK277" s="158">
        <v>0</v>
      </c>
      <c r="AL277" s="90">
        <f t="shared" si="99"/>
        <v>20</v>
      </c>
      <c r="AM277" s="164">
        <f t="shared" si="100"/>
        <v>7.874015748031496E-3</v>
      </c>
      <c r="AN277" s="93">
        <f t="shared" si="101"/>
        <v>8.6527645582763699E-2</v>
      </c>
      <c r="AO277" s="158">
        <v>10</v>
      </c>
      <c r="AP277" s="113" t="s">
        <v>9</v>
      </c>
      <c r="AQ277" s="95" t="s">
        <v>9</v>
      </c>
      <c r="AR277" s="114" t="s">
        <v>469</v>
      </c>
    </row>
    <row r="278" spans="1:44" x14ac:dyDescent="0.2">
      <c r="A278" s="260"/>
      <c r="B278" s="260"/>
      <c r="C278" s="129">
        <v>9330185.1899999995</v>
      </c>
      <c r="D278" s="122">
        <v>9330185.1300000008</v>
      </c>
      <c r="E278" s="123">
        <v>0.51226419000000001</v>
      </c>
      <c r="F278" s="146">
        <v>8471</v>
      </c>
      <c r="G278" s="146">
        <v>2540</v>
      </c>
      <c r="H278" s="147">
        <v>2392</v>
      </c>
      <c r="I278" s="179"/>
      <c r="J278" s="154">
        <v>0.67</v>
      </c>
      <c r="K278" s="89">
        <f t="shared" si="86"/>
        <v>67</v>
      </c>
      <c r="L278" s="158">
        <v>5975</v>
      </c>
      <c r="M278" s="158">
        <v>5418</v>
      </c>
      <c r="N278" s="141">
        <f t="shared" si="102"/>
        <v>4339.3899534900002</v>
      </c>
      <c r="O278" s="90">
        <f t="shared" si="87"/>
        <v>1635.6100465099998</v>
      </c>
      <c r="P278" s="162">
        <f t="shared" si="88"/>
        <v>0.37692165581812792</v>
      </c>
      <c r="Q278" s="174">
        <v>8867.6</v>
      </c>
      <c r="R278" s="185">
        <v>1985</v>
      </c>
      <c r="S278" s="146">
        <f t="shared" si="103"/>
        <v>1301.1510426</v>
      </c>
      <c r="T278" s="112">
        <f t="shared" si="89"/>
        <v>683.84895740000002</v>
      </c>
      <c r="U278" s="162">
        <f t="shared" si="90"/>
        <v>0.52557230867948435</v>
      </c>
      <c r="V278" s="185">
        <v>1895</v>
      </c>
      <c r="W278" s="141">
        <f t="shared" si="104"/>
        <v>1225.3359424800001</v>
      </c>
      <c r="X278" s="90">
        <f t="shared" si="91"/>
        <v>669.66405751999991</v>
      </c>
      <c r="Y278" s="163">
        <f t="shared" si="92"/>
        <v>0.54651466124844383</v>
      </c>
      <c r="Z278" s="91">
        <f t="shared" si="93"/>
        <v>28.28358208955224</v>
      </c>
      <c r="AA278" s="158">
        <v>2885</v>
      </c>
      <c r="AB278" s="189">
        <v>2065</v>
      </c>
      <c r="AC278" s="112">
        <v>260</v>
      </c>
      <c r="AD278" s="90">
        <f t="shared" si="94"/>
        <v>2325</v>
      </c>
      <c r="AE278" s="164">
        <f t="shared" si="95"/>
        <v>0.80589254766031193</v>
      </c>
      <c r="AF278" s="92">
        <f t="shared" si="96"/>
        <v>1.1629041091779393</v>
      </c>
      <c r="AG278" s="158">
        <v>470</v>
      </c>
      <c r="AH278" s="164">
        <f t="shared" si="97"/>
        <v>0.16291161178509533</v>
      </c>
      <c r="AI278" s="93">
        <f t="shared" si="98"/>
        <v>0.80015526417040927</v>
      </c>
      <c r="AJ278" s="158">
        <v>50</v>
      </c>
      <c r="AK278" s="158">
        <v>10</v>
      </c>
      <c r="AL278" s="90">
        <f t="shared" si="99"/>
        <v>60</v>
      </c>
      <c r="AM278" s="164">
        <f t="shared" si="100"/>
        <v>2.0797227036395149E-2</v>
      </c>
      <c r="AN278" s="93">
        <f t="shared" si="101"/>
        <v>0.22854095644390274</v>
      </c>
      <c r="AO278" s="158">
        <v>30</v>
      </c>
      <c r="AP278" s="113" t="s">
        <v>9</v>
      </c>
      <c r="AQ278" s="95" t="s">
        <v>9</v>
      </c>
      <c r="AR278" s="114" t="s">
        <v>469</v>
      </c>
    </row>
    <row r="279" spans="1:44" x14ac:dyDescent="0.2">
      <c r="A279" s="260"/>
      <c r="B279" s="260"/>
      <c r="C279" s="129">
        <v>9330185.1999999993</v>
      </c>
      <c r="D279" s="122">
        <v>9330185.1300000008</v>
      </c>
      <c r="E279" s="123">
        <v>0.48773580999999999</v>
      </c>
      <c r="F279" s="146">
        <v>8471</v>
      </c>
      <c r="G279" s="146">
        <v>2540</v>
      </c>
      <c r="H279" s="147">
        <v>2392</v>
      </c>
      <c r="I279" s="179"/>
      <c r="J279" s="154">
        <v>0.67</v>
      </c>
      <c r="K279" s="89">
        <f t="shared" si="86"/>
        <v>67</v>
      </c>
      <c r="L279" s="158">
        <v>5166</v>
      </c>
      <c r="M279" s="158">
        <v>4808</v>
      </c>
      <c r="N279" s="141">
        <f t="shared" si="102"/>
        <v>4131.6100465099998</v>
      </c>
      <c r="O279" s="90">
        <f t="shared" si="87"/>
        <v>1034.3899534900002</v>
      </c>
      <c r="P279" s="162">
        <f t="shared" si="88"/>
        <v>0.25036001506573852</v>
      </c>
      <c r="Q279" s="174">
        <v>7671.5</v>
      </c>
      <c r="R279" s="185">
        <v>1411</v>
      </c>
      <c r="S279" s="146">
        <f t="shared" si="103"/>
        <v>1238.8489574</v>
      </c>
      <c r="T279" s="112">
        <f t="shared" si="89"/>
        <v>172.15104259999998</v>
      </c>
      <c r="U279" s="162">
        <f t="shared" si="90"/>
        <v>0.1389604774429461</v>
      </c>
      <c r="V279" s="185">
        <v>1340</v>
      </c>
      <c r="W279" s="141">
        <f t="shared" si="104"/>
        <v>1166.6640575199999</v>
      </c>
      <c r="X279" s="90">
        <f t="shared" si="91"/>
        <v>173.33594248000009</v>
      </c>
      <c r="Y279" s="163">
        <f t="shared" si="92"/>
        <v>0.14857399725544268</v>
      </c>
      <c r="Z279" s="91">
        <f t="shared" si="93"/>
        <v>20</v>
      </c>
      <c r="AA279" s="158">
        <v>2510</v>
      </c>
      <c r="AB279" s="189">
        <v>1805</v>
      </c>
      <c r="AC279" s="112">
        <v>370</v>
      </c>
      <c r="AD279" s="90">
        <f t="shared" si="94"/>
        <v>2175</v>
      </c>
      <c r="AE279" s="164">
        <f t="shared" si="95"/>
        <v>0.86653386454183268</v>
      </c>
      <c r="AF279" s="92">
        <f t="shared" si="96"/>
        <v>1.2504096169434815</v>
      </c>
      <c r="AG279" s="158">
        <v>275</v>
      </c>
      <c r="AH279" s="164">
        <f t="shared" si="97"/>
        <v>0.10956175298804781</v>
      </c>
      <c r="AI279" s="93">
        <f t="shared" si="98"/>
        <v>0.53812255888039195</v>
      </c>
      <c r="AJ279" s="158">
        <v>25</v>
      </c>
      <c r="AK279" s="158">
        <v>15</v>
      </c>
      <c r="AL279" s="90">
        <f t="shared" si="99"/>
        <v>40</v>
      </c>
      <c r="AM279" s="164">
        <f t="shared" si="100"/>
        <v>1.5936254980079681E-2</v>
      </c>
      <c r="AN279" s="93">
        <f t="shared" si="101"/>
        <v>0.17512368109977672</v>
      </c>
      <c r="AO279" s="158">
        <v>15</v>
      </c>
      <c r="AP279" s="113" t="s">
        <v>9</v>
      </c>
      <c r="AQ279" s="95" t="s">
        <v>9</v>
      </c>
      <c r="AR279" s="114" t="s">
        <v>469</v>
      </c>
    </row>
    <row r="280" spans="1:44" x14ac:dyDescent="0.2">
      <c r="A280" s="260"/>
      <c r="B280" s="260"/>
      <c r="C280" s="129">
        <v>9330185.2100000009</v>
      </c>
      <c r="D280" s="122">
        <v>9330185.1400000006</v>
      </c>
      <c r="E280" s="123">
        <v>0.46957493</v>
      </c>
      <c r="F280" s="146">
        <v>7584</v>
      </c>
      <c r="G280" s="146">
        <v>2260</v>
      </c>
      <c r="H280" s="147">
        <v>2134</v>
      </c>
      <c r="I280" s="179"/>
      <c r="J280" s="154">
        <v>0.67</v>
      </c>
      <c r="K280" s="89">
        <f t="shared" si="86"/>
        <v>67</v>
      </c>
      <c r="L280" s="158">
        <v>3845</v>
      </c>
      <c r="M280" s="158">
        <v>3640</v>
      </c>
      <c r="N280" s="141">
        <f t="shared" si="102"/>
        <v>3561.2562691200001</v>
      </c>
      <c r="O280" s="90">
        <f t="shared" si="87"/>
        <v>283.74373087999993</v>
      </c>
      <c r="P280" s="162">
        <f t="shared" si="88"/>
        <v>7.9675179048576045E-2</v>
      </c>
      <c r="Q280" s="174">
        <v>5752.5</v>
      </c>
      <c r="R280" s="185">
        <v>1334</v>
      </c>
      <c r="S280" s="146">
        <f t="shared" si="103"/>
        <v>1061.2393417999999</v>
      </c>
      <c r="T280" s="112">
        <f t="shared" si="89"/>
        <v>272.76065820000008</v>
      </c>
      <c r="U280" s="162">
        <f t="shared" si="90"/>
        <v>0.25702086933317281</v>
      </c>
      <c r="V280" s="185">
        <v>1266</v>
      </c>
      <c r="W280" s="141">
        <f t="shared" si="104"/>
        <v>1002.07290062</v>
      </c>
      <c r="X280" s="90">
        <f t="shared" si="91"/>
        <v>263.92709937999996</v>
      </c>
      <c r="Y280" s="163">
        <f t="shared" si="92"/>
        <v>0.2633811364589379</v>
      </c>
      <c r="Z280" s="91">
        <f t="shared" si="93"/>
        <v>18.895522388059703</v>
      </c>
      <c r="AA280" s="158">
        <v>1685</v>
      </c>
      <c r="AB280" s="189">
        <v>1255</v>
      </c>
      <c r="AC280" s="112">
        <v>145</v>
      </c>
      <c r="AD280" s="90">
        <f t="shared" si="94"/>
        <v>1400</v>
      </c>
      <c r="AE280" s="164">
        <f t="shared" si="95"/>
        <v>0.83086053412462912</v>
      </c>
      <c r="AF280" s="92">
        <f t="shared" si="96"/>
        <v>1.1989329496747896</v>
      </c>
      <c r="AG280" s="158">
        <v>230</v>
      </c>
      <c r="AH280" s="164">
        <f t="shared" si="97"/>
        <v>0.13649851632047477</v>
      </c>
      <c r="AI280" s="93">
        <f t="shared" si="98"/>
        <v>0.67042493281176219</v>
      </c>
      <c r="AJ280" s="158">
        <v>40</v>
      </c>
      <c r="AK280" s="158">
        <v>0</v>
      </c>
      <c r="AL280" s="90">
        <f t="shared" si="99"/>
        <v>40</v>
      </c>
      <c r="AM280" s="164">
        <f t="shared" si="100"/>
        <v>2.3738872403560832E-2</v>
      </c>
      <c r="AN280" s="93">
        <f t="shared" si="101"/>
        <v>0.26086672970945968</v>
      </c>
      <c r="AO280" s="158">
        <v>15</v>
      </c>
      <c r="AP280" s="113" t="s">
        <v>9</v>
      </c>
      <c r="AQ280" s="95" t="s">
        <v>9</v>
      </c>
      <c r="AR280" s="114" t="s">
        <v>469</v>
      </c>
    </row>
    <row r="281" spans="1:44" x14ac:dyDescent="0.2">
      <c r="A281" s="260" t="s">
        <v>538</v>
      </c>
      <c r="B281" s="260" t="s">
        <v>553</v>
      </c>
      <c r="C281" s="129">
        <v>9330185.2200000007</v>
      </c>
      <c r="D281" s="122">
        <v>9330185.1400000006</v>
      </c>
      <c r="E281" s="123">
        <v>0.53042507000000005</v>
      </c>
      <c r="F281" s="146">
        <v>7584</v>
      </c>
      <c r="G281" s="146">
        <v>2260</v>
      </c>
      <c r="H281" s="147">
        <v>2134</v>
      </c>
      <c r="I281" s="179"/>
      <c r="J281" s="154">
        <v>0.67</v>
      </c>
      <c r="K281" s="89">
        <f t="shared" si="86"/>
        <v>67</v>
      </c>
      <c r="L281" s="158">
        <v>3771</v>
      </c>
      <c r="M281" s="158">
        <v>4214</v>
      </c>
      <c r="N281" s="141">
        <f t="shared" si="102"/>
        <v>4022.7437308800004</v>
      </c>
      <c r="O281" s="90">
        <f t="shared" si="87"/>
        <v>-251.74373088000038</v>
      </c>
      <c r="P281" s="162">
        <f t="shared" si="88"/>
        <v>-6.2580106445142572E-2</v>
      </c>
      <c r="Q281" s="174">
        <v>5609.9</v>
      </c>
      <c r="R281" s="185">
        <v>1091</v>
      </c>
      <c r="S281" s="146">
        <f t="shared" si="103"/>
        <v>1198.7606582000001</v>
      </c>
      <c r="T281" s="112">
        <f t="shared" si="89"/>
        <v>-107.76065820000008</v>
      </c>
      <c r="U281" s="162">
        <f t="shared" si="90"/>
        <v>-8.9893389028805948E-2</v>
      </c>
      <c r="V281" s="185">
        <v>950</v>
      </c>
      <c r="W281" s="141">
        <f t="shared" si="104"/>
        <v>1131.9270993800001</v>
      </c>
      <c r="X281" s="90">
        <f t="shared" si="91"/>
        <v>-181.92709938000007</v>
      </c>
      <c r="Y281" s="163">
        <f t="shared" si="92"/>
        <v>-0.16072333587529491</v>
      </c>
      <c r="Z281" s="91">
        <f t="shared" si="93"/>
        <v>14.17910447761194</v>
      </c>
      <c r="AA281" s="158">
        <v>1655</v>
      </c>
      <c r="AB281" s="189">
        <v>1145</v>
      </c>
      <c r="AC281" s="112">
        <v>220</v>
      </c>
      <c r="AD281" s="90">
        <f t="shared" si="94"/>
        <v>1365</v>
      </c>
      <c r="AE281" s="164">
        <f t="shared" si="95"/>
        <v>0.82477341389728098</v>
      </c>
      <c r="AF281" s="92">
        <f t="shared" si="96"/>
        <v>1.1901492264030029</v>
      </c>
      <c r="AG281" s="158">
        <v>230</v>
      </c>
      <c r="AH281" s="164">
        <f t="shared" si="97"/>
        <v>0.13897280966767372</v>
      </c>
      <c r="AI281" s="93">
        <f t="shared" si="98"/>
        <v>0.6825776506270812</v>
      </c>
      <c r="AJ281" s="158">
        <v>40</v>
      </c>
      <c r="AK281" s="158">
        <v>15</v>
      </c>
      <c r="AL281" s="90">
        <f t="shared" si="99"/>
        <v>55</v>
      </c>
      <c r="AM281" s="164">
        <f t="shared" si="100"/>
        <v>3.3232628398791542E-2</v>
      </c>
      <c r="AN281" s="93">
        <f t="shared" si="101"/>
        <v>0.3651937186680389</v>
      </c>
      <c r="AO281" s="158">
        <v>0</v>
      </c>
      <c r="AP281" s="113" t="s">
        <v>9</v>
      </c>
      <c r="AQ281" s="95" t="s">
        <v>9</v>
      </c>
      <c r="AR281" s="114" t="s">
        <v>469</v>
      </c>
    </row>
    <row r="282" spans="1:44" x14ac:dyDescent="0.2">
      <c r="A282" s="260"/>
      <c r="B282" s="260"/>
      <c r="C282" s="129">
        <v>9330186.0099999998</v>
      </c>
      <c r="D282" s="122"/>
      <c r="E282" s="111"/>
      <c r="F282" s="112"/>
      <c r="G282" s="112"/>
      <c r="H282" s="145"/>
      <c r="I282" s="179" t="s">
        <v>299</v>
      </c>
      <c r="J282" s="154">
        <v>1.98</v>
      </c>
      <c r="K282" s="89">
        <f t="shared" si="86"/>
        <v>198</v>
      </c>
      <c r="L282" s="158">
        <v>7494</v>
      </c>
      <c r="M282" s="158">
        <v>7137</v>
      </c>
      <c r="N282" s="141">
        <v>6518</v>
      </c>
      <c r="O282" s="90">
        <f t="shared" si="87"/>
        <v>976</v>
      </c>
      <c r="P282" s="162">
        <f t="shared" si="88"/>
        <v>0.14973918379871126</v>
      </c>
      <c r="Q282" s="174">
        <v>3776.8</v>
      </c>
      <c r="R282" s="185">
        <v>2462</v>
      </c>
      <c r="S282" s="146">
        <v>2230</v>
      </c>
      <c r="T282" s="112">
        <f t="shared" si="89"/>
        <v>232</v>
      </c>
      <c r="U282" s="162">
        <f t="shared" si="90"/>
        <v>0.10403587443946188</v>
      </c>
      <c r="V282" s="185">
        <v>2301</v>
      </c>
      <c r="W282" s="141">
        <v>2061</v>
      </c>
      <c r="X282" s="90">
        <f t="shared" si="91"/>
        <v>240</v>
      </c>
      <c r="Y282" s="163">
        <f t="shared" si="92"/>
        <v>0.11644832605531295</v>
      </c>
      <c r="Z282" s="91">
        <f t="shared" si="93"/>
        <v>11.621212121212121</v>
      </c>
      <c r="AA282" s="158">
        <v>3650</v>
      </c>
      <c r="AB282" s="189">
        <v>2645</v>
      </c>
      <c r="AC282" s="112">
        <v>220</v>
      </c>
      <c r="AD282" s="90">
        <f t="shared" si="94"/>
        <v>2865</v>
      </c>
      <c r="AE282" s="164">
        <f t="shared" si="95"/>
        <v>0.78493150684931512</v>
      </c>
      <c r="AF282" s="92">
        <f t="shared" si="96"/>
        <v>1.1326572970408588</v>
      </c>
      <c r="AG282" s="158">
        <v>660</v>
      </c>
      <c r="AH282" s="164">
        <f t="shared" si="97"/>
        <v>0.18082191780821918</v>
      </c>
      <c r="AI282" s="93">
        <f t="shared" si="98"/>
        <v>0.88812336840972095</v>
      </c>
      <c r="AJ282" s="158">
        <v>75</v>
      </c>
      <c r="AK282" s="158">
        <v>10</v>
      </c>
      <c r="AL282" s="90">
        <f t="shared" si="99"/>
        <v>85</v>
      </c>
      <c r="AM282" s="164">
        <f t="shared" si="100"/>
        <v>2.3287671232876714E-2</v>
      </c>
      <c r="AN282" s="93">
        <f t="shared" si="101"/>
        <v>0.25590847508655729</v>
      </c>
      <c r="AO282" s="158">
        <v>40</v>
      </c>
      <c r="AP282" s="113" t="s">
        <v>9</v>
      </c>
      <c r="AQ282" s="95" t="s">
        <v>9</v>
      </c>
    </row>
    <row r="283" spans="1:44" x14ac:dyDescent="0.2">
      <c r="A283" s="260"/>
      <c r="B283" s="260"/>
      <c r="C283" s="129">
        <v>9330186.0199999996</v>
      </c>
      <c r="D283" s="122"/>
      <c r="E283" s="111"/>
      <c r="F283" s="112"/>
      <c r="G283" s="112"/>
      <c r="H283" s="145"/>
      <c r="I283" s="179" t="s">
        <v>300</v>
      </c>
      <c r="J283" s="154">
        <v>1.91</v>
      </c>
      <c r="K283" s="89">
        <f t="shared" si="86"/>
        <v>191</v>
      </c>
      <c r="L283" s="158">
        <v>6106</v>
      </c>
      <c r="M283" s="158">
        <v>5495</v>
      </c>
      <c r="N283" s="141">
        <v>5132</v>
      </c>
      <c r="O283" s="90">
        <f t="shared" si="87"/>
        <v>974</v>
      </c>
      <c r="P283" s="162">
        <f t="shared" si="88"/>
        <v>0.18978955572876072</v>
      </c>
      <c r="Q283" s="174">
        <v>3195.4</v>
      </c>
      <c r="R283" s="185">
        <v>2120</v>
      </c>
      <c r="S283" s="146">
        <v>1935</v>
      </c>
      <c r="T283" s="112">
        <f t="shared" si="89"/>
        <v>185</v>
      </c>
      <c r="U283" s="162">
        <f t="shared" si="90"/>
        <v>9.5607235142118857E-2</v>
      </c>
      <c r="V283" s="185">
        <v>1964</v>
      </c>
      <c r="W283" s="141">
        <v>1794</v>
      </c>
      <c r="X283" s="90">
        <f t="shared" si="91"/>
        <v>170</v>
      </c>
      <c r="Y283" s="163">
        <f t="shared" si="92"/>
        <v>9.4760312151616496E-2</v>
      </c>
      <c r="Z283" s="91">
        <f t="shared" si="93"/>
        <v>10.282722513089006</v>
      </c>
      <c r="AA283" s="158">
        <v>2935</v>
      </c>
      <c r="AB283" s="189">
        <v>2045</v>
      </c>
      <c r="AC283" s="112">
        <v>180</v>
      </c>
      <c r="AD283" s="90">
        <f t="shared" si="94"/>
        <v>2225</v>
      </c>
      <c r="AE283" s="164">
        <f t="shared" si="95"/>
        <v>0.75809199318568998</v>
      </c>
      <c r="AF283" s="92">
        <f t="shared" si="96"/>
        <v>1.0939278400947907</v>
      </c>
      <c r="AG283" s="158">
        <v>630</v>
      </c>
      <c r="AH283" s="164">
        <f t="shared" si="97"/>
        <v>0.21465076660988075</v>
      </c>
      <c r="AI283" s="93">
        <f t="shared" si="98"/>
        <v>1.0542768497538346</v>
      </c>
      <c r="AJ283" s="158">
        <v>35</v>
      </c>
      <c r="AK283" s="158">
        <v>10</v>
      </c>
      <c r="AL283" s="90">
        <f t="shared" si="99"/>
        <v>45</v>
      </c>
      <c r="AM283" s="164">
        <f t="shared" si="100"/>
        <v>1.5332197614991482E-2</v>
      </c>
      <c r="AN283" s="93">
        <f t="shared" si="101"/>
        <v>0.16848568807682948</v>
      </c>
      <c r="AO283" s="158">
        <v>40</v>
      </c>
      <c r="AP283" s="113" t="s">
        <v>9</v>
      </c>
      <c r="AQ283" s="95" t="s">
        <v>9</v>
      </c>
    </row>
    <row r="284" spans="1:44" x14ac:dyDescent="0.2">
      <c r="A284" s="260"/>
      <c r="B284" s="260"/>
      <c r="C284" s="129">
        <v>9330186.0500000007</v>
      </c>
      <c r="D284" s="122"/>
      <c r="E284" s="111"/>
      <c r="F284" s="112"/>
      <c r="G284" s="112"/>
      <c r="H284" s="145"/>
      <c r="I284" s="179" t="s">
        <v>301</v>
      </c>
      <c r="J284" s="154">
        <v>1.25</v>
      </c>
      <c r="K284" s="89">
        <f t="shared" si="86"/>
        <v>125</v>
      </c>
      <c r="L284" s="158">
        <v>7592</v>
      </c>
      <c r="M284" s="158">
        <v>7187</v>
      </c>
      <c r="N284" s="141">
        <v>6352</v>
      </c>
      <c r="O284" s="90">
        <f t="shared" si="87"/>
        <v>1240</v>
      </c>
      <c r="P284" s="162">
        <f t="shared" si="88"/>
        <v>0.19521410579345089</v>
      </c>
      <c r="Q284" s="174">
        <v>6066.8</v>
      </c>
      <c r="R284" s="185">
        <v>2374</v>
      </c>
      <c r="S284" s="146">
        <v>2095</v>
      </c>
      <c r="T284" s="112">
        <f t="shared" si="89"/>
        <v>279</v>
      </c>
      <c r="U284" s="162">
        <f t="shared" si="90"/>
        <v>0.13317422434367543</v>
      </c>
      <c r="V284" s="185">
        <v>2247</v>
      </c>
      <c r="W284" s="141">
        <v>1951</v>
      </c>
      <c r="X284" s="90">
        <f t="shared" si="91"/>
        <v>296</v>
      </c>
      <c r="Y284" s="163">
        <f t="shared" si="92"/>
        <v>0.15171706817016914</v>
      </c>
      <c r="Z284" s="91">
        <f t="shared" si="93"/>
        <v>17.975999999999999</v>
      </c>
      <c r="AA284" s="158">
        <v>3520</v>
      </c>
      <c r="AB284" s="189">
        <v>2430</v>
      </c>
      <c r="AC284" s="112">
        <v>315</v>
      </c>
      <c r="AD284" s="90">
        <f t="shared" si="94"/>
        <v>2745</v>
      </c>
      <c r="AE284" s="164">
        <f t="shared" si="95"/>
        <v>0.77982954545454541</v>
      </c>
      <c r="AF284" s="92">
        <f t="shared" si="96"/>
        <v>1.1252951593860685</v>
      </c>
      <c r="AG284" s="158">
        <v>690</v>
      </c>
      <c r="AH284" s="164">
        <f t="shared" si="97"/>
        <v>0.19602272727272727</v>
      </c>
      <c r="AI284" s="93">
        <f t="shared" si="98"/>
        <v>0.96278353277370954</v>
      </c>
      <c r="AJ284" s="158">
        <v>50</v>
      </c>
      <c r="AK284" s="158">
        <v>10</v>
      </c>
      <c r="AL284" s="90">
        <f t="shared" si="99"/>
        <v>60</v>
      </c>
      <c r="AM284" s="164">
        <f t="shared" si="100"/>
        <v>1.7045454545454544E-2</v>
      </c>
      <c r="AN284" s="93">
        <f t="shared" si="101"/>
        <v>0.1873126873126873</v>
      </c>
      <c r="AO284" s="158">
        <v>30</v>
      </c>
      <c r="AP284" s="113" t="s">
        <v>9</v>
      </c>
      <c r="AQ284" s="95" t="s">
        <v>9</v>
      </c>
    </row>
    <row r="285" spans="1:44" x14ac:dyDescent="0.2">
      <c r="A285" s="260"/>
      <c r="B285" s="260"/>
      <c r="C285" s="129">
        <v>9330186.0600000005</v>
      </c>
      <c r="D285" s="122"/>
      <c r="E285" s="111"/>
      <c r="F285" s="112"/>
      <c r="G285" s="112"/>
      <c r="H285" s="145"/>
      <c r="I285" s="179" t="s">
        <v>302</v>
      </c>
      <c r="J285" s="154">
        <v>1.28</v>
      </c>
      <c r="K285" s="89">
        <f t="shared" si="86"/>
        <v>128</v>
      </c>
      <c r="L285" s="158">
        <v>4206</v>
      </c>
      <c r="M285" s="158">
        <v>4079</v>
      </c>
      <c r="N285" s="141">
        <v>3947</v>
      </c>
      <c r="O285" s="90">
        <f t="shared" si="87"/>
        <v>259</v>
      </c>
      <c r="P285" s="162">
        <f t="shared" si="88"/>
        <v>6.5619457816062834E-2</v>
      </c>
      <c r="Q285" s="174">
        <v>3280</v>
      </c>
      <c r="R285" s="185">
        <v>1174</v>
      </c>
      <c r="S285" s="146">
        <v>1101</v>
      </c>
      <c r="T285" s="112">
        <f t="shared" si="89"/>
        <v>73</v>
      </c>
      <c r="U285" s="162">
        <f t="shared" si="90"/>
        <v>6.630336058128973E-2</v>
      </c>
      <c r="V285" s="185">
        <v>1096</v>
      </c>
      <c r="W285" s="141">
        <v>1048</v>
      </c>
      <c r="X285" s="90">
        <f t="shared" si="91"/>
        <v>48</v>
      </c>
      <c r="Y285" s="163">
        <f t="shared" si="92"/>
        <v>4.5801526717557252E-2</v>
      </c>
      <c r="Z285" s="91">
        <f t="shared" si="93"/>
        <v>8.5625</v>
      </c>
      <c r="AA285" s="158">
        <v>1895</v>
      </c>
      <c r="AB285" s="189">
        <v>1345</v>
      </c>
      <c r="AC285" s="112">
        <v>245</v>
      </c>
      <c r="AD285" s="90">
        <f t="shared" si="94"/>
        <v>1590</v>
      </c>
      <c r="AE285" s="164">
        <f t="shared" si="95"/>
        <v>0.83905013192612132</v>
      </c>
      <c r="AF285" s="92">
        <f t="shared" si="96"/>
        <v>1.2107505511199443</v>
      </c>
      <c r="AG285" s="158">
        <v>225</v>
      </c>
      <c r="AH285" s="164">
        <f t="shared" si="97"/>
        <v>0.11873350923482849</v>
      </c>
      <c r="AI285" s="93">
        <f t="shared" si="98"/>
        <v>0.5831704775777431</v>
      </c>
      <c r="AJ285" s="158">
        <v>80</v>
      </c>
      <c r="AK285" s="158">
        <v>0</v>
      </c>
      <c r="AL285" s="90">
        <f t="shared" si="99"/>
        <v>80</v>
      </c>
      <c r="AM285" s="164">
        <f t="shared" si="100"/>
        <v>4.221635883905013E-2</v>
      </c>
      <c r="AN285" s="93">
        <f t="shared" si="101"/>
        <v>0.46391603119835312</v>
      </c>
      <c r="AO285" s="158">
        <v>0</v>
      </c>
      <c r="AP285" s="113" t="s">
        <v>9</v>
      </c>
      <c r="AQ285" s="95" t="s">
        <v>9</v>
      </c>
    </row>
    <row r="286" spans="1:44" x14ac:dyDescent="0.2">
      <c r="A286" s="260"/>
      <c r="B286" s="260"/>
      <c r="C286" s="129">
        <v>9330186.0700000003</v>
      </c>
      <c r="D286" s="122"/>
      <c r="E286" s="111"/>
      <c r="F286" s="112"/>
      <c r="G286" s="112"/>
      <c r="H286" s="145"/>
      <c r="I286" s="179" t="s">
        <v>303</v>
      </c>
      <c r="J286" s="154">
        <v>1.31</v>
      </c>
      <c r="K286" s="89">
        <f t="shared" si="86"/>
        <v>131</v>
      </c>
      <c r="L286" s="158">
        <v>5886</v>
      </c>
      <c r="M286" s="158">
        <v>5679</v>
      </c>
      <c r="N286" s="141">
        <v>5137</v>
      </c>
      <c r="O286" s="90">
        <f t="shared" si="87"/>
        <v>749</v>
      </c>
      <c r="P286" s="162">
        <f t="shared" si="88"/>
        <v>0.14580494452014794</v>
      </c>
      <c r="Q286" s="174">
        <v>4491.1000000000004</v>
      </c>
      <c r="R286" s="185">
        <v>1583</v>
      </c>
      <c r="S286" s="146">
        <v>1430</v>
      </c>
      <c r="T286" s="112">
        <f t="shared" si="89"/>
        <v>153</v>
      </c>
      <c r="U286" s="162">
        <f t="shared" si="90"/>
        <v>0.106993006993007</v>
      </c>
      <c r="V286" s="185">
        <v>1488</v>
      </c>
      <c r="W286" s="141">
        <v>1334</v>
      </c>
      <c r="X286" s="90">
        <f t="shared" si="91"/>
        <v>154</v>
      </c>
      <c r="Y286" s="163">
        <f t="shared" si="92"/>
        <v>0.11544227886056972</v>
      </c>
      <c r="Z286" s="91">
        <f t="shared" si="93"/>
        <v>11.358778625954198</v>
      </c>
      <c r="AA286" s="158">
        <v>2715</v>
      </c>
      <c r="AB286" s="189">
        <v>1835</v>
      </c>
      <c r="AC286" s="112">
        <v>265</v>
      </c>
      <c r="AD286" s="90">
        <f t="shared" si="94"/>
        <v>2100</v>
      </c>
      <c r="AE286" s="164">
        <f t="shared" si="95"/>
        <v>0.77348066298342544</v>
      </c>
      <c r="AF286" s="92">
        <f t="shared" si="96"/>
        <v>1.1161337128187958</v>
      </c>
      <c r="AG286" s="158">
        <v>530</v>
      </c>
      <c r="AH286" s="164">
        <f t="shared" si="97"/>
        <v>0.19521178637200737</v>
      </c>
      <c r="AI286" s="93">
        <f t="shared" si="98"/>
        <v>0.95880052245583181</v>
      </c>
      <c r="AJ286" s="158">
        <v>25</v>
      </c>
      <c r="AK286" s="158">
        <v>30</v>
      </c>
      <c r="AL286" s="90">
        <f t="shared" si="99"/>
        <v>55</v>
      </c>
      <c r="AM286" s="164">
        <f t="shared" si="100"/>
        <v>2.0257826887661142E-2</v>
      </c>
      <c r="AN286" s="93">
        <f t="shared" si="101"/>
        <v>0.22261348228199057</v>
      </c>
      <c r="AO286" s="158">
        <v>30</v>
      </c>
      <c r="AP286" s="113" t="s">
        <v>9</v>
      </c>
      <c r="AQ286" s="95" t="s">
        <v>9</v>
      </c>
    </row>
    <row r="287" spans="1:44" x14ac:dyDescent="0.2">
      <c r="A287" s="260"/>
      <c r="B287" s="260"/>
      <c r="C287" s="129">
        <v>9330186.0800000001</v>
      </c>
      <c r="D287" s="122"/>
      <c r="E287" s="111"/>
      <c r="F287" s="112"/>
      <c r="G287" s="112"/>
      <c r="H287" s="145"/>
      <c r="I287" s="179" t="s">
        <v>304</v>
      </c>
      <c r="J287" s="154">
        <v>1.3</v>
      </c>
      <c r="K287" s="89">
        <f t="shared" si="86"/>
        <v>130</v>
      </c>
      <c r="L287" s="158">
        <v>6646</v>
      </c>
      <c r="M287" s="158">
        <v>6269</v>
      </c>
      <c r="N287" s="141">
        <v>5281</v>
      </c>
      <c r="O287" s="90">
        <f t="shared" si="87"/>
        <v>1365</v>
      </c>
      <c r="P287" s="162">
        <f t="shared" si="88"/>
        <v>0.25847377390645709</v>
      </c>
      <c r="Q287" s="174">
        <v>5100.1000000000004</v>
      </c>
      <c r="R287" s="185">
        <v>2035</v>
      </c>
      <c r="S287" s="146">
        <v>1850</v>
      </c>
      <c r="T287" s="112">
        <f t="shared" si="89"/>
        <v>185</v>
      </c>
      <c r="U287" s="162">
        <f t="shared" si="90"/>
        <v>0.1</v>
      </c>
      <c r="V287" s="185">
        <v>1923</v>
      </c>
      <c r="W287" s="141">
        <v>1701</v>
      </c>
      <c r="X287" s="90">
        <f t="shared" si="91"/>
        <v>222</v>
      </c>
      <c r="Y287" s="163">
        <f t="shared" si="92"/>
        <v>0.13051146384479717</v>
      </c>
      <c r="Z287" s="91">
        <f t="shared" si="93"/>
        <v>14.792307692307693</v>
      </c>
      <c r="AA287" s="158">
        <v>3100</v>
      </c>
      <c r="AB287" s="189">
        <v>2095</v>
      </c>
      <c r="AC287" s="112">
        <v>240</v>
      </c>
      <c r="AD287" s="90">
        <f t="shared" si="94"/>
        <v>2335</v>
      </c>
      <c r="AE287" s="164">
        <f t="shared" si="95"/>
        <v>0.75322580645161286</v>
      </c>
      <c r="AF287" s="92">
        <f t="shared" si="96"/>
        <v>1.0869059256156031</v>
      </c>
      <c r="AG287" s="158">
        <v>620</v>
      </c>
      <c r="AH287" s="164">
        <f t="shared" si="97"/>
        <v>0.2</v>
      </c>
      <c r="AI287" s="93">
        <f t="shared" si="98"/>
        <v>0.98231827111984282</v>
      </c>
      <c r="AJ287" s="158">
        <v>110</v>
      </c>
      <c r="AK287" s="158">
        <v>10</v>
      </c>
      <c r="AL287" s="90">
        <f t="shared" si="99"/>
        <v>120</v>
      </c>
      <c r="AM287" s="164">
        <f t="shared" si="100"/>
        <v>3.870967741935484E-2</v>
      </c>
      <c r="AN287" s="93">
        <f t="shared" si="101"/>
        <v>0.42538107054236091</v>
      </c>
      <c r="AO287" s="158">
        <v>30</v>
      </c>
      <c r="AP287" s="113" t="s">
        <v>9</v>
      </c>
      <c r="AQ287" s="95" t="s">
        <v>9</v>
      </c>
    </row>
    <row r="288" spans="1:44" x14ac:dyDescent="0.2">
      <c r="A288" s="260"/>
      <c r="B288" s="260"/>
      <c r="C288" s="129">
        <v>9330187.0299999993</v>
      </c>
      <c r="D288" s="122"/>
      <c r="E288" s="111"/>
      <c r="F288" s="112"/>
      <c r="G288" s="112"/>
      <c r="H288" s="145"/>
      <c r="I288" s="179" t="s">
        <v>305</v>
      </c>
      <c r="J288" s="154">
        <v>2.58</v>
      </c>
      <c r="K288" s="89">
        <f t="shared" si="86"/>
        <v>258</v>
      </c>
      <c r="L288" s="158">
        <v>7767</v>
      </c>
      <c r="M288" s="158">
        <v>7252</v>
      </c>
      <c r="N288" s="141">
        <v>6715</v>
      </c>
      <c r="O288" s="90">
        <f t="shared" si="87"/>
        <v>1052</v>
      </c>
      <c r="P288" s="162">
        <f t="shared" si="88"/>
        <v>0.15666418466120627</v>
      </c>
      <c r="Q288" s="174">
        <v>3009.2</v>
      </c>
      <c r="R288" s="185">
        <v>2430</v>
      </c>
      <c r="S288" s="146">
        <v>2210</v>
      </c>
      <c r="T288" s="112">
        <f t="shared" si="89"/>
        <v>220</v>
      </c>
      <c r="U288" s="162">
        <f t="shared" si="90"/>
        <v>9.9547511312217188E-2</v>
      </c>
      <c r="V288" s="185">
        <v>2262</v>
      </c>
      <c r="W288" s="141">
        <v>2041</v>
      </c>
      <c r="X288" s="90">
        <f t="shared" si="91"/>
        <v>221</v>
      </c>
      <c r="Y288" s="163">
        <f t="shared" si="92"/>
        <v>0.10828025477707007</v>
      </c>
      <c r="Z288" s="91">
        <f t="shared" si="93"/>
        <v>8.7674418604651159</v>
      </c>
      <c r="AA288" s="158">
        <v>3670</v>
      </c>
      <c r="AB288" s="189">
        <v>2585</v>
      </c>
      <c r="AC288" s="112">
        <v>280</v>
      </c>
      <c r="AD288" s="90">
        <f t="shared" si="94"/>
        <v>2865</v>
      </c>
      <c r="AE288" s="164">
        <f t="shared" si="95"/>
        <v>0.78065395095367851</v>
      </c>
      <c r="AF288" s="92">
        <f t="shared" si="96"/>
        <v>1.1264847777109359</v>
      </c>
      <c r="AG288" s="158">
        <v>665</v>
      </c>
      <c r="AH288" s="164">
        <f t="shared" si="97"/>
        <v>0.18119891008174388</v>
      </c>
      <c r="AI288" s="93">
        <f t="shared" si="98"/>
        <v>0.88997500040149247</v>
      </c>
      <c r="AJ288" s="158">
        <v>80</v>
      </c>
      <c r="AK288" s="158">
        <v>20</v>
      </c>
      <c r="AL288" s="90">
        <f t="shared" si="99"/>
        <v>100</v>
      </c>
      <c r="AM288" s="164">
        <f t="shared" si="100"/>
        <v>2.7247956403269755E-2</v>
      </c>
      <c r="AN288" s="93">
        <f t="shared" si="101"/>
        <v>0.29942809234362366</v>
      </c>
      <c r="AO288" s="158">
        <v>50</v>
      </c>
      <c r="AP288" s="113" t="s">
        <v>9</v>
      </c>
      <c r="AQ288" s="95" t="s">
        <v>9</v>
      </c>
    </row>
    <row r="289" spans="1:44" x14ac:dyDescent="0.2">
      <c r="A289" s="260"/>
      <c r="B289" s="260"/>
      <c r="C289" s="129">
        <v>9330187.0399999991</v>
      </c>
      <c r="D289" s="122"/>
      <c r="E289" s="111"/>
      <c r="F289" s="112"/>
      <c r="G289" s="112"/>
      <c r="H289" s="145"/>
      <c r="I289" s="179" t="s">
        <v>306</v>
      </c>
      <c r="J289" s="154">
        <v>1.23</v>
      </c>
      <c r="K289" s="89">
        <f t="shared" si="86"/>
        <v>123</v>
      </c>
      <c r="L289" s="158">
        <v>1707</v>
      </c>
      <c r="M289" s="158">
        <v>1699</v>
      </c>
      <c r="N289" s="141">
        <v>1792</v>
      </c>
      <c r="O289" s="90">
        <f t="shared" si="87"/>
        <v>-85</v>
      </c>
      <c r="P289" s="162">
        <f t="shared" si="88"/>
        <v>-4.7433035714285712E-2</v>
      </c>
      <c r="Q289" s="174">
        <v>1389.4</v>
      </c>
      <c r="R289" s="185">
        <v>462</v>
      </c>
      <c r="S289" s="146">
        <v>485</v>
      </c>
      <c r="T289" s="112">
        <f t="shared" si="89"/>
        <v>-23</v>
      </c>
      <c r="U289" s="162">
        <f t="shared" si="90"/>
        <v>-4.7422680412371132E-2</v>
      </c>
      <c r="V289" s="185">
        <v>433</v>
      </c>
      <c r="W289" s="141">
        <v>433</v>
      </c>
      <c r="X289" s="90">
        <f t="shared" si="91"/>
        <v>0</v>
      </c>
      <c r="Y289" s="163">
        <f t="shared" si="92"/>
        <v>0</v>
      </c>
      <c r="Z289" s="91">
        <f t="shared" si="93"/>
        <v>3.5203252032520327</v>
      </c>
      <c r="AA289" s="158">
        <v>685</v>
      </c>
      <c r="AB289" s="189">
        <v>465</v>
      </c>
      <c r="AC289" s="112">
        <v>80</v>
      </c>
      <c r="AD289" s="90">
        <f t="shared" si="94"/>
        <v>545</v>
      </c>
      <c r="AE289" s="164">
        <f t="shared" si="95"/>
        <v>0.79562043795620441</v>
      </c>
      <c r="AF289" s="92">
        <f t="shared" si="96"/>
        <v>1.148081440052243</v>
      </c>
      <c r="AG289" s="158">
        <v>125</v>
      </c>
      <c r="AH289" s="164">
        <f t="shared" si="97"/>
        <v>0.18248175182481752</v>
      </c>
      <c r="AI289" s="93">
        <f t="shared" si="98"/>
        <v>0.89627579481737485</v>
      </c>
      <c r="AJ289" s="158">
        <v>20</v>
      </c>
      <c r="AK289" s="158">
        <v>0</v>
      </c>
      <c r="AL289" s="90">
        <f t="shared" si="99"/>
        <v>20</v>
      </c>
      <c r="AM289" s="164">
        <f t="shared" si="100"/>
        <v>2.9197080291970802E-2</v>
      </c>
      <c r="AN289" s="93">
        <f t="shared" si="101"/>
        <v>0.32084703617550331</v>
      </c>
      <c r="AO289" s="158">
        <v>0</v>
      </c>
      <c r="AP289" s="113" t="s">
        <v>9</v>
      </c>
      <c r="AQ289" s="95" t="s">
        <v>9</v>
      </c>
    </row>
    <row r="290" spans="1:44" x14ac:dyDescent="0.2">
      <c r="A290" s="260"/>
      <c r="B290" s="260"/>
      <c r="C290" s="129">
        <v>9330187.0500000007</v>
      </c>
      <c r="D290" s="122"/>
      <c r="E290" s="111"/>
      <c r="F290" s="112"/>
      <c r="G290" s="112"/>
      <c r="H290" s="145"/>
      <c r="I290" s="179" t="s">
        <v>307</v>
      </c>
      <c r="J290" s="154">
        <v>1.31</v>
      </c>
      <c r="K290" s="89">
        <f t="shared" si="86"/>
        <v>131</v>
      </c>
      <c r="L290" s="158">
        <v>7419</v>
      </c>
      <c r="M290" s="158">
        <v>7306</v>
      </c>
      <c r="N290" s="141">
        <v>6732</v>
      </c>
      <c r="O290" s="90">
        <f t="shared" si="87"/>
        <v>687</v>
      </c>
      <c r="P290" s="162">
        <f t="shared" si="88"/>
        <v>0.10204991087344029</v>
      </c>
      <c r="Q290" s="174">
        <v>5664.7</v>
      </c>
      <c r="R290" s="185">
        <v>2184</v>
      </c>
      <c r="S290" s="146">
        <v>1937</v>
      </c>
      <c r="T290" s="112">
        <f t="shared" si="89"/>
        <v>247</v>
      </c>
      <c r="U290" s="162">
        <f t="shared" si="90"/>
        <v>0.12751677852348994</v>
      </c>
      <c r="V290" s="185">
        <v>1953</v>
      </c>
      <c r="W290" s="141">
        <v>1774</v>
      </c>
      <c r="X290" s="90">
        <f t="shared" si="91"/>
        <v>179</v>
      </c>
      <c r="Y290" s="163">
        <f t="shared" si="92"/>
        <v>0.10090191657271702</v>
      </c>
      <c r="Z290" s="91">
        <f t="shared" si="93"/>
        <v>14.908396946564885</v>
      </c>
      <c r="AA290" s="158">
        <v>3480</v>
      </c>
      <c r="AB290" s="189">
        <v>2460</v>
      </c>
      <c r="AC290" s="112">
        <v>415</v>
      </c>
      <c r="AD290" s="90">
        <f t="shared" si="94"/>
        <v>2875</v>
      </c>
      <c r="AE290" s="164">
        <f t="shared" si="95"/>
        <v>0.82614942528735635</v>
      </c>
      <c r="AF290" s="92">
        <f t="shared" si="96"/>
        <v>1.1921348128244682</v>
      </c>
      <c r="AG290" s="158">
        <v>530</v>
      </c>
      <c r="AH290" s="164">
        <f t="shared" si="97"/>
        <v>0.15229885057471265</v>
      </c>
      <c r="AI290" s="93">
        <f t="shared" si="98"/>
        <v>0.74802971795045503</v>
      </c>
      <c r="AJ290" s="158">
        <v>30</v>
      </c>
      <c r="AK290" s="158">
        <v>15</v>
      </c>
      <c r="AL290" s="90">
        <f t="shared" si="99"/>
        <v>45</v>
      </c>
      <c r="AM290" s="164">
        <f t="shared" si="100"/>
        <v>1.2931034482758621E-2</v>
      </c>
      <c r="AN290" s="93">
        <f t="shared" si="101"/>
        <v>0.14209928003031452</v>
      </c>
      <c r="AO290" s="158">
        <v>35</v>
      </c>
      <c r="AP290" s="113" t="s">
        <v>9</v>
      </c>
      <c r="AQ290" s="95" t="s">
        <v>9</v>
      </c>
    </row>
    <row r="291" spans="1:44" x14ac:dyDescent="0.2">
      <c r="A291" s="260"/>
      <c r="B291" s="260"/>
      <c r="C291" s="129">
        <v>9330187.0600000005</v>
      </c>
      <c r="D291" s="122"/>
      <c r="E291" s="111"/>
      <c r="F291" s="112"/>
      <c r="G291" s="112"/>
      <c r="H291" s="145"/>
      <c r="I291" s="179" t="s">
        <v>308</v>
      </c>
      <c r="J291" s="154">
        <v>2.6</v>
      </c>
      <c r="K291" s="89">
        <f t="shared" si="86"/>
        <v>260</v>
      </c>
      <c r="L291" s="158">
        <v>6970</v>
      </c>
      <c r="M291" s="158">
        <v>6777</v>
      </c>
      <c r="N291" s="141">
        <v>5866</v>
      </c>
      <c r="O291" s="90">
        <f t="shared" si="87"/>
        <v>1104</v>
      </c>
      <c r="P291" s="162">
        <f t="shared" si="88"/>
        <v>0.18820320490964881</v>
      </c>
      <c r="Q291" s="174">
        <v>2683.9</v>
      </c>
      <c r="R291" s="185">
        <v>2183</v>
      </c>
      <c r="S291" s="146">
        <v>1931</v>
      </c>
      <c r="T291" s="112">
        <f t="shared" si="89"/>
        <v>252</v>
      </c>
      <c r="U291" s="162">
        <f t="shared" si="90"/>
        <v>0.13050233039875711</v>
      </c>
      <c r="V291" s="185">
        <v>2065</v>
      </c>
      <c r="W291" s="141">
        <v>1801</v>
      </c>
      <c r="X291" s="90">
        <f t="shared" si="91"/>
        <v>264</v>
      </c>
      <c r="Y291" s="163">
        <f t="shared" si="92"/>
        <v>0.14658523042754026</v>
      </c>
      <c r="Z291" s="91">
        <f t="shared" si="93"/>
        <v>7.9423076923076925</v>
      </c>
      <c r="AA291" s="158">
        <v>3155</v>
      </c>
      <c r="AB291" s="189">
        <v>2460</v>
      </c>
      <c r="AC291" s="112">
        <v>270</v>
      </c>
      <c r="AD291" s="90">
        <f t="shared" si="94"/>
        <v>2730</v>
      </c>
      <c r="AE291" s="164">
        <f t="shared" si="95"/>
        <v>0.86529318541996836</v>
      </c>
      <c r="AF291" s="92">
        <f t="shared" si="96"/>
        <v>1.2486193151803295</v>
      </c>
      <c r="AG291" s="158">
        <v>355</v>
      </c>
      <c r="AH291" s="164">
        <f t="shared" si="97"/>
        <v>0.11251980982567353</v>
      </c>
      <c r="AI291" s="93">
        <f t="shared" si="98"/>
        <v>0.55265132527344563</v>
      </c>
      <c r="AJ291" s="158">
        <v>50</v>
      </c>
      <c r="AK291" s="158">
        <v>10</v>
      </c>
      <c r="AL291" s="90">
        <f t="shared" si="99"/>
        <v>60</v>
      </c>
      <c r="AM291" s="164">
        <f t="shared" si="100"/>
        <v>1.9017432646592711E-2</v>
      </c>
      <c r="AN291" s="93">
        <f t="shared" si="101"/>
        <v>0.20898277633618365</v>
      </c>
      <c r="AO291" s="158">
        <v>15</v>
      </c>
      <c r="AP291" s="113" t="s">
        <v>9</v>
      </c>
      <c r="AQ291" s="95" t="s">
        <v>9</v>
      </c>
    </row>
    <row r="292" spans="1:44" x14ac:dyDescent="0.2">
      <c r="A292" s="260"/>
      <c r="B292" s="260"/>
      <c r="C292" s="129">
        <v>9330187.0700000003</v>
      </c>
      <c r="D292" s="122"/>
      <c r="E292" s="111"/>
      <c r="F292" s="112"/>
      <c r="G292" s="112"/>
      <c r="H292" s="145"/>
      <c r="I292" s="179" t="s">
        <v>309</v>
      </c>
      <c r="J292" s="154">
        <v>0.66</v>
      </c>
      <c r="K292" s="89">
        <f t="shared" si="86"/>
        <v>66</v>
      </c>
      <c r="L292" s="158">
        <v>2013</v>
      </c>
      <c r="M292" s="158">
        <v>1932</v>
      </c>
      <c r="N292" s="141">
        <v>1784</v>
      </c>
      <c r="O292" s="90">
        <f t="shared" si="87"/>
        <v>229</v>
      </c>
      <c r="P292" s="162">
        <f t="shared" si="88"/>
        <v>0.12836322869955158</v>
      </c>
      <c r="Q292" s="174">
        <v>3031.2</v>
      </c>
      <c r="R292" s="185">
        <v>602</v>
      </c>
      <c r="S292" s="146">
        <v>509</v>
      </c>
      <c r="T292" s="112">
        <f t="shared" si="89"/>
        <v>93</v>
      </c>
      <c r="U292" s="162">
        <f t="shared" si="90"/>
        <v>0.18271119842829076</v>
      </c>
      <c r="V292" s="185">
        <v>577</v>
      </c>
      <c r="W292" s="141">
        <v>499</v>
      </c>
      <c r="X292" s="90">
        <f t="shared" si="91"/>
        <v>78</v>
      </c>
      <c r="Y292" s="163">
        <f t="shared" si="92"/>
        <v>0.15631262525050099</v>
      </c>
      <c r="Z292" s="91">
        <f t="shared" si="93"/>
        <v>8.7424242424242422</v>
      </c>
      <c r="AA292" s="158">
        <v>975</v>
      </c>
      <c r="AB292" s="189">
        <v>835</v>
      </c>
      <c r="AC292" s="112">
        <v>60</v>
      </c>
      <c r="AD292" s="90">
        <f t="shared" si="94"/>
        <v>895</v>
      </c>
      <c r="AE292" s="164">
        <f t="shared" si="95"/>
        <v>0.91794871794871791</v>
      </c>
      <c r="AF292" s="92">
        <f t="shared" si="96"/>
        <v>1.3246013246013246</v>
      </c>
      <c r="AG292" s="158">
        <v>55</v>
      </c>
      <c r="AH292" s="164">
        <f t="shared" si="97"/>
        <v>5.6410256410256411E-2</v>
      </c>
      <c r="AI292" s="93">
        <f t="shared" si="98"/>
        <v>0.27706412775175054</v>
      </c>
      <c r="AJ292" s="158">
        <v>10</v>
      </c>
      <c r="AK292" s="158">
        <v>0</v>
      </c>
      <c r="AL292" s="90">
        <f t="shared" si="99"/>
        <v>10</v>
      </c>
      <c r="AM292" s="164">
        <f t="shared" si="100"/>
        <v>1.0256410256410256E-2</v>
      </c>
      <c r="AN292" s="93">
        <f t="shared" si="101"/>
        <v>0.11270780501549732</v>
      </c>
      <c r="AO292" s="158">
        <v>10</v>
      </c>
      <c r="AP292" s="113" t="s">
        <v>9</v>
      </c>
      <c r="AQ292" s="95" t="s">
        <v>9</v>
      </c>
    </row>
    <row r="293" spans="1:44" x14ac:dyDescent="0.2">
      <c r="A293" s="260" t="s">
        <v>538</v>
      </c>
      <c r="B293" s="260" t="s">
        <v>559</v>
      </c>
      <c r="C293" s="129">
        <v>9330187.1099999994</v>
      </c>
      <c r="D293" s="122"/>
      <c r="E293" s="111"/>
      <c r="F293" s="112"/>
      <c r="G293" s="112"/>
      <c r="H293" s="145"/>
      <c r="I293" s="179" t="s">
        <v>312</v>
      </c>
      <c r="J293" s="154">
        <v>1.39</v>
      </c>
      <c r="K293" s="89">
        <f t="shared" si="86"/>
        <v>139</v>
      </c>
      <c r="L293" s="158">
        <v>6577</v>
      </c>
      <c r="M293" s="158">
        <v>4861</v>
      </c>
      <c r="N293" s="141">
        <v>3442</v>
      </c>
      <c r="O293" s="90">
        <f t="shared" si="87"/>
        <v>3135</v>
      </c>
      <c r="P293" s="162">
        <f t="shared" si="88"/>
        <v>0.91080766995932594</v>
      </c>
      <c r="Q293" s="174">
        <v>4746</v>
      </c>
      <c r="R293" s="185">
        <v>2244</v>
      </c>
      <c r="S293" s="146">
        <v>1254</v>
      </c>
      <c r="T293" s="112">
        <f t="shared" si="89"/>
        <v>990</v>
      </c>
      <c r="U293" s="162">
        <f t="shared" si="90"/>
        <v>0.78947368421052633</v>
      </c>
      <c r="V293" s="185">
        <v>2207</v>
      </c>
      <c r="W293" s="141">
        <v>1213</v>
      </c>
      <c r="X293" s="90">
        <f t="shared" si="91"/>
        <v>994</v>
      </c>
      <c r="Y293" s="163">
        <f t="shared" si="92"/>
        <v>0.81945589447650458</v>
      </c>
      <c r="Z293" s="91">
        <f t="shared" si="93"/>
        <v>15.877697841726619</v>
      </c>
      <c r="AA293" s="158">
        <v>3275</v>
      </c>
      <c r="AB293" s="189">
        <v>2260</v>
      </c>
      <c r="AC293" s="112">
        <v>225</v>
      </c>
      <c r="AD293" s="90">
        <f t="shared" si="94"/>
        <v>2485</v>
      </c>
      <c r="AE293" s="164">
        <f t="shared" si="95"/>
        <v>0.75877862595419843</v>
      </c>
      <c r="AF293" s="92">
        <f t="shared" si="96"/>
        <v>1.0949186521705605</v>
      </c>
      <c r="AG293" s="158">
        <v>685</v>
      </c>
      <c r="AH293" s="164">
        <f t="shared" si="97"/>
        <v>0.20916030534351146</v>
      </c>
      <c r="AI293" s="93">
        <f t="shared" si="98"/>
        <v>1.027309947659683</v>
      </c>
      <c r="AJ293" s="158">
        <v>90</v>
      </c>
      <c r="AK293" s="158">
        <v>10</v>
      </c>
      <c r="AL293" s="90">
        <f t="shared" si="99"/>
        <v>100</v>
      </c>
      <c r="AM293" s="164">
        <f t="shared" si="100"/>
        <v>3.0534351145038167E-2</v>
      </c>
      <c r="AN293" s="93">
        <f t="shared" si="101"/>
        <v>0.33554232027514469</v>
      </c>
      <c r="AO293" s="158">
        <v>10</v>
      </c>
      <c r="AP293" s="113" t="s">
        <v>9</v>
      </c>
      <c r="AQ293" s="95" t="s">
        <v>9</v>
      </c>
    </row>
    <row r="294" spans="1:44" x14ac:dyDescent="0.2">
      <c r="A294" s="260"/>
      <c r="B294" s="260"/>
      <c r="C294" s="129">
        <v>9330187.1199999992</v>
      </c>
      <c r="D294" s="122">
        <v>9330187.0899999999</v>
      </c>
      <c r="E294" s="123">
        <v>0.51310726399999995</v>
      </c>
      <c r="F294" s="146">
        <v>7631</v>
      </c>
      <c r="G294" s="146">
        <v>2522</v>
      </c>
      <c r="H294" s="147">
        <v>2362</v>
      </c>
      <c r="I294" s="179"/>
      <c r="J294" s="154">
        <v>1.1499999999999999</v>
      </c>
      <c r="K294" s="89">
        <f t="shared" si="86"/>
        <v>114.99999999999999</v>
      </c>
      <c r="L294" s="158">
        <v>4254</v>
      </c>
      <c r="M294" s="158">
        <v>4270</v>
      </c>
      <c r="N294" s="141">
        <f>E294*F294</f>
        <v>3915.5215315839996</v>
      </c>
      <c r="O294" s="90">
        <f t="shared" si="87"/>
        <v>338.4784684160004</v>
      </c>
      <c r="P294" s="162">
        <f t="shared" si="88"/>
        <v>8.6445308929017958E-2</v>
      </c>
      <c r="Q294" s="174">
        <v>3704.6</v>
      </c>
      <c r="R294" s="185">
        <v>1408</v>
      </c>
      <c r="S294" s="146">
        <f>G294*E294</f>
        <v>1294.0565198079998</v>
      </c>
      <c r="T294" s="112">
        <f t="shared" si="89"/>
        <v>113.94348019200015</v>
      </c>
      <c r="U294" s="162">
        <f t="shared" si="90"/>
        <v>8.8051393774443515E-2</v>
      </c>
      <c r="V294" s="185">
        <v>1360</v>
      </c>
      <c r="W294" s="141">
        <f>H294*E294</f>
        <v>1211.9593575679999</v>
      </c>
      <c r="X294" s="90">
        <f t="shared" si="91"/>
        <v>148.04064243200014</v>
      </c>
      <c r="Y294" s="163">
        <f t="shared" si="92"/>
        <v>0.12214984067540728</v>
      </c>
      <c r="Z294" s="91">
        <f t="shared" si="93"/>
        <v>11.82608695652174</v>
      </c>
      <c r="AA294" s="158">
        <v>1940</v>
      </c>
      <c r="AB294" s="189">
        <v>1330</v>
      </c>
      <c r="AC294" s="112">
        <v>120</v>
      </c>
      <c r="AD294" s="90">
        <f t="shared" si="94"/>
        <v>1450</v>
      </c>
      <c r="AE294" s="164">
        <f t="shared" si="95"/>
        <v>0.74742268041237114</v>
      </c>
      <c r="AF294" s="92">
        <f t="shared" si="96"/>
        <v>1.078532006367058</v>
      </c>
      <c r="AG294" s="158">
        <v>420</v>
      </c>
      <c r="AH294" s="164">
        <f t="shared" si="97"/>
        <v>0.21649484536082475</v>
      </c>
      <c r="AI294" s="93">
        <f t="shared" si="98"/>
        <v>1.0633342110060156</v>
      </c>
      <c r="AJ294" s="158">
        <v>50</v>
      </c>
      <c r="AK294" s="158">
        <v>10</v>
      </c>
      <c r="AL294" s="90">
        <f t="shared" si="99"/>
        <v>60</v>
      </c>
      <c r="AM294" s="164">
        <f t="shared" si="100"/>
        <v>3.0927835051546393E-2</v>
      </c>
      <c r="AN294" s="93">
        <f t="shared" si="101"/>
        <v>0.33986631924776256</v>
      </c>
      <c r="AO294" s="158">
        <v>0</v>
      </c>
      <c r="AP294" s="113" t="s">
        <v>9</v>
      </c>
      <c r="AQ294" s="95" t="s">
        <v>9</v>
      </c>
      <c r="AR294" s="114" t="s">
        <v>469</v>
      </c>
    </row>
    <row r="295" spans="1:44" x14ac:dyDescent="0.2">
      <c r="A295" s="260"/>
      <c r="B295" s="260"/>
      <c r="C295" s="129">
        <v>9330187.1300000008</v>
      </c>
      <c r="D295" s="122">
        <v>9330187.0899999999</v>
      </c>
      <c r="E295" s="123">
        <v>0.465767455</v>
      </c>
      <c r="F295" s="146">
        <v>7631</v>
      </c>
      <c r="G295" s="146">
        <v>2522</v>
      </c>
      <c r="H295" s="147">
        <v>2362</v>
      </c>
      <c r="I295" s="179"/>
      <c r="J295" s="154">
        <v>1.1100000000000001</v>
      </c>
      <c r="K295" s="89">
        <f t="shared" si="86"/>
        <v>111.00000000000001</v>
      </c>
      <c r="L295" s="158">
        <v>3915</v>
      </c>
      <c r="M295" s="158">
        <v>3842</v>
      </c>
      <c r="N295" s="141">
        <f>E295*F295</f>
        <v>3554.2714491050001</v>
      </c>
      <c r="O295" s="90">
        <f t="shared" si="87"/>
        <v>360.7285508949999</v>
      </c>
      <c r="P295" s="162">
        <f t="shared" si="88"/>
        <v>0.10149155911708287</v>
      </c>
      <c r="Q295" s="174">
        <v>3534.4</v>
      </c>
      <c r="R295" s="185">
        <v>1308</v>
      </c>
      <c r="S295" s="146">
        <f>G295*E295</f>
        <v>1174.66552151</v>
      </c>
      <c r="T295" s="112">
        <f t="shared" si="89"/>
        <v>133.33447849000004</v>
      </c>
      <c r="U295" s="162">
        <f t="shared" si="90"/>
        <v>0.11350846351444985</v>
      </c>
      <c r="V295" s="185">
        <v>1167</v>
      </c>
      <c r="W295" s="141">
        <f>H295*E295</f>
        <v>1100.14272871</v>
      </c>
      <c r="X295" s="90">
        <f t="shared" si="91"/>
        <v>66.857271289999971</v>
      </c>
      <c r="Y295" s="163">
        <f t="shared" si="92"/>
        <v>6.0771452235470522E-2</v>
      </c>
      <c r="Z295" s="91">
        <f t="shared" si="93"/>
        <v>10.513513513513512</v>
      </c>
      <c r="AA295" s="158">
        <v>2035</v>
      </c>
      <c r="AB295" s="189">
        <v>1450</v>
      </c>
      <c r="AC295" s="112">
        <v>145</v>
      </c>
      <c r="AD295" s="90">
        <f t="shared" si="94"/>
        <v>1595</v>
      </c>
      <c r="AE295" s="164">
        <f t="shared" si="95"/>
        <v>0.78378378378378377</v>
      </c>
      <c r="AF295" s="92">
        <f t="shared" si="96"/>
        <v>1.131001131001131</v>
      </c>
      <c r="AG295" s="158">
        <v>390</v>
      </c>
      <c r="AH295" s="164">
        <f t="shared" si="97"/>
        <v>0.19164619164619165</v>
      </c>
      <c r="AI295" s="93">
        <f t="shared" si="98"/>
        <v>0.94128777822294518</v>
      </c>
      <c r="AJ295" s="158">
        <v>25</v>
      </c>
      <c r="AK295" s="158">
        <v>10</v>
      </c>
      <c r="AL295" s="90">
        <f t="shared" si="99"/>
        <v>35</v>
      </c>
      <c r="AM295" s="164">
        <f t="shared" si="100"/>
        <v>1.7199017199017199E-2</v>
      </c>
      <c r="AN295" s="93">
        <f t="shared" si="101"/>
        <v>0.189000189000189</v>
      </c>
      <c r="AO295" s="158">
        <v>15</v>
      </c>
      <c r="AP295" s="113" t="s">
        <v>9</v>
      </c>
      <c r="AQ295" s="95" t="s">
        <v>9</v>
      </c>
      <c r="AR295" s="114" t="s">
        <v>469</v>
      </c>
    </row>
    <row r="296" spans="1:44" x14ac:dyDescent="0.2">
      <c r="A296" s="260"/>
      <c r="B296" s="260"/>
      <c r="C296" s="129">
        <v>9330187.1400000006</v>
      </c>
      <c r="D296" s="122">
        <v>9330187.0999999996</v>
      </c>
      <c r="E296" s="123">
        <v>0.31060505500000002</v>
      </c>
      <c r="F296" s="146">
        <v>8729</v>
      </c>
      <c r="G296" s="146">
        <v>3070</v>
      </c>
      <c r="H296" s="147">
        <v>2944</v>
      </c>
      <c r="I296" s="179"/>
      <c r="J296" s="154">
        <v>0.65</v>
      </c>
      <c r="K296" s="89">
        <f t="shared" si="86"/>
        <v>65</v>
      </c>
      <c r="L296" s="158">
        <v>3822</v>
      </c>
      <c r="M296" s="158">
        <v>3404</v>
      </c>
      <c r="N296" s="141">
        <f>E296*F296</f>
        <v>2711.271525095</v>
      </c>
      <c r="O296" s="90">
        <f t="shared" si="87"/>
        <v>1110.728474905</v>
      </c>
      <c r="P296" s="162">
        <f t="shared" si="88"/>
        <v>0.40967068942535412</v>
      </c>
      <c r="Q296" s="174">
        <v>5917.3</v>
      </c>
      <c r="R296" s="185">
        <v>1386</v>
      </c>
      <c r="S296" s="146">
        <f>G296*E296</f>
        <v>953.55751885000006</v>
      </c>
      <c r="T296" s="112">
        <f t="shared" si="89"/>
        <v>432.44248114999994</v>
      </c>
      <c r="U296" s="162">
        <f t="shared" si="90"/>
        <v>0.4535043482972374</v>
      </c>
      <c r="V296" s="185">
        <v>1372</v>
      </c>
      <c r="W296" s="141">
        <f>H296*E296</f>
        <v>914.42128192000007</v>
      </c>
      <c r="X296" s="90">
        <f t="shared" si="91"/>
        <v>457.57871807999993</v>
      </c>
      <c r="Y296" s="163">
        <f t="shared" si="92"/>
        <v>0.50040252466480994</v>
      </c>
      <c r="Z296" s="91">
        <f t="shared" si="93"/>
        <v>21.107692307692307</v>
      </c>
      <c r="AA296" s="158">
        <v>1650</v>
      </c>
      <c r="AB296" s="189">
        <v>1140</v>
      </c>
      <c r="AC296" s="112">
        <v>115</v>
      </c>
      <c r="AD296" s="90">
        <f t="shared" si="94"/>
        <v>1255</v>
      </c>
      <c r="AE296" s="164">
        <f t="shared" si="95"/>
        <v>0.76060606060606062</v>
      </c>
      <c r="AF296" s="92">
        <f t="shared" si="96"/>
        <v>1.0975556430101885</v>
      </c>
      <c r="AG296" s="158">
        <v>310</v>
      </c>
      <c r="AH296" s="164">
        <f t="shared" si="97"/>
        <v>0.18787878787878787</v>
      </c>
      <c r="AI296" s="93">
        <f t="shared" si="98"/>
        <v>0.92278383044591294</v>
      </c>
      <c r="AJ296" s="158">
        <v>50</v>
      </c>
      <c r="AK296" s="158">
        <v>0</v>
      </c>
      <c r="AL296" s="90">
        <f t="shared" si="99"/>
        <v>50</v>
      </c>
      <c r="AM296" s="164">
        <f t="shared" si="100"/>
        <v>3.0303030303030304E-2</v>
      </c>
      <c r="AN296" s="93">
        <f t="shared" si="101"/>
        <v>0.33300033300033299</v>
      </c>
      <c r="AO296" s="158">
        <v>25</v>
      </c>
      <c r="AP296" s="113" t="s">
        <v>9</v>
      </c>
      <c r="AQ296" s="95" t="s">
        <v>9</v>
      </c>
      <c r="AR296" s="114" t="s">
        <v>469</v>
      </c>
    </row>
    <row r="297" spans="1:44" x14ac:dyDescent="0.2">
      <c r="A297" s="260"/>
      <c r="B297" s="260"/>
      <c r="C297" s="129">
        <v>9330187.1500000004</v>
      </c>
      <c r="D297" s="122">
        <v>9330187.0999999996</v>
      </c>
      <c r="E297" s="123">
        <v>0.40624536100000003</v>
      </c>
      <c r="F297" s="146">
        <v>8729</v>
      </c>
      <c r="G297" s="146">
        <v>3070</v>
      </c>
      <c r="H297" s="147">
        <v>2944</v>
      </c>
      <c r="I297" s="179"/>
      <c r="J297" s="154">
        <v>0.7</v>
      </c>
      <c r="K297" s="89">
        <f t="shared" si="86"/>
        <v>70</v>
      </c>
      <c r="L297" s="158">
        <v>4078</v>
      </c>
      <c r="M297" s="158">
        <v>4066</v>
      </c>
      <c r="N297" s="141">
        <f>E297*F297</f>
        <v>3546.1157561690002</v>
      </c>
      <c r="O297" s="90">
        <f t="shared" si="87"/>
        <v>531.88424383099982</v>
      </c>
      <c r="P297" s="162">
        <f t="shared" si="88"/>
        <v>0.14999066031775962</v>
      </c>
      <c r="Q297" s="174">
        <v>5843.2</v>
      </c>
      <c r="R297" s="185">
        <v>1240</v>
      </c>
      <c r="S297" s="146">
        <f>G297*E297</f>
        <v>1247.1732582700001</v>
      </c>
      <c r="T297" s="112">
        <f t="shared" si="89"/>
        <v>-7.1732582700001331</v>
      </c>
      <c r="U297" s="162">
        <f t="shared" si="90"/>
        <v>-5.7516132762102544E-3</v>
      </c>
      <c r="V297" s="185">
        <v>1174</v>
      </c>
      <c r="W297" s="141">
        <f>H297*E297</f>
        <v>1195.986342784</v>
      </c>
      <c r="X297" s="90">
        <f t="shared" si="91"/>
        <v>-21.986342784000044</v>
      </c>
      <c r="Y297" s="163">
        <f t="shared" si="92"/>
        <v>-1.838343967442015E-2</v>
      </c>
      <c r="Z297" s="91">
        <f t="shared" si="93"/>
        <v>16.771428571428572</v>
      </c>
      <c r="AA297" s="158">
        <v>1675</v>
      </c>
      <c r="AB297" s="189">
        <v>1245</v>
      </c>
      <c r="AC297" s="112">
        <v>130</v>
      </c>
      <c r="AD297" s="90">
        <f t="shared" si="94"/>
        <v>1375</v>
      </c>
      <c r="AE297" s="164">
        <f t="shared" si="95"/>
        <v>0.82089552238805974</v>
      </c>
      <c r="AF297" s="92">
        <f t="shared" si="96"/>
        <v>1.1845534233593937</v>
      </c>
      <c r="AG297" s="158">
        <v>210</v>
      </c>
      <c r="AH297" s="164">
        <f t="shared" si="97"/>
        <v>0.1253731343283582</v>
      </c>
      <c r="AI297" s="93">
        <f t="shared" si="98"/>
        <v>0.61578160279154326</v>
      </c>
      <c r="AJ297" s="158">
        <v>65</v>
      </c>
      <c r="AK297" s="158">
        <v>10</v>
      </c>
      <c r="AL297" s="90">
        <f t="shared" si="99"/>
        <v>75</v>
      </c>
      <c r="AM297" s="164">
        <f t="shared" si="100"/>
        <v>4.4776119402985072E-2</v>
      </c>
      <c r="AN297" s="93">
        <f t="shared" si="101"/>
        <v>0.49204526816467115</v>
      </c>
      <c r="AO297" s="158">
        <v>15</v>
      </c>
      <c r="AP297" s="113" t="s">
        <v>9</v>
      </c>
      <c r="AQ297" s="95" t="s">
        <v>9</v>
      </c>
      <c r="AR297" s="114" t="s">
        <v>469</v>
      </c>
    </row>
    <row r="298" spans="1:44" x14ac:dyDescent="0.2">
      <c r="A298" s="260"/>
      <c r="B298" s="260"/>
      <c r="C298" s="129">
        <v>9330187.1600000001</v>
      </c>
      <c r="D298" s="122">
        <v>9330187.0999999996</v>
      </c>
      <c r="E298" s="123">
        <v>0.28314958400000001</v>
      </c>
      <c r="F298" s="146">
        <v>8729</v>
      </c>
      <c r="G298" s="146">
        <v>3070</v>
      </c>
      <c r="H298" s="147">
        <v>2944</v>
      </c>
      <c r="I298" s="179"/>
      <c r="J298" s="154">
        <v>0.9</v>
      </c>
      <c r="K298" s="89">
        <f t="shared" si="86"/>
        <v>90</v>
      </c>
      <c r="L298" s="158">
        <v>3082</v>
      </c>
      <c r="M298" s="158">
        <v>2972</v>
      </c>
      <c r="N298" s="141">
        <f>E298*F298</f>
        <v>2471.6127187360003</v>
      </c>
      <c r="O298" s="90">
        <f t="shared" si="87"/>
        <v>610.38728126399974</v>
      </c>
      <c r="P298" s="162">
        <f t="shared" si="88"/>
        <v>0.24695911161039663</v>
      </c>
      <c r="Q298" s="174">
        <v>3412.7</v>
      </c>
      <c r="R298" s="185">
        <v>946</v>
      </c>
      <c r="S298" s="146">
        <f>G298*E298</f>
        <v>869.26922288000003</v>
      </c>
      <c r="T298" s="112">
        <f t="shared" si="89"/>
        <v>76.730777119999971</v>
      </c>
      <c r="U298" s="162">
        <f t="shared" si="90"/>
        <v>8.8270440388745278E-2</v>
      </c>
      <c r="V298" s="185">
        <v>910</v>
      </c>
      <c r="W298" s="141">
        <f>H298*E298</f>
        <v>833.592375296</v>
      </c>
      <c r="X298" s="90">
        <f t="shared" si="91"/>
        <v>76.407624704</v>
      </c>
      <c r="Y298" s="163">
        <f t="shared" si="92"/>
        <v>9.1660656897045681E-2</v>
      </c>
      <c r="Z298" s="91">
        <f t="shared" si="93"/>
        <v>10.111111111111111</v>
      </c>
      <c r="AA298" s="158">
        <v>1460</v>
      </c>
      <c r="AB298" s="189">
        <v>1110</v>
      </c>
      <c r="AC298" s="112">
        <v>80</v>
      </c>
      <c r="AD298" s="90">
        <f t="shared" si="94"/>
        <v>1190</v>
      </c>
      <c r="AE298" s="164">
        <f t="shared" si="95"/>
        <v>0.81506849315068497</v>
      </c>
      <c r="AF298" s="92">
        <f t="shared" si="96"/>
        <v>1.1761450117614503</v>
      </c>
      <c r="AG298" s="158">
        <v>185</v>
      </c>
      <c r="AH298" s="164">
        <f t="shared" si="97"/>
        <v>0.12671232876712329</v>
      </c>
      <c r="AI298" s="93">
        <f t="shared" si="98"/>
        <v>0.62235917862044843</v>
      </c>
      <c r="AJ298" s="158">
        <v>35</v>
      </c>
      <c r="AK298" s="158">
        <v>20</v>
      </c>
      <c r="AL298" s="90">
        <f t="shared" si="99"/>
        <v>55</v>
      </c>
      <c r="AM298" s="164">
        <f t="shared" si="100"/>
        <v>3.7671232876712327E-2</v>
      </c>
      <c r="AN298" s="93">
        <f t="shared" si="101"/>
        <v>0.4139695920517838</v>
      </c>
      <c r="AO298" s="158">
        <v>25</v>
      </c>
      <c r="AP298" s="113" t="s">
        <v>9</v>
      </c>
      <c r="AQ298" s="95" t="s">
        <v>9</v>
      </c>
      <c r="AR298" s="114" t="s">
        <v>469</v>
      </c>
    </row>
    <row r="299" spans="1:44" x14ac:dyDescent="0.2">
      <c r="A299" s="260"/>
      <c r="B299" s="260"/>
      <c r="C299" s="129">
        <v>9330188.0099999998</v>
      </c>
      <c r="D299" s="122"/>
      <c r="E299" s="111"/>
      <c r="F299" s="112"/>
      <c r="G299" s="112"/>
      <c r="H299" s="145"/>
      <c r="I299" s="179" t="s">
        <v>313</v>
      </c>
      <c r="J299" s="154">
        <v>2.5099999999999998</v>
      </c>
      <c r="K299" s="89">
        <f t="shared" si="86"/>
        <v>250.99999999999997</v>
      </c>
      <c r="L299" s="158">
        <v>3094</v>
      </c>
      <c r="M299" s="158">
        <v>3148</v>
      </c>
      <c r="N299" s="141">
        <v>2709</v>
      </c>
      <c r="O299" s="90">
        <f t="shared" si="87"/>
        <v>385</v>
      </c>
      <c r="P299" s="162">
        <f t="shared" si="88"/>
        <v>0.1421188630490956</v>
      </c>
      <c r="Q299" s="174">
        <v>1230.8</v>
      </c>
      <c r="R299" s="185">
        <v>925</v>
      </c>
      <c r="S299" s="146">
        <v>825</v>
      </c>
      <c r="T299" s="112">
        <f t="shared" si="89"/>
        <v>100</v>
      </c>
      <c r="U299" s="162">
        <f t="shared" si="90"/>
        <v>0.12121212121212122</v>
      </c>
      <c r="V299" s="185">
        <v>876</v>
      </c>
      <c r="W299" s="141">
        <v>763</v>
      </c>
      <c r="X299" s="90">
        <f t="shared" si="91"/>
        <v>113</v>
      </c>
      <c r="Y299" s="163">
        <f t="shared" si="92"/>
        <v>0.14809960681520315</v>
      </c>
      <c r="Z299" s="91">
        <f t="shared" si="93"/>
        <v>3.4900398406374507</v>
      </c>
      <c r="AA299" s="158">
        <v>1430</v>
      </c>
      <c r="AB299" s="189">
        <v>1080</v>
      </c>
      <c r="AC299" s="112">
        <v>80</v>
      </c>
      <c r="AD299" s="90">
        <f t="shared" si="94"/>
        <v>1160</v>
      </c>
      <c r="AE299" s="164">
        <f t="shared" si="95"/>
        <v>0.81118881118881114</v>
      </c>
      <c r="AF299" s="92">
        <f t="shared" si="96"/>
        <v>1.1705466250920797</v>
      </c>
      <c r="AG299" s="158">
        <v>235</v>
      </c>
      <c r="AH299" s="164">
        <f t="shared" si="97"/>
        <v>0.16433566433566432</v>
      </c>
      <c r="AI299" s="93">
        <f t="shared" si="98"/>
        <v>0.80714962836770299</v>
      </c>
      <c r="AJ299" s="158">
        <v>20</v>
      </c>
      <c r="AK299" s="158">
        <v>10</v>
      </c>
      <c r="AL299" s="90">
        <f t="shared" si="99"/>
        <v>30</v>
      </c>
      <c r="AM299" s="164">
        <f t="shared" si="100"/>
        <v>2.097902097902098E-2</v>
      </c>
      <c r="AN299" s="93">
        <f t="shared" si="101"/>
        <v>0.23053869207715363</v>
      </c>
      <c r="AO299" s="158">
        <v>10</v>
      </c>
      <c r="AP299" s="113" t="s">
        <v>9</v>
      </c>
      <c r="AQ299" s="95" t="s">
        <v>9</v>
      </c>
    </row>
    <row r="300" spans="1:44" x14ac:dyDescent="0.2">
      <c r="A300" s="260"/>
      <c r="B300" s="260"/>
      <c r="C300" s="129">
        <v>9330188.0199999996</v>
      </c>
      <c r="D300" s="122"/>
      <c r="E300" s="111"/>
      <c r="F300" s="112"/>
      <c r="G300" s="112"/>
      <c r="H300" s="145"/>
      <c r="I300" s="179" t="s">
        <v>314</v>
      </c>
      <c r="J300" s="154">
        <v>1.07</v>
      </c>
      <c r="K300" s="89">
        <f t="shared" si="86"/>
        <v>107</v>
      </c>
      <c r="L300" s="158">
        <v>3034</v>
      </c>
      <c r="M300" s="158">
        <v>2832</v>
      </c>
      <c r="N300" s="141">
        <v>2423</v>
      </c>
      <c r="O300" s="90">
        <f t="shared" si="87"/>
        <v>611</v>
      </c>
      <c r="P300" s="162">
        <f t="shared" si="88"/>
        <v>0.25216673545191909</v>
      </c>
      <c r="Q300" s="174">
        <v>2839.2</v>
      </c>
      <c r="R300" s="185">
        <v>921</v>
      </c>
      <c r="S300" s="146">
        <v>730</v>
      </c>
      <c r="T300" s="112">
        <f t="shared" si="89"/>
        <v>191</v>
      </c>
      <c r="U300" s="162">
        <f t="shared" si="90"/>
        <v>0.26164383561643834</v>
      </c>
      <c r="V300" s="185">
        <v>851</v>
      </c>
      <c r="W300" s="141">
        <v>685</v>
      </c>
      <c r="X300" s="90">
        <f t="shared" si="91"/>
        <v>166</v>
      </c>
      <c r="Y300" s="163">
        <f t="shared" si="92"/>
        <v>0.24233576642335766</v>
      </c>
      <c r="Z300" s="91">
        <f t="shared" si="93"/>
        <v>7.9532710280373831</v>
      </c>
      <c r="AA300" s="158">
        <v>1365</v>
      </c>
      <c r="AB300" s="189">
        <v>980</v>
      </c>
      <c r="AC300" s="112">
        <v>120</v>
      </c>
      <c r="AD300" s="90">
        <f t="shared" si="94"/>
        <v>1100</v>
      </c>
      <c r="AE300" s="164">
        <f t="shared" si="95"/>
        <v>0.80586080586080588</v>
      </c>
      <c r="AF300" s="92">
        <f t="shared" si="96"/>
        <v>1.1628583057154487</v>
      </c>
      <c r="AG300" s="158">
        <v>220</v>
      </c>
      <c r="AH300" s="164">
        <f t="shared" si="97"/>
        <v>0.16117216117216118</v>
      </c>
      <c r="AI300" s="93">
        <f t="shared" si="98"/>
        <v>0.79161179357643019</v>
      </c>
      <c r="AJ300" s="158">
        <v>25</v>
      </c>
      <c r="AK300" s="158">
        <v>0</v>
      </c>
      <c r="AL300" s="90">
        <f t="shared" si="99"/>
        <v>25</v>
      </c>
      <c r="AM300" s="164">
        <f t="shared" si="100"/>
        <v>1.8315018315018316E-2</v>
      </c>
      <c r="AN300" s="93">
        <f t="shared" si="101"/>
        <v>0.2012639375276738</v>
      </c>
      <c r="AO300" s="158">
        <v>20</v>
      </c>
      <c r="AP300" s="113" t="s">
        <v>9</v>
      </c>
      <c r="AQ300" s="95" t="s">
        <v>9</v>
      </c>
    </row>
    <row r="301" spans="1:44" x14ac:dyDescent="0.2">
      <c r="A301" s="260"/>
      <c r="B301" s="260"/>
      <c r="C301" s="129">
        <v>9330188.0399999991</v>
      </c>
      <c r="D301" s="122"/>
      <c r="E301" s="111"/>
      <c r="F301" s="112"/>
      <c r="G301" s="112"/>
      <c r="H301" s="145"/>
      <c r="I301" s="179" t="s">
        <v>316</v>
      </c>
      <c r="J301" s="154">
        <v>3.87</v>
      </c>
      <c r="K301" s="89">
        <f t="shared" si="86"/>
        <v>387</v>
      </c>
      <c r="L301" s="158">
        <v>3998</v>
      </c>
      <c r="M301" s="158">
        <v>4108</v>
      </c>
      <c r="N301" s="141">
        <v>3343</v>
      </c>
      <c r="O301" s="90">
        <f t="shared" si="87"/>
        <v>655</v>
      </c>
      <c r="P301" s="162">
        <f t="shared" si="88"/>
        <v>0.19593179778641939</v>
      </c>
      <c r="Q301" s="174">
        <v>1033.3</v>
      </c>
      <c r="R301" s="185">
        <v>1299</v>
      </c>
      <c r="S301" s="146">
        <v>1047</v>
      </c>
      <c r="T301" s="112">
        <f t="shared" si="89"/>
        <v>252</v>
      </c>
      <c r="U301" s="162">
        <f t="shared" si="90"/>
        <v>0.24068767908309455</v>
      </c>
      <c r="V301" s="185">
        <v>1163</v>
      </c>
      <c r="W301" s="141">
        <v>968</v>
      </c>
      <c r="X301" s="90">
        <f t="shared" si="91"/>
        <v>195</v>
      </c>
      <c r="Y301" s="163">
        <f t="shared" si="92"/>
        <v>0.20144628099173553</v>
      </c>
      <c r="Z301" s="91">
        <f t="shared" si="93"/>
        <v>3.0051679586563309</v>
      </c>
      <c r="AA301" s="158">
        <v>1885</v>
      </c>
      <c r="AB301" s="189">
        <v>1490</v>
      </c>
      <c r="AC301" s="112">
        <v>115</v>
      </c>
      <c r="AD301" s="90">
        <f t="shared" si="94"/>
        <v>1605</v>
      </c>
      <c r="AE301" s="164">
        <f t="shared" si="95"/>
        <v>0.85145888594164454</v>
      </c>
      <c r="AF301" s="92">
        <f t="shared" si="96"/>
        <v>1.2286564010701941</v>
      </c>
      <c r="AG301" s="158">
        <v>205</v>
      </c>
      <c r="AH301" s="164">
        <f t="shared" si="97"/>
        <v>0.10875331564986737</v>
      </c>
      <c r="AI301" s="93">
        <f t="shared" si="98"/>
        <v>0.53415184503864133</v>
      </c>
      <c r="AJ301" s="158">
        <v>50</v>
      </c>
      <c r="AK301" s="158">
        <v>0</v>
      </c>
      <c r="AL301" s="90">
        <f t="shared" si="99"/>
        <v>50</v>
      </c>
      <c r="AM301" s="164">
        <f t="shared" si="100"/>
        <v>2.6525198938992044E-2</v>
      </c>
      <c r="AN301" s="93">
        <f t="shared" si="101"/>
        <v>0.2914857026262862</v>
      </c>
      <c r="AO301" s="158">
        <v>20</v>
      </c>
      <c r="AP301" s="113" t="s">
        <v>9</v>
      </c>
      <c r="AQ301" s="95" t="s">
        <v>9</v>
      </c>
    </row>
    <row r="302" spans="1:44" x14ac:dyDescent="0.2">
      <c r="A302" s="260"/>
      <c r="B302" s="260"/>
      <c r="C302" s="129">
        <v>9330188.0500000007</v>
      </c>
      <c r="D302" s="122"/>
      <c r="E302" s="111"/>
      <c r="F302" s="112"/>
      <c r="G302" s="112"/>
      <c r="H302" s="145"/>
      <c r="I302" s="179" t="s">
        <v>317</v>
      </c>
      <c r="J302" s="154">
        <v>6.71</v>
      </c>
      <c r="K302" s="89">
        <f t="shared" si="86"/>
        <v>671</v>
      </c>
      <c r="L302" s="158">
        <v>2724</v>
      </c>
      <c r="M302" s="158">
        <v>2687</v>
      </c>
      <c r="N302" s="141">
        <v>2380</v>
      </c>
      <c r="O302" s="90">
        <f t="shared" si="87"/>
        <v>344</v>
      </c>
      <c r="P302" s="162">
        <f t="shared" si="88"/>
        <v>0.14453781512605043</v>
      </c>
      <c r="Q302" s="174">
        <v>406.2</v>
      </c>
      <c r="R302" s="185">
        <v>839</v>
      </c>
      <c r="S302" s="146">
        <v>677</v>
      </c>
      <c r="T302" s="112">
        <f t="shared" si="89"/>
        <v>162</v>
      </c>
      <c r="U302" s="162">
        <f t="shared" si="90"/>
        <v>0.23929098966026588</v>
      </c>
      <c r="V302" s="185">
        <v>783</v>
      </c>
      <c r="W302" s="141">
        <v>669</v>
      </c>
      <c r="X302" s="90">
        <f t="shared" si="91"/>
        <v>114</v>
      </c>
      <c r="Y302" s="163">
        <f t="shared" si="92"/>
        <v>0.17040358744394618</v>
      </c>
      <c r="Z302" s="91">
        <f t="shared" si="93"/>
        <v>1.1669150521609537</v>
      </c>
      <c r="AA302" s="158">
        <v>1225</v>
      </c>
      <c r="AB302" s="189">
        <v>1005</v>
      </c>
      <c r="AC302" s="112">
        <v>50</v>
      </c>
      <c r="AD302" s="90">
        <f t="shared" si="94"/>
        <v>1055</v>
      </c>
      <c r="AE302" s="164">
        <f t="shared" si="95"/>
        <v>0.86122448979591837</v>
      </c>
      <c r="AF302" s="92">
        <f t="shared" si="96"/>
        <v>1.2427481815236918</v>
      </c>
      <c r="AG302" s="158">
        <v>140</v>
      </c>
      <c r="AH302" s="164">
        <f t="shared" si="97"/>
        <v>0.11428571428571428</v>
      </c>
      <c r="AI302" s="93">
        <f t="shared" si="98"/>
        <v>0.56132472635419584</v>
      </c>
      <c r="AJ302" s="158">
        <v>25</v>
      </c>
      <c r="AK302" s="158">
        <v>0</v>
      </c>
      <c r="AL302" s="90">
        <f t="shared" si="99"/>
        <v>25</v>
      </c>
      <c r="AM302" s="164">
        <f t="shared" si="100"/>
        <v>2.0408163265306121E-2</v>
      </c>
      <c r="AN302" s="93">
        <f t="shared" si="101"/>
        <v>0.22426553038797936</v>
      </c>
      <c r="AO302" s="158">
        <v>0</v>
      </c>
      <c r="AP302" s="113" t="s">
        <v>9</v>
      </c>
      <c r="AQ302" s="95" t="s">
        <v>9</v>
      </c>
    </row>
    <row r="303" spans="1:44" x14ac:dyDescent="0.2">
      <c r="A303" s="260"/>
      <c r="B303" s="260"/>
      <c r="C303" s="129">
        <v>9330188.0600000005</v>
      </c>
      <c r="D303" s="122"/>
      <c r="E303" s="111"/>
      <c r="F303" s="112"/>
      <c r="G303" s="112"/>
      <c r="H303" s="145"/>
      <c r="I303" s="179" t="s">
        <v>318</v>
      </c>
      <c r="J303" s="154">
        <v>3.66</v>
      </c>
      <c r="K303" s="89">
        <f t="shared" si="86"/>
        <v>366</v>
      </c>
      <c r="L303" s="158">
        <v>1484</v>
      </c>
      <c r="M303" s="158">
        <v>1184</v>
      </c>
      <c r="N303" s="141">
        <v>1008</v>
      </c>
      <c r="O303" s="90">
        <f t="shared" si="87"/>
        <v>476</v>
      </c>
      <c r="P303" s="162">
        <f t="shared" si="88"/>
        <v>0.47222222222222221</v>
      </c>
      <c r="Q303" s="174">
        <v>405.1</v>
      </c>
      <c r="R303" s="185">
        <v>514</v>
      </c>
      <c r="S303" s="146">
        <v>327</v>
      </c>
      <c r="T303" s="112">
        <f t="shared" si="89"/>
        <v>187</v>
      </c>
      <c r="U303" s="162">
        <f t="shared" si="90"/>
        <v>0.5718654434250765</v>
      </c>
      <c r="V303" s="185">
        <v>460</v>
      </c>
      <c r="W303" s="141">
        <v>318</v>
      </c>
      <c r="X303" s="90">
        <f t="shared" si="91"/>
        <v>142</v>
      </c>
      <c r="Y303" s="163">
        <f t="shared" si="92"/>
        <v>0.44654088050314467</v>
      </c>
      <c r="Z303" s="91">
        <f t="shared" si="93"/>
        <v>1.2568306010928962</v>
      </c>
      <c r="AA303" s="158">
        <v>685</v>
      </c>
      <c r="AB303" s="189">
        <v>505</v>
      </c>
      <c r="AC303" s="112">
        <v>50</v>
      </c>
      <c r="AD303" s="90">
        <f t="shared" si="94"/>
        <v>555</v>
      </c>
      <c r="AE303" s="164">
        <f t="shared" si="95"/>
        <v>0.81021897810218979</v>
      </c>
      <c r="AF303" s="92">
        <f t="shared" si="96"/>
        <v>1.1691471545486145</v>
      </c>
      <c r="AG303" s="158">
        <v>65</v>
      </c>
      <c r="AH303" s="164">
        <f t="shared" si="97"/>
        <v>9.4890510948905105E-2</v>
      </c>
      <c r="AI303" s="93">
        <f t="shared" si="98"/>
        <v>0.46606341330503487</v>
      </c>
      <c r="AJ303" s="158">
        <v>10</v>
      </c>
      <c r="AK303" s="158">
        <v>10</v>
      </c>
      <c r="AL303" s="90">
        <f t="shared" si="99"/>
        <v>20</v>
      </c>
      <c r="AM303" s="164">
        <f t="shared" si="100"/>
        <v>2.9197080291970802E-2</v>
      </c>
      <c r="AN303" s="93">
        <f t="shared" si="101"/>
        <v>0.32084703617550331</v>
      </c>
      <c r="AO303" s="158">
        <v>40</v>
      </c>
      <c r="AP303" s="113" t="s">
        <v>9</v>
      </c>
      <c r="AQ303" s="95" t="s">
        <v>9</v>
      </c>
    </row>
    <row r="304" spans="1:44" x14ac:dyDescent="0.2">
      <c r="A304" s="260"/>
      <c r="B304" s="260"/>
      <c r="C304" s="129">
        <v>9330188.0700000003</v>
      </c>
      <c r="D304" s="122">
        <v>9330188.0299999993</v>
      </c>
      <c r="E304" s="123">
        <v>0.53880305299999998</v>
      </c>
      <c r="F304" s="146">
        <v>7694</v>
      </c>
      <c r="G304" s="146">
        <v>2226</v>
      </c>
      <c r="H304" s="147">
        <v>2159</v>
      </c>
      <c r="I304" s="179"/>
      <c r="J304" s="154">
        <v>2.38</v>
      </c>
      <c r="K304" s="89">
        <f t="shared" si="86"/>
        <v>238</v>
      </c>
      <c r="L304" s="158">
        <v>4309</v>
      </c>
      <c r="M304" s="158">
        <v>4431</v>
      </c>
      <c r="N304" s="141">
        <f>E304*F304</f>
        <v>4145.5506897819996</v>
      </c>
      <c r="O304" s="90">
        <f t="shared" si="87"/>
        <v>163.44931021800039</v>
      </c>
      <c r="P304" s="162">
        <f t="shared" si="88"/>
        <v>3.9427647241383902E-2</v>
      </c>
      <c r="Q304" s="174">
        <v>1807.8</v>
      </c>
      <c r="R304" s="185">
        <v>1281</v>
      </c>
      <c r="S304" s="146">
        <f>G304*E304</f>
        <v>1199.3755959779999</v>
      </c>
      <c r="T304" s="112">
        <f t="shared" si="89"/>
        <v>81.624404022000135</v>
      </c>
      <c r="U304" s="162">
        <f t="shared" si="90"/>
        <v>6.80557485876154E-2</v>
      </c>
      <c r="V304" s="185">
        <v>1217</v>
      </c>
      <c r="W304" s="141">
        <f>H304*E304</f>
        <v>1163.2757914270001</v>
      </c>
      <c r="X304" s="90">
        <f t="shared" si="91"/>
        <v>53.724208572999942</v>
      </c>
      <c r="Y304" s="163">
        <f t="shared" si="92"/>
        <v>4.6183552489385181E-2</v>
      </c>
      <c r="Z304" s="91">
        <f t="shared" si="93"/>
        <v>5.1134453781512601</v>
      </c>
      <c r="AA304" s="158">
        <v>1675</v>
      </c>
      <c r="AB304" s="189">
        <v>1310</v>
      </c>
      <c r="AC304" s="112">
        <v>95</v>
      </c>
      <c r="AD304" s="90">
        <f t="shared" si="94"/>
        <v>1405</v>
      </c>
      <c r="AE304" s="164">
        <f t="shared" si="95"/>
        <v>0.83880597014925373</v>
      </c>
      <c r="AF304" s="92">
        <f t="shared" si="96"/>
        <v>1.2103982253235985</v>
      </c>
      <c r="AG304" s="158">
        <v>225</v>
      </c>
      <c r="AH304" s="164">
        <f t="shared" si="97"/>
        <v>0.13432835820895522</v>
      </c>
      <c r="AI304" s="93">
        <f t="shared" si="98"/>
        <v>0.65976600299093924</v>
      </c>
      <c r="AJ304" s="158">
        <v>15</v>
      </c>
      <c r="AK304" s="158">
        <v>0</v>
      </c>
      <c r="AL304" s="90">
        <f t="shared" si="99"/>
        <v>15</v>
      </c>
      <c r="AM304" s="164">
        <f t="shared" si="100"/>
        <v>8.9552238805970154E-3</v>
      </c>
      <c r="AN304" s="93">
        <f t="shared" si="101"/>
        <v>9.8409053632934243E-2</v>
      </c>
      <c r="AO304" s="158">
        <v>25</v>
      </c>
      <c r="AP304" s="113" t="s">
        <v>9</v>
      </c>
      <c r="AQ304" s="95" t="s">
        <v>9</v>
      </c>
      <c r="AR304" s="114" t="s">
        <v>469</v>
      </c>
    </row>
    <row r="305" spans="1:44" x14ac:dyDescent="0.2">
      <c r="A305" s="260"/>
      <c r="B305" s="260"/>
      <c r="C305" s="129">
        <v>9330188.0800000001</v>
      </c>
      <c r="D305" s="122">
        <v>9330188.0299999993</v>
      </c>
      <c r="E305" s="123">
        <v>0.46119694700000002</v>
      </c>
      <c r="F305" s="146">
        <v>7694</v>
      </c>
      <c r="G305" s="146">
        <v>2226</v>
      </c>
      <c r="H305" s="147">
        <v>2159</v>
      </c>
      <c r="I305" s="179"/>
      <c r="J305" s="154">
        <v>1.28</v>
      </c>
      <c r="K305" s="89">
        <f t="shared" si="86"/>
        <v>128</v>
      </c>
      <c r="L305" s="158">
        <v>3840</v>
      </c>
      <c r="M305" s="158">
        <v>4046</v>
      </c>
      <c r="N305" s="141">
        <f>E305*F305</f>
        <v>3548.4493102180004</v>
      </c>
      <c r="O305" s="90">
        <f t="shared" si="87"/>
        <v>291.55068978199961</v>
      </c>
      <c r="P305" s="162">
        <f t="shared" si="88"/>
        <v>8.2162844750933772E-2</v>
      </c>
      <c r="Q305" s="174">
        <v>3003.8</v>
      </c>
      <c r="R305" s="185">
        <v>1181</v>
      </c>
      <c r="S305" s="146">
        <f>G305*E305</f>
        <v>1026.6244040220001</v>
      </c>
      <c r="T305" s="112">
        <f t="shared" si="89"/>
        <v>154.37559597799986</v>
      </c>
      <c r="U305" s="162">
        <f t="shared" si="90"/>
        <v>0.15037203028995175</v>
      </c>
      <c r="V305" s="185">
        <v>1149</v>
      </c>
      <c r="W305" s="141">
        <f>H305*E305</f>
        <v>995.72420857300006</v>
      </c>
      <c r="X305" s="90">
        <f t="shared" si="91"/>
        <v>153.27579142699994</v>
      </c>
      <c r="Y305" s="163">
        <f t="shared" si="92"/>
        <v>0.15393398102338371</v>
      </c>
      <c r="Z305" s="91">
        <f t="shared" si="93"/>
        <v>8.9765625</v>
      </c>
      <c r="AA305" s="158">
        <v>1700</v>
      </c>
      <c r="AB305" s="189">
        <v>1355</v>
      </c>
      <c r="AC305" s="112">
        <v>85</v>
      </c>
      <c r="AD305" s="90">
        <f t="shared" si="94"/>
        <v>1440</v>
      </c>
      <c r="AE305" s="164">
        <f t="shared" si="95"/>
        <v>0.84705882352941175</v>
      </c>
      <c r="AF305" s="92">
        <f t="shared" si="96"/>
        <v>1.222307104660046</v>
      </c>
      <c r="AG305" s="158">
        <v>205</v>
      </c>
      <c r="AH305" s="164">
        <f t="shared" si="97"/>
        <v>0.12058823529411765</v>
      </c>
      <c r="AI305" s="93">
        <f t="shared" si="98"/>
        <v>0.59228013405755231</v>
      </c>
      <c r="AJ305" s="158">
        <v>40</v>
      </c>
      <c r="AK305" s="158">
        <v>0</v>
      </c>
      <c r="AL305" s="90">
        <f t="shared" si="99"/>
        <v>40</v>
      </c>
      <c r="AM305" s="164">
        <f t="shared" si="100"/>
        <v>2.3529411764705882E-2</v>
      </c>
      <c r="AN305" s="93">
        <f t="shared" si="101"/>
        <v>0.25856496444731741</v>
      </c>
      <c r="AO305" s="158">
        <v>20</v>
      </c>
      <c r="AP305" s="113" t="s">
        <v>9</v>
      </c>
      <c r="AQ305" s="95" t="s">
        <v>9</v>
      </c>
      <c r="AR305" s="114" t="s">
        <v>469</v>
      </c>
    </row>
    <row r="306" spans="1:44" x14ac:dyDescent="0.2">
      <c r="A306" s="260"/>
      <c r="B306" s="260"/>
      <c r="C306" s="129">
        <v>9330189.0299999993</v>
      </c>
      <c r="D306" s="122"/>
      <c r="E306" s="111"/>
      <c r="F306" s="112"/>
      <c r="G306" s="112"/>
      <c r="H306" s="145"/>
      <c r="I306" s="179" t="s">
        <v>319</v>
      </c>
      <c r="J306" s="154">
        <v>1.47</v>
      </c>
      <c r="K306" s="89">
        <f t="shared" si="86"/>
        <v>147</v>
      </c>
      <c r="L306" s="158">
        <v>3389</v>
      </c>
      <c r="M306" s="158">
        <v>3350</v>
      </c>
      <c r="N306" s="141">
        <v>3145</v>
      </c>
      <c r="O306" s="90">
        <f t="shared" si="87"/>
        <v>244</v>
      </c>
      <c r="P306" s="162">
        <f t="shared" si="88"/>
        <v>7.7583465818759939E-2</v>
      </c>
      <c r="Q306" s="174">
        <v>2312.6999999999998</v>
      </c>
      <c r="R306" s="185">
        <v>1172</v>
      </c>
      <c r="S306" s="146">
        <v>1115</v>
      </c>
      <c r="T306" s="112">
        <f t="shared" si="89"/>
        <v>57</v>
      </c>
      <c r="U306" s="162">
        <f t="shared" si="90"/>
        <v>5.1121076233183856E-2</v>
      </c>
      <c r="V306" s="185">
        <v>1099</v>
      </c>
      <c r="W306" s="141">
        <v>1059</v>
      </c>
      <c r="X306" s="90">
        <f t="shared" si="91"/>
        <v>40</v>
      </c>
      <c r="Y306" s="163">
        <f t="shared" si="92"/>
        <v>3.7771482530689328E-2</v>
      </c>
      <c r="Z306" s="91">
        <f t="shared" si="93"/>
        <v>7.4761904761904763</v>
      </c>
      <c r="AA306" s="158">
        <v>1695</v>
      </c>
      <c r="AB306" s="189">
        <v>1265</v>
      </c>
      <c r="AC306" s="112">
        <v>110</v>
      </c>
      <c r="AD306" s="90">
        <f t="shared" ref="AD306:AD337" si="105">AB306+AC306</f>
        <v>1375</v>
      </c>
      <c r="AE306" s="164">
        <f t="shared" ref="AE306:AE337" si="106">AD306/AA306</f>
        <v>0.8112094395280236</v>
      </c>
      <c r="AF306" s="92">
        <f t="shared" ref="AF306:AF337" si="107">AE306/0.693</f>
        <v>1.17057639181533</v>
      </c>
      <c r="AG306" s="158">
        <v>225</v>
      </c>
      <c r="AH306" s="164">
        <f t="shared" ref="AH306:AH337" si="108">AG306/AA306</f>
        <v>0.13274336283185842</v>
      </c>
      <c r="AI306" s="93">
        <f t="shared" ref="AI306:AI337" si="109">AH306/0.2036</f>
        <v>0.65198115339812579</v>
      </c>
      <c r="AJ306" s="158">
        <v>70</v>
      </c>
      <c r="AK306" s="158">
        <v>0</v>
      </c>
      <c r="AL306" s="90">
        <f t="shared" ref="AL306:AL337" si="110">AJ306+AK306</f>
        <v>70</v>
      </c>
      <c r="AM306" s="164">
        <f t="shared" ref="AM306:AM337" si="111">AL306/AA306</f>
        <v>4.1297935103244837E-2</v>
      </c>
      <c r="AN306" s="93">
        <f t="shared" ref="AN306:AN337" si="112">AM306/0.091</f>
        <v>0.45382346267302021</v>
      </c>
      <c r="AO306" s="158">
        <v>20</v>
      </c>
      <c r="AP306" s="113" t="s">
        <v>9</v>
      </c>
      <c r="AQ306" s="95" t="s">
        <v>9</v>
      </c>
    </row>
    <row r="307" spans="1:44" x14ac:dyDescent="0.2">
      <c r="A307" s="260"/>
      <c r="B307" s="260"/>
      <c r="C307" s="129">
        <v>9330189.0500000007</v>
      </c>
      <c r="D307" s="122"/>
      <c r="E307" s="111"/>
      <c r="F307" s="112"/>
      <c r="G307" s="112"/>
      <c r="H307" s="145"/>
      <c r="I307" s="179" t="s">
        <v>320</v>
      </c>
      <c r="J307" s="154">
        <v>1.34</v>
      </c>
      <c r="K307" s="89">
        <f t="shared" si="86"/>
        <v>134</v>
      </c>
      <c r="L307" s="158">
        <v>8245</v>
      </c>
      <c r="M307" s="158">
        <v>8114</v>
      </c>
      <c r="N307" s="141">
        <v>7150</v>
      </c>
      <c r="O307" s="90">
        <f t="shared" si="87"/>
        <v>1095</v>
      </c>
      <c r="P307" s="162">
        <f t="shared" si="88"/>
        <v>0.15314685314685314</v>
      </c>
      <c r="Q307" s="174">
        <v>6147</v>
      </c>
      <c r="R307" s="185">
        <v>3623</v>
      </c>
      <c r="S307" s="146">
        <v>3440</v>
      </c>
      <c r="T307" s="112">
        <f t="shared" si="89"/>
        <v>183</v>
      </c>
      <c r="U307" s="162">
        <f t="shared" si="90"/>
        <v>5.3197674418604651E-2</v>
      </c>
      <c r="V307" s="185">
        <v>3535</v>
      </c>
      <c r="W307" s="141">
        <v>3283</v>
      </c>
      <c r="X307" s="90">
        <f t="shared" si="91"/>
        <v>252</v>
      </c>
      <c r="Y307" s="163">
        <f t="shared" si="92"/>
        <v>7.6759061833688705E-2</v>
      </c>
      <c r="Z307" s="91">
        <f t="shared" si="93"/>
        <v>26.380597014925375</v>
      </c>
      <c r="AA307" s="158">
        <v>3720</v>
      </c>
      <c r="AB307" s="189">
        <v>2325</v>
      </c>
      <c r="AC307" s="112">
        <v>200</v>
      </c>
      <c r="AD307" s="90">
        <f t="shared" si="105"/>
        <v>2525</v>
      </c>
      <c r="AE307" s="164">
        <f t="shared" si="106"/>
        <v>0.67876344086021501</v>
      </c>
      <c r="AF307" s="92">
        <f t="shared" si="107"/>
        <v>0.97945662461791494</v>
      </c>
      <c r="AG307" s="158">
        <v>860</v>
      </c>
      <c r="AH307" s="164">
        <f t="shared" si="108"/>
        <v>0.23118279569892472</v>
      </c>
      <c r="AI307" s="93">
        <f t="shared" si="109"/>
        <v>1.1354754209180977</v>
      </c>
      <c r="AJ307" s="158">
        <v>240</v>
      </c>
      <c r="AK307" s="158">
        <v>25</v>
      </c>
      <c r="AL307" s="90">
        <f t="shared" si="110"/>
        <v>265</v>
      </c>
      <c r="AM307" s="164">
        <f t="shared" si="111"/>
        <v>7.1236559139784952E-2</v>
      </c>
      <c r="AN307" s="93">
        <f t="shared" si="112"/>
        <v>0.7828193312064281</v>
      </c>
      <c r="AO307" s="158">
        <v>65</v>
      </c>
      <c r="AP307" s="113" t="s">
        <v>9</v>
      </c>
      <c r="AQ307" s="95" t="s">
        <v>9</v>
      </c>
    </row>
    <row r="308" spans="1:44" x14ac:dyDescent="0.2">
      <c r="A308" s="260"/>
      <c r="B308" s="260"/>
      <c r="C308" s="129">
        <v>9330189.0600000005</v>
      </c>
      <c r="D308" s="122"/>
      <c r="E308" s="111"/>
      <c r="F308" s="112"/>
      <c r="G308" s="112"/>
      <c r="H308" s="145"/>
      <c r="I308" s="179" t="s">
        <v>321</v>
      </c>
      <c r="J308" s="154">
        <v>2.41</v>
      </c>
      <c r="K308" s="89">
        <f t="shared" si="86"/>
        <v>241</v>
      </c>
      <c r="L308" s="158">
        <v>3227</v>
      </c>
      <c r="M308" s="158">
        <v>2925</v>
      </c>
      <c r="N308" s="141">
        <v>2776</v>
      </c>
      <c r="O308" s="90">
        <f t="shared" si="87"/>
        <v>451</v>
      </c>
      <c r="P308" s="162">
        <f t="shared" si="88"/>
        <v>0.16246397694524495</v>
      </c>
      <c r="Q308" s="174">
        <v>1336.6</v>
      </c>
      <c r="R308" s="185">
        <v>1076</v>
      </c>
      <c r="S308" s="146">
        <v>1005</v>
      </c>
      <c r="T308" s="112">
        <f t="shared" si="89"/>
        <v>71</v>
      </c>
      <c r="U308" s="162">
        <f t="shared" si="90"/>
        <v>7.0646766169154232E-2</v>
      </c>
      <c r="V308" s="185">
        <v>1013</v>
      </c>
      <c r="W308" s="141">
        <v>936</v>
      </c>
      <c r="X308" s="90">
        <f t="shared" si="91"/>
        <v>77</v>
      </c>
      <c r="Y308" s="163">
        <f t="shared" si="92"/>
        <v>8.2264957264957264E-2</v>
      </c>
      <c r="Z308" s="91">
        <f t="shared" si="93"/>
        <v>4.203319502074689</v>
      </c>
      <c r="AA308" s="158">
        <v>1500</v>
      </c>
      <c r="AB308" s="189">
        <v>875</v>
      </c>
      <c r="AC308" s="112">
        <v>110</v>
      </c>
      <c r="AD308" s="90">
        <f t="shared" si="105"/>
        <v>985</v>
      </c>
      <c r="AE308" s="164">
        <f t="shared" si="106"/>
        <v>0.65666666666666662</v>
      </c>
      <c r="AF308" s="92">
        <f t="shared" si="107"/>
        <v>0.94757094757094762</v>
      </c>
      <c r="AG308" s="158">
        <v>455</v>
      </c>
      <c r="AH308" s="164">
        <f t="shared" si="108"/>
        <v>0.30333333333333334</v>
      </c>
      <c r="AI308" s="93">
        <f t="shared" si="109"/>
        <v>1.489849377865095</v>
      </c>
      <c r="AJ308" s="158">
        <v>45</v>
      </c>
      <c r="AK308" s="158">
        <v>0</v>
      </c>
      <c r="AL308" s="90">
        <f t="shared" si="110"/>
        <v>45</v>
      </c>
      <c r="AM308" s="164">
        <f t="shared" si="111"/>
        <v>0.03</v>
      </c>
      <c r="AN308" s="93">
        <f t="shared" si="112"/>
        <v>0.32967032967032966</v>
      </c>
      <c r="AO308" s="158">
        <v>0</v>
      </c>
      <c r="AP308" s="113" t="s">
        <v>9</v>
      </c>
      <c r="AQ308" s="95" t="s">
        <v>9</v>
      </c>
    </row>
    <row r="309" spans="1:44" x14ac:dyDescent="0.2">
      <c r="A309" s="260"/>
      <c r="B309" s="260"/>
      <c r="C309" s="129">
        <v>9330189.0700000003</v>
      </c>
      <c r="D309" s="122"/>
      <c r="E309" s="111"/>
      <c r="F309" s="112"/>
      <c r="G309" s="112"/>
      <c r="H309" s="145"/>
      <c r="I309" s="179" t="s">
        <v>322</v>
      </c>
      <c r="J309" s="154">
        <v>0.82</v>
      </c>
      <c r="K309" s="89">
        <f t="shared" si="86"/>
        <v>82</v>
      </c>
      <c r="L309" s="158">
        <v>3401</v>
      </c>
      <c r="M309" s="158">
        <v>2421</v>
      </c>
      <c r="N309" s="141">
        <v>2376</v>
      </c>
      <c r="O309" s="90">
        <f t="shared" si="87"/>
        <v>1025</v>
      </c>
      <c r="P309" s="162">
        <f t="shared" si="88"/>
        <v>0.43139730639730639</v>
      </c>
      <c r="Q309" s="174">
        <v>4128.8999999999996</v>
      </c>
      <c r="R309" s="185">
        <v>1369</v>
      </c>
      <c r="S309" s="146">
        <v>950</v>
      </c>
      <c r="T309" s="112">
        <f t="shared" si="89"/>
        <v>419</v>
      </c>
      <c r="U309" s="162">
        <f t="shared" si="90"/>
        <v>0.44105263157894736</v>
      </c>
      <c r="V309" s="185">
        <v>1268</v>
      </c>
      <c r="W309" s="141">
        <v>913</v>
      </c>
      <c r="X309" s="90">
        <f t="shared" si="91"/>
        <v>355</v>
      </c>
      <c r="Y309" s="163">
        <f t="shared" si="92"/>
        <v>0.38882803943044908</v>
      </c>
      <c r="Z309" s="91">
        <f t="shared" si="93"/>
        <v>15.463414634146341</v>
      </c>
      <c r="AA309" s="158">
        <v>1765</v>
      </c>
      <c r="AB309" s="189">
        <v>1135</v>
      </c>
      <c r="AC309" s="112">
        <v>115</v>
      </c>
      <c r="AD309" s="90">
        <f t="shared" si="105"/>
        <v>1250</v>
      </c>
      <c r="AE309" s="164">
        <f t="shared" si="106"/>
        <v>0.70821529745042489</v>
      </c>
      <c r="AF309" s="92">
        <f t="shared" si="107"/>
        <v>1.0219556961766594</v>
      </c>
      <c r="AG309" s="158">
        <v>395</v>
      </c>
      <c r="AH309" s="164">
        <f t="shared" si="108"/>
        <v>0.22379603399433429</v>
      </c>
      <c r="AI309" s="93">
        <f t="shared" si="109"/>
        <v>1.0991946659839602</v>
      </c>
      <c r="AJ309" s="158">
        <v>115</v>
      </c>
      <c r="AK309" s="158">
        <v>0</v>
      </c>
      <c r="AL309" s="90">
        <f t="shared" si="110"/>
        <v>115</v>
      </c>
      <c r="AM309" s="164">
        <f t="shared" si="111"/>
        <v>6.5155807365439092E-2</v>
      </c>
      <c r="AN309" s="93">
        <f t="shared" si="112"/>
        <v>0.71599788313669332</v>
      </c>
      <c r="AO309" s="158">
        <v>10</v>
      </c>
      <c r="AP309" s="113" t="s">
        <v>9</v>
      </c>
      <c r="AQ309" s="95" t="s">
        <v>9</v>
      </c>
    </row>
    <row r="310" spans="1:44" x14ac:dyDescent="0.2">
      <c r="A310" s="261"/>
      <c r="B310" s="261"/>
      <c r="C310" s="130">
        <v>9330189.0800000001</v>
      </c>
      <c r="D310" s="124"/>
      <c r="E310" s="115"/>
      <c r="F310" s="116"/>
      <c r="G310" s="116"/>
      <c r="H310" s="148"/>
      <c r="I310" s="180" t="s">
        <v>323</v>
      </c>
      <c r="J310" s="155">
        <v>0.68</v>
      </c>
      <c r="K310" s="96">
        <f t="shared" si="86"/>
        <v>68</v>
      </c>
      <c r="L310" s="159">
        <v>7063</v>
      </c>
      <c r="M310" s="159">
        <v>6683</v>
      </c>
      <c r="N310" s="143">
        <v>6271</v>
      </c>
      <c r="O310" s="97">
        <f t="shared" si="87"/>
        <v>792</v>
      </c>
      <c r="P310" s="165">
        <f t="shared" si="88"/>
        <v>0.12629564662733217</v>
      </c>
      <c r="Q310" s="175">
        <v>10397.5</v>
      </c>
      <c r="R310" s="186">
        <v>2860</v>
      </c>
      <c r="S310" s="150">
        <v>2816</v>
      </c>
      <c r="T310" s="116">
        <f t="shared" si="89"/>
        <v>44</v>
      </c>
      <c r="U310" s="165">
        <f t="shared" si="90"/>
        <v>1.5625E-2</v>
      </c>
      <c r="V310" s="186">
        <v>2826</v>
      </c>
      <c r="W310" s="143">
        <v>2634</v>
      </c>
      <c r="X310" s="97">
        <f t="shared" si="91"/>
        <v>192</v>
      </c>
      <c r="Y310" s="166">
        <f t="shared" si="92"/>
        <v>7.289293849658314E-2</v>
      </c>
      <c r="Z310" s="98">
        <f t="shared" si="93"/>
        <v>41.558823529411768</v>
      </c>
      <c r="AA310" s="159">
        <v>3010</v>
      </c>
      <c r="AB310" s="190">
        <v>1525</v>
      </c>
      <c r="AC310" s="116">
        <v>200</v>
      </c>
      <c r="AD310" s="97">
        <f t="shared" si="105"/>
        <v>1725</v>
      </c>
      <c r="AE310" s="167">
        <f t="shared" si="106"/>
        <v>0.57308970099667778</v>
      </c>
      <c r="AF310" s="99">
        <f t="shared" si="107"/>
        <v>0.82696926550747163</v>
      </c>
      <c r="AG310" s="159">
        <v>985</v>
      </c>
      <c r="AH310" s="167">
        <f t="shared" si="108"/>
        <v>0.3272425249169435</v>
      </c>
      <c r="AI310" s="100">
        <f t="shared" si="109"/>
        <v>1.6072815565665202</v>
      </c>
      <c r="AJ310" s="159">
        <v>265</v>
      </c>
      <c r="AK310" s="159">
        <v>0</v>
      </c>
      <c r="AL310" s="97">
        <f t="shared" si="110"/>
        <v>265</v>
      </c>
      <c r="AM310" s="167">
        <f t="shared" si="111"/>
        <v>8.8039867109634545E-2</v>
      </c>
      <c r="AN310" s="100">
        <f t="shared" si="112"/>
        <v>0.96747106713884123</v>
      </c>
      <c r="AO310" s="159">
        <v>40</v>
      </c>
      <c r="AP310" s="117" t="s">
        <v>8</v>
      </c>
      <c r="AQ310" s="102" t="s">
        <v>8</v>
      </c>
    </row>
    <row r="311" spans="1:44" x14ac:dyDescent="0.2">
      <c r="A311" s="260"/>
      <c r="B311" s="260"/>
      <c r="C311" s="129">
        <v>9330189.0899999999</v>
      </c>
      <c r="D311" s="122"/>
      <c r="E311" s="111"/>
      <c r="F311" s="112"/>
      <c r="G311" s="112"/>
      <c r="H311" s="145"/>
      <c r="I311" s="179" t="s">
        <v>324</v>
      </c>
      <c r="J311" s="154">
        <v>1.33</v>
      </c>
      <c r="K311" s="89">
        <f t="shared" si="86"/>
        <v>133</v>
      </c>
      <c r="L311" s="158">
        <v>4485</v>
      </c>
      <c r="M311" s="158">
        <v>4088</v>
      </c>
      <c r="N311" s="141">
        <v>3992</v>
      </c>
      <c r="O311" s="90">
        <f t="shared" si="87"/>
        <v>493</v>
      </c>
      <c r="P311" s="162">
        <f t="shared" si="88"/>
        <v>0.12349699398797595</v>
      </c>
      <c r="Q311" s="174">
        <v>3373.7</v>
      </c>
      <c r="R311" s="185">
        <v>1476</v>
      </c>
      <c r="S311" s="146">
        <v>1278</v>
      </c>
      <c r="T311" s="112">
        <f t="shared" si="89"/>
        <v>198</v>
      </c>
      <c r="U311" s="162">
        <f t="shared" si="90"/>
        <v>0.15492957746478872</v>
      </c>
      <c r="V311" s="185">
        <v>1390</v>
      </c>
      <c r="W311" s="141">
        <v>1218</v>
      </c>
      <c r="X311" s="90">
        <f t="shared" si="91"/>
        <v>172</v>
      </c>
      <c r="Y311" s="163">
        <f t="shared" si="92"/>
        <v>0.14121510673234811</v>
      </c>
      <c r="Z311" s="91">
        <f t="shared" si="93"/>
        <v>10.451127819548873</v>
      </c>
      <c r="AA311" s="158">
        <v>2170</v>
      </c>
      <c r="AB311" s="189">
        <v>1620</v>
      </c>
      <c r="AC311" s="112">
        <v>130</v>
      </c>
      <c r="AD311" s="90">
        <f t="shared" si="105"/>
        <v>1750</v>
      </c>
      <c r="AE311" s="164">
        <f t="shared" si="106"/>
        <v>0.80645161290322576</v>
      </c>
      <c r="AF311" s="92">
        <f t="shared" si="107"/>
        <v>1.163710841130196</v>
      </c>
      <c r="AG311" s="158">
        <v>330</v>
      </c>
      <c r="AH311" s="164">
        <f t="shared" si="108"/>
        <v>0.15207373271889402</v>
      </c>
      <c r="AI311" s="93">
        <f t="shared" si="109"/>
        <v>0.74692403103582516</v>
      </c>
      <c r="AJ311" s="158">
        <v>55</v>
      </c>
      <c r="AK311" s="158">
        <v>0</v>
      </c>
      <c r="AL311" s="90">
        <f t="shared" si="110"/>
        <v>55</v>
      </c>
      <c r="AM311" s="164">
        <f t="shared" si="111"/>
        <v>2.5345622119815669E-2</v>
      </c>
      <c r="AN311" s="93">
        <f t="shared" si="112"/>
        <v>0.27852331999797442</v>
      </c>
      <c r="AO311" s="158">
        <v>35</v>
      </c>
      <c r="AP311" s="113" t="s">
        <v>9</v>
      </c>
      <c r="AQ311" s="95" t="s">
        <v>9</v>
      </c>
    </row>
    <row r="312" spans="1:44" x14ac:dyDescent="0.2">
      <c r="A312" s="260"/>
      <c r="B312" s="260"/>
      <c r="C312" s="129">
        <v>9330189.0999999996</v>
      </c>
      <c r="D312" s="122"/>
      <c r="E312" s="111"/>
      <c r="F312" s="112"/>
      <c r="G312" s="112"/>
      <c r="H312" s="145"/>
      <c r="I312" s="179" t="s">
        <v>325</v>
      </c>
      <c r="J312" s="154">
        <v>1.31</v>
      </c>
      <c r="K312" s="89">
        <f t="shared" si="86"/>
        <v>131</v>
      </c>
      <c r="L312" s="158">
        <v>6749</v>
      </c>
      <c r="M312" s="158">
        <v>6618</v>
      </c>
      <c r="N312" s="141">
        <v>5167</v>
      </c>
      <c r="O312" s="90">
        <f t="shared" si="87"/>
        <v>1582</v>
      </c>
      <c r="P312" s="162">
        <f t="shared" si="88"/>
        <v>0.30617379523901683</v>
      </c>
      <c r="Q312" s="174">
        <v>5159.3999999999996</v>
      </c>
      <c r="R312" s="185">
        <v>2331</v>
      </c>
      <c r="S312" s="146">
        <v>1897</v>
      </c>
      <c r="T312" s="112">
        <f t="shared" si="89"/>
        <v>434</v>
      </c>
      <c r="U312" s="162">
        <f t="shared" si="90"/>
        <v>0.22878228782287824</v>
      </c>
      <c r="V312" s="185">
        <v>2280</v>
      </c>
      <c r="W312" s="141">
        <v>1743</v>
      </c>
      <c r="X312" s="90">
        <f t="shared" si="91"/>
        <v>537</v>
      </c>
      <c r="Y312" s="163">
        <f t="shared" si="92"/>
        <v>0.30808950086058517</v>
      </c>
      <c r="Z312" s="91">
        <f t="shared" si="93"/>
        <v>17.404580152671755</v>
      </c>
      <c r="AA312" s="158">
        <v>3365</v>
      </c>
      <c r="AB312" s="189">
        <v>2100</v>
      </c>
      <c r="AC312" s="112">
        <v>260</v>
      </c>
      <c r="AD312" s="90">
        <f t="shared" si="105"/>
        <v>2360</v>
      </c>
      <c r="AE312" s="164">
        <f t="shared" si="106"/>
        <v>0.70133729569093606</v>
      </c>
      <c r="AF312" s="92">
        <f t="shared" si="107"/>
        <v>1.0120307297127504</v>
      </c>
      <c r="AG312" s="158">
        <v>800</v>
      </c>
      <c r="AH312" s="164">
        <f t="shared" si="108"/>
        <v>0.23774145616641901</v>
      </c>
      <c r="AI312" s="93">
        <f t="shared" si="109"/>
        <v>1.1676888809745531</v>
      </c>
      <c r="AJ312" s="158">
        <v>190</v>
      </c>
      <c r="AK312" s="158">
        <v>10</v>
      </c>
      <c r="AL312" s="90">
        <f t="shared" si="110"/>
        <v>200</v>
      </c>
      <c r="AM312" s="164">
        <f t="shared" si="111"/>
        <v>5.9435364041604752E-2</v>
      </c>
      <c r="AN312" s="93">
        <f t="shared" si="112"/>
        <v>0.65313586858906325</v>
      </c>
      <c r="AO312" s="158">
        <v>15</v>
      </c>
      <c r="AP312" s="113" t="s">
        <v>9</v>
      </c>
      <c r="AQ312" s="95" t="s">
        <v>9</v>
      </c>
    </row>
    <row r="313" spans="1:44" x14ac:dyDescent="0.2">
      <c r="A313" s="261" t="s">
        <v>538</v>
      </c>
      <c r="B313" s="261" t="s">
        <v>562</v>
      </c>
      <c r="C313" s="130">
        <v>9330190.0099999998</v>
      </c>
      <c r="D313" s="124"/>
      <c r="E313" s="115"/>
      <c r="F313" s="116"/>
      <c r="G313" s="116"/>
      <c r="H313" s="148"/>
      <c r="I313" s="180" t="s">
        <v>326</v>
      </c>
      <c r="J313" s="155">
        <v>1.47</v>
      </c>
      <c r="K313" s="96">
        <f t="shared" si="86"/>
        <v>147</v>
      </c>
      <c r="L313" s="159">
        <v>8998</v>
      </c>
      <c r="M313" s="159">
        <v>6748</v>
      </c>
      <c r="N313" s="143">
        <v>5886</v>
      </c>
      <c r="O313" s="97">
        <f t="shared" si="87"/>
        <v>3112</v>
      </c>
      <c r="P313" s="165">
        <f t="shared" si="88"/>
        <v>0.52871219843696904</v>
      </c>
      <c r="Q313" s="175">
        <v>6118.2</v>
      </c>
      <c r="R313" s="186">
        <v>4032</v>
      </c>
      <c r="S313" s="150">
        <v>2659</v>
      </c>
      <c r="T313" s="116">
        <f t="shared" si="89"/>
        <v>1373</v>
      </c>
      <c r="U313" s="165">
        <f t="shared" si="90"/>
        <v>0.51635953365927045</v>
      </c>
      <c r="V313" s="186">
        <v>3862</v>
      </c>
      <c r="W313" s="143">
        <v>2458</v>
      </c>
      <c r="X313" s="97">
        <f t="shared" si="91"/>
        <v>1404</v>
      </c>
      <c r="Y313" s="166">
        <f t="shared" si="92"/>
        <v>0.57119609438567942</v>
      </c>
      <c r="Z313" s="98">
        <f t="shared" si="93"/>
        <v>26.272108843537413</v>
      </c>
      <c r="AA313" s="159">
        <v>4515</v>
      </c>
      <c r="AB313" s="190">
        <v>2310</v>
      </c>
      <c r="AC313" s="116">
        <v>245</v>
      </c>
      <c r="AD313" s="97">
        <f t="shared" si="105"/>
        <v>2555</v>
      </c>
      <c r="AE313" s="167">
        <f t="shared" si="106"/>
        <v>0.56589147286821706</v>
      </c>
      <c r="AF313" s="99">
        <f t="shared" si="107"/>
        <v>0.81658221193104918</v>
      </c>
      <c r="AG313" s="159">
        <v>1550</v>
      </c>
      <c r="AH313" s="167">
        <f t="shared" si="108"/>
        <v>0.3433001107419712</v>
      </c>
      <c r="AI313" s="100">
        <f t="shared" si="109"/>
        <v>1.6861498562965187</v>
      </c>
      <c r="AJ313" s="159">
        <v>335</v>
      </c>
      <c r="AK313" s="159">
        <v>15</v>
      </c>
      <c r="AL313" s="97">
        <f t="shared" si="110"/>
        <v>350</v>
      </c>
      <c r="AM313" s="167">
        <f t="shared" si="111"/>
        <v>7.7519379844961239E-2</v>
      </c>
      <c r="AN313" s="100">
        <f t="shared" si="112"/>
        <v>0.85186131697759604</v>
      </c>
      <c r="AO313" s="159">
        <v>65</v>
      </c>
      <c r="AP313" s="117" t="s">
        <v>8</v>
      </c>
      <c r="AQ313" s="102" t="s">
        <v>8</v>
      </c>
    </row>
    <row r="314" spans="1:44" x14ac:dyDescent="0.2">
      <c r="A314" s="260" t="s">
        <v>538</v>
      </c>
      <c r="B314" s="260" t="s">
        <v>578</v>
      </c>
      <c r="C314" s="129">
        <v>9330190.0299999993</v>
      </c>
      <c r="D314" s="122"/>
      <c r="E314" s="111"/>
      <c r="F314" s="112"/>
      <c r="G314" s="112"/>
      <c r="H314" s="145"/>
      <c r="I314" s="179" t="s">
        <v>327</v>
      </c>
      <c r="J314" s="154">
        <v>1.94</v>
      </c>
      <c r="K314" s="89">
        <f t="shared" si="86"/>
        <v>194</v>
      </c>
      <c r="L314" s="158">
        <v>6896</v>
      </c>
      <c r="M314" s="158">
        <v>6183</v>
      </c>
      <c r="N314" s="141">
        <v>4638</v>
      </c>
      <c r="O314" s="90">
        <f t="shared" si="87"/>
        <v>2258</v>
      </c>
      <c r="P314" s="162">
        <f t="shared" si="88"/>
        <v>0.48684777921517897</v>
      </c>
      <c r="Q314" s="174">
        <v>3557.2</v>
      </c>
      <c r="R314" s="185">
        <v>2674</v>
      </c>
      <c r="S314" s="146">
        <v>1778</v>
      </c>
      <c r="T314" s="112">
        <f t="shared" si="89"/>
        <v>896</v>
      </c>
      <c r="U314" s="162">
        <f t="shared" si="90"/>
        <v>0.50393700787401574</v>
      </c>
      <c r="V314" s="185">
        <v>2475</v>
      </c>
      <c r="W314" s="141">
        <v>1609</v>
      </c>
      <c r="X314" s="90">
        <f t="shared" si="91"/>
        <v>866</v>
      </c>
      <c r="Y314" s="163">
        <f t="shared" si="92"/>
        <v>0.53822249844623993</v>
      </c>
      <c r="Z314" s="91">
        <f t="shared" si="93"/>
        <v>12.757731958762887</v>
      </c>
      <c r="AA314" s="158">
        <v>3540</v>
      </c>
      <c r="AB314" s="189">
        <v>2085</v>
      </c>
      <c r="AC314" s="112">
        <v>190</v>
      </c>
      <c r="AD314" s="90">
        <f t="shared" si="105"/>
        <v>2275</v>
      </c>
      <c r="AE314" s="164">
        <f t="shared" si="106"/>
        <v>0.64265536723163841</v>
      </c>
      <c r="AF314" s="92">
        <f t="shared" si="107"/>
        <v>0.92735262226787651</v>
      </c>
      <c r="AG314" s="158">
        <v>1075</v>
      </c>
      <c r="AH314" s="164">
        <f t="shared" si="108"/>
        <v>0.3036723163841808</v>
      </c>
      <c r="AI314" s="93">
        <f t="shared" si="109"/>
        <v>1.4915143240873321</v>
      </c>
      <c r="AJ314" s="158">
        <v>155</v>
      </c>
      <c r="AK314" s="158">
        <v>10</v>
      </c>
      <c r="AL314" s="90">
        <f t="shared" si="110"/>
        <v>165</v>
      </c>
      <c r="AM314" s="164">
        <f t="shared" si="111"/>
        <v>4.6610169491525424E-2</v>
      </c>
      <c r="AN314" s="93">
        <f t="shared" si="112"/>
        <v>0.5121996647420376</v>
      </c>
      <c r="AO314" s="158">
        <v>25</v>
      </c>
      <c r="AP314" s="113" t="s">
        <v>9</v>
      </c>
      <c r="AQ314" s="95" t="s">
        <v>9</v>
      </c>
    </row>
    <row r="315" spans="1:44" x14ac:dyDescent="0.2">
      <c r="A315" s="260"/>
      <c r="B315" s="260"/>
      <c r="C315" s="129">
        <v>9330190.0399999991</v>
      </c>
      <c r="D315" s="122"/>
      <c r="E315" s="111"/>
      <c r="F315" s="112"/>
      <c r="G315" s="112"/>
      <c r="H315" s="145"/>
      <c r="I315" s="179" t="s">
        <v>328</v>
      </c>
      <c r="J315" s="154">
        <v>3.05</v>
      </c>
      <c r="K315" s="89">
        <f t="shared" si="86"/>
        <v>305</v>
      </c>
      <c r="L315" s="158">
        <v>6984</v>
      </c>
      <c r="M315" s="158">
        <v>6623</v>
      </c>
      <c r="N315" s="141">
        <v>5928</v>
      </c>
      <c r="O315" s="90">
        <f t="shared" si="87"/>
        <v>1056</v>
      </c>
      <c r="P315" s="162">
        <f t="shared" si="88"/>
        <v>0.17813765182186234</v>
      </c>
      <c r="Q315" s="174">
        <v>2287.6</v>
      </c>
      <c r="R315" s="185">
        <v>2379</v>
      </c>
      <c r="S315" s="146">
        <v>2217</v>
      </c>
      <c r="T315" s="112">
        <f t="shared" si="89"/>
        <v>162</v>
      </c>
      <c r="U315" s="162">
        <f t="shared" si="90"/>
        <v>7.307171853856563E-2</v>
      </c>
      <c r="V315" s="185">
        <v>2225</v>
      </c>
      <c r="W315" s="141">
        <v>2058</v>
      </c>
      <c r="X315" s="90">
        <f t="shared" si="91"/>
        <v>167</v>
      </c>
      <c r="Y315" s="163">
        <f t="shared" si="92"/>
        <v>8.1146744412050539E-2</v>
      </c>
      <c r="Z315" s="91">
        <f t="shared" si="93"/>
        <v>7.2950819672131146</v>
      </c>
      <c r="AA315" s="158">
        <v>3545</v>
      </c>
      <c r="AB315" s="189">
        <v>2455</v>
      </c>
      <c r="AC315" s="112">
        <v>205</v>
      </c>
      <c r="AD315" s="90">
        <f t="shared" si="105"/>
        <v>2660</v>
      </c>
      <c r="AE315" s="164">
        <f t="shared" si="106"/>
        <v>0.75035260930888581</v>
      </c>
      <c r="AF315" s="92">
        <f t="shared" si="107"/>
        <v>1.0827598979926203</v>
      </c>
      <c r="AG315" s="158">
        <v>755</v>
      </c>
      <c r="AH315" s="164">
        <f t="shared" si="108"/>
        <v>0.21297602256699577</v>
      </c>
      <c r="AI315" s="93">
        <f t="shared" si="109"/>
        <v>1.0460511913899595</v>
      </c>
      <c r="AJ315" s="158">
        <v>60</v>
      </c>
      <c r="AK315" s="158">
        <v>10</v>
      </c>
      <c r="AL315" s="90">
        <f t="shared" si="110"/>
        <v>70</v>
      </c>
      <c r="AM315" s="164">
        <f t="shared" si="111"/>
        <v>1.9746121297602257E-2</v>
      </c>
      <c r="AN315" s="93">
        <f t="shared" si="112"/>
        <v>0.21699034392969513</v>
      </c>
      <c r="AO315" s="158">
        <v>55</v>
      </c>
      <c r="AP315" s="113" t="s">
        <v>9</v>
      </c>
      <c r="AQ315" s="95" t="s">
        <v>9</v>
      </c>
    </row>
    <row r="316" spans="1:44" x14ac:dyDescent="0.2">
      <c r="A316" s="261" t="s">
        <v>538</v>
      </c>
      <c r="B316" s="261" t="s">
        <v>617</v>
      </c>
      <c r="C316" s="130">
        <v>9330190.0500000007</v>
      </c>
      <c r="D316" s="124"/>
      <c r="E316" s="115"/>
      <c r="F316" s="116"/>
      <c r="G316" s="116"/>
      <c r="H316" s="148"/>
      <c r="I316" s="180" t="s">
        <v>329</v>
      </c>
      <c r="J316" s="155">
        <v>0.61</v>
      </c>
      <c r="K316" s="96">
        <f t="shared" si="86"/>
        <v>61</v>
      </c>
      <c r="L316" s="159">
        <v>1791</v>
      </c>
      <c r="M316" s="159">
        <v>1753</v>
      </c>
      <c r="N316" s="143">
        <v>1618</v>
      </c>
      <c r="O316" s="97">
        <f t="shared" si="87"/>
        <v>173</v>
      </c>
      <c r="P316" s="165">
        <f t="shared" si="88"/>
        <v>0.10692212608158221</v>
      </c>
      <c r="Q316" s="175">
        <v>2949.1</v>
      </c>
      <c r="R316" s="186">
        <v>693</v>
      </c>
      <c r="S316" s="150">
        <v>610</v>
      </c>
      <c r="T316" s="116">
        <f t="shared" si="89"/>
        <v>83</v>
      </c>
      <c r="U316" s="165">
        <f t="shared" si="90"/>
        <v>0.1360655737704918</v>
      </c>
      <c r="V316" s="186">
        <v>644</v>
      </c>
      <c r="W316" s="143">
        <v>559</v>
      </c>
      <c r="X316" s="97">
        <f t="shared" si="91"/>
        <v>85</v>
      </c>
      <c r="Y316" s="166">
        <f t="shared" si="92"/>
        <v>0.15205724508050089</v>
      </c>
      <c r="Z316" s="98">
        <f t="shared" si="93"/>
        <v>10.557377049180328</v>
      </c>
      <c r="AA316" s="159">
        <v>730</v>
      </c>
      <c r="AB316" s="190">
        <v>405</v>
      </c>
      <c r="AC316" s="116">
        <v>45</v>
      </c>
      <c r="AD316" s="97">
        <f t="shared" si="105"/>
        <v>450</v>
      </c>
      <c r="AE316" s="167">
        <f t="shared" si="106"/>
        <v>0.61643835616438358</v>
      </c>
      <c r="AF316" s="99">
        <f t="shared" si="107"/>
        <v>0.88952143746664303</v>
      </c>
      <c r="AG316" s="159">
        <v>245</v>
      </c>
      <c r="AH316" s="167">
        <f t="shared" si="108"/>
        <v>0.33561643835616439</v>
      </c>
      <c r="AI316" s="100">
        <f t="shared" si="109"/>
        <v>1.6484107974271336</v>
      </c>
      <c r="AJ316" s="159">
        <v>20</v>
      </c>
      <c r="AK316" s="159">
        <v>10</v>
      </c>
      <c r="AL316" s="97">
        <f t="shared" si="110"/>
        <v>30</v>
      </c>
      <c r="AM316" s="167">
        <f t="shared" si="111"/>
        <v>4.1095890410958902E-2</v>
      </c>
      <c r="AN316" s="100">
        <f t="shared" si="112"/>
        <v>0.45160319132921872</v>
      </c>
      <c r="AO316" s="159">
        <v>0</v>
      </c>
      <c r="AP316" s="117" t="s">
        <v>8</v>
      </c>
      <c r="AQ316" s="95" t="s">
        <v>9</v>
      </c>
    </row>
    <row r="317" spans="1:44" x14ac:dyDescent="0.2">
      <c r="A317" s="260"/>
      <c r="B317" s="260"/>
      <c r="C317" s="129">
        <v>9330191.0299999993</v>
      </c>
      <c r="D317" s="122"/>
      <c r="E317" s="111"/>
      <c r="F317" s="112"/>
      <c r="G317" s="112"/>
      <c r="H317" s="145"/>
      <c r="I317" s="179" t="s">
        <v>331</v>
      </c>
      <c r="J317" s="154">
        <v>1.32</v>
      </c>
      <c r="K317" s="89">
        <f t="shared" si="86"/>
        <v>132</v>
      </c>
      <c r="L317" s="158">
        <v>5619</v>
      </c>
      <c r="M317" s="158">
        <v>5377</v>
      </c>
      <c r="N317" s="141">
        <v>4904</v>
      </c>
      <c r="O317" s="90">
        <f t="shared" si="87"/>
        <v>715</v>
      </c>
      <c r="P317" s="162">
        <f t="shared" si="88"/>
        <v>0.14579934747145187</v>
      </c>
      <c r="Q317" s="174">
        <v>4259.3999999999996</v>
      </c>
      <c r="R317" s="185">
        <v>1749</v>
      </c>
      <c r="S317" s="146">
        <v>1627</v>
      </c>
      <c r="T317" s="112">
        <f t="shared" si="89"/>
        <v>122</v>
      </c>
      <c r="U317" s="162">
        <f t="shared" si="90"/>
        <v>7.4984634296250768E-2</v>
      </c>
      <c r="V317" s="185">
        <v>1618</v>
      </c>
      <c r="W317" s="141">
        <v>1485</v>
      </c>
      <c r="X317" s="90">
        <f t="shared" si="91"/>
        <v>133</v>
      </c>
      <c r="Y317" s="163">
        <f t="shared" si="92"/>
        <v>8.9562289562289565E-2</v>
      </c>
      <c r="Z317" s="91">
        <f t="shared" si="93"/>
        <v>12.257575757575758</v>
      </c>
      <c r="AA317" s="158">
        <v>2695</v>
      </c>
      <c r="AB317" s="189">
        <v>1730</v>
      </c>
      <c r="AC317" s="112">
        <v>240</v>
      </c>
      <c r="AD317" s="90">
        <f t="shared" si="105"/>
        <v>1970</v>
      </c>
      <c r="AE317" s="164">
        <f t="shared" si="106"/>
        <v>0.73098330241187381</v>
      </c>
      <c r="AF317" s="92">
        <f t="shared" si="107"/>
        <v>1.0548099601902943</v>
      </c>
      <c r="AG317" s="158">
        <v>620</v>
      </c>
      <c r="AH317" s="164">
        <f t="shared" si="108"/>
        <v>0.23005565862708721</v>
      </c>
      <c r="AI317" s="93">
        <f t="shared" si="109"/>
        <v>1.1299393842194854</v>
      </c>
      <c r="AJ317" s="158">
        <v>100</v>
      </c>
      <c r="AK317" s="158">
        <v>10</v>
      </c>
      <c r="AL317" s="90">
        <f t="shared" si="110"/>
        <v>110</v>
      </c>
      <c r="AM317" s="164">
        <f t="shared" si="111"/>
        <v>4.0816326530612242E-2</v>
      </c>
      <c r="AN317" s="93">
        <f t="shared" si="112"/>
        <v>0.44853106077595872</v>
      </c>
      <c r="AO317" s="158">
        <v>0</v>
      </c>
      <c r="AP317" s="113" t="s">
        <v>9</v>
      </c>
      <c r="AQ317" s="95" t="s">
        <v>9</v>
      </c>
    </row>
    <row r="318" spans="1:44" x14ac:dyDescent="0.2">
      <c r="A318" s="261" t="s">
        <v>538</v>
      </c>
      <c r="B318" s="261" t="s">
        <v>576</v>
      </c>
      <c r="C318" s="130">
        <v>9330191.0399999991</v>
      </c>
      <c r="D318" s="124"/>
      <c r="E318" s="115"/>
      <c r="F318" s="116"/>
      <c r="G318" s="116"/>
      <c r="H318" s="148"/>
      <c r="I318" s="180" t="s">
        <v>332</v>
      </c>
      <c r="J318" s="155">
        <v>1.33</v>
      </c>
      <c r="K318" s="96">
        <f t="shared" si="86"/>
        <v>133</v>
      </c>
      <c r="L318" s="159">
        <v>6927</v>
      </c>
      <c r="M318" s="159">
        <v>5884</v>
      </c>
      <c r="N318" s="143">
        <v>4577</v>
      </c>
      <c r="O318" s="97">
        <f t="shared" si="87"/>
        <v>2350</v>
      </c>
      <c r="P318" s="165">
        <f t="shared" si="88"/>
        <v>0.51343674896220226</v>
      </c>
      <c r="Q318" s="175">
        <v>5214.5</v>
      </c>
      <c r="R318" s="186">
        <v>3788</v>
      </c>
      <c r="S318" s="150">
        <v>2254</v>
      </c>
      <c r="T318" s="116">
        <f t="shared" si="89"/>
        <v>1534</v>
      </c>
      <c r="U318" s="165">
        <f t="shared" si="90"/>
        <v>0.68056787932564333</v>
      </c>
      <c r="V318" s="186">
        <v>3247</v>
      </c>
      <c r="W318" s="143">
        <v>2093</v>
      </c>
      <c r="X318" s="97">
        <f t="shared" si="91"/>
        <v>1154</v>
      </c>
      <c r="Y318" s="166">
        <f t="shared" si="92"/>
        <v>0.55136168179646439</v>
      </c>
      <c r="Z318" s="98">
        <f t="shared" si="93"/>
        <v>24.413533834586467</v>
      </c>
      <c r="AA318" s="159">
        <v>3430</v>
      </c>
      <c r="AB318" s="190">
        <v>1835</v>
      </c>
      <c r="AC318" s="116">
        <v>175</v>
      </c>
      <c r="AD318" s="97">
        <f t="shared" si="105"/>
        <v>2010</v>
      </c>
      <c r="AE318" s="167">
        <f t="shared" si="106"/>
        <v>0.5860058309037901</v>
      </c>
      <c r="AF318" s="99">
        <f t="shared" si="107"/>
        <v>0.8456072596014288</v>
      </c>
      <c r="AG318" s="159">
        <v>1125</v>
      </c>
      <c r="AH318" s="167">
        <f t="shared" si="108"/>
        <v>0.32798833819241985</v>
      </c>
      <c r="AI318" s="100">
        <f t="shared" si="109"/>
        <v>1.6109446866032409</v>
      </c>
      <c r="AJ318" s="159">
        <v>225</v>
      </c>
      <c r="AK318" s="159">
        <v>25</v>
      </c>
      <c r="AL318" s="97">
        <f t="shared" si="110"/>
        <v>250</v>
      </c>
      <c r="AM318" s="167">
        <f t="shared" si="111"/>
        <v>7.2886297376093298E-2</v>
      </c>
      <c r="AN318" s="100">
        <f t="shared" si="112"/>
        <v>0.80094832281421213</v>
      </c>
      <c r="AO318" s="159">
        <v>35</v>
      </c>
      <c r="AP318" s="117" t="s">
        <v>8</v>
      </c>
      <c r="AQ318" s="102" t="s">
        <v>8</v>
      </c>
    </row>
    <row r="319" spans="1:44" x14ac:dyDescent="0.2">
      <c r="A319" s="260" t="s">
        <v>538</v>
      </c>
      <c r="B319" s="260"/>
      <c r="C319" s="129">
        <v>9330191.0500000007</v>
      </c>
      <c r="D319" s="122">
        <v>9330191.0199999996</v>
      </c>
      <c r="E319" s="123">
        <v>0.42975665400000002</v>
      </c>
      <c r="F319" s="146">
        <v>7846</v>
      </c>
      <c r="G319" s="146">
        <v>3586</v>
      </c>
      <c r="H319" s="147">
        <v>3222</v>
      </c>
      <c r="I319" s="179"/>
      <c r="J319" s="154">
        <v>1.41</v>
      </c>
      <c r="K319" s="89">
        <f t="shared" si="86"/>
        <v>141</v>
      </c>
      <c r="L319" s="158">
        <v>4036</v>
      </c>
      <c r="M319" s="158">
        <v>3837</v>
      </c>
      <c r="N319" s="141">
        <f>E319*F319</f>
        <v>3371.8707072840002</v>
      </c>
      <c r="O319" s="90">
        <f t="shared" si="87"/>
        <v>664.12929271599978</v>
      </c>
      <c r="P319" s="162">
        <f t="shared" si="88"/>
        <v>0.19696167213094232</v>
      </c>
      <c r="Q319" s="174">
        <v>2866.3</v>
      </c>
      <c r="R319" s="185">
        <v>1422</v>
      </c>
      <c r="S319" s="146">
        <f>G319*E319</f>
        <v>1541.107361244</v>
      </c>
      <c r="T319" s="112">
        <f t="shared" si="89"/>
        <v>-119.107361244</v>
      </c>
      <c r="U319" s="162">
        <f t="shared" si="90"/>
        <v>-7.7286868027062791E-2</v>
      </c>
      <c r="V319" s="185">
        <v>1246</v>
      </c>
      <c r="W319" s="141">
        <f>H319*E319</f>
        <v>1384.675939188</v>
      </c>
      <c r="X319" s="90">
        <f t="shared" si="91"/>
        <v>-138.67593918800003</v>
      </c>
      <c r="Y319" s="163">
        <f t="shared" si="92"/>
        <v>-0.10015046500289607</v>
      </c>
      <c r="Z319" s="91">
        <f t="shared" si="93"/>
        <v>8.836879432624114</v>
      </c>
      <c r="AA319" s="158">
        <v>2015</v>
      </c>
      <c r="AB319" s="189">
        <v>1305</v>
      </c>
      <c r="AC319" s="112">
        <v>100</v>
      </c>
      <c r="AD319" s="90">
        <f t="shared" si="105"/>
        <v>1405</v>
      </c>
      <c r="AE319" s="164">
        <f t="shared" si="106"/>
        <v>0.69727047146401988</v>
      </c>
      <c r="AF319" s="92">
        <f t="shared" si="107"/>
        <v>1.0061622964848773</v>
      </c>
      <c r="AG319" s="158">
        <v>535</v>
      </c>
      <c r="AH319" s="164">
        <f t="shared" si="108"/>
        <v>0.26550868486352358</v>
      </c>
      <c r="AI319" s="93">
        <f t="shared" si="109"/>
        <v>1.3040701614121983</v>
      </c>
      <c r="AJ319" s="158">
        <v>50</v>
      </c>
      <c r="AK319" s="158">
        <v>10</v>
      </c>
      <c r="AL319" s="90">
        <f t="shared" si="110"/>
        <v>60</v>
      </c>
      <c r="AM319" s="164">
        <f t="shared" si="111"/>
        <v>2.9776674937965261E-2</v>
      </c>
      <c r="AN319" s="93">
        <f t="shared" si="112"/>
        <v>0.32721620810950836</v>
      </c>
      <c r="AO319" s="158">
        <v>15</v>
      </c>
      <c r="AP319" s="113" t="s">
        <v>9</v>
      </c>
      <c r="AQ319" s="102" t="s">
        <v>8</v>
      </c>
      <c r="AR319" s="114" t="s">
        <v>469</v>
      </c>
    </row>
    <row r="320" spans="1:44" x14ac:dyDescent="0.2">
      <c r="A320" s="261"/>
      <c r="B320" s="261"/>
      <c r="C320" s="130">
        <v>9330191.0600000005</v>
      </c>
      <c r="D320" s="124">
        <v>9330191.0199999996</v>
      </c>
      <c r="E320" s="126">
        <v>0.26232530900000001</v>
      </c>
      <c r="F320" s="150">
        <v>7846</v>
      </c>
      <c r="G320" s="150">
        <v>3586</v>
      </c>
      <c r="H320" s="151">
        <v>3222</v>
      </c>
      <c r="I320" s="180"/>
      <c r="J320" s="155">
        <v>0.5</v>
      </c>
      <c r="K320" s="96">
        <f t="shared" si="86"/>
        <v>50</v>
      </c>
      <c r="L320" s="159">
        <v>2701</v>
      </c>
      <c r="M320" s="159">
        <v>2594</v>
      </c>
      <c r="N320" s="143">
        <f>E320*F320</f>
        <v>2058.2043744140001</v>
      </c>
      <c r="O320" s="97">
        <f t="shared" si="87"/>
        <v>642.79562558599991</v>
      </c>
      <c r="P320" s="165">
        <f t="shared" si="88"/>
        <v>0.31230893956729294</v>
      </c>
      <c r="Q320" s="175">
        <v>5391.2</v>
      </c>
      <c r="R320" s="186">
        <v>1224</v>
      </c>
      <c r="S320" s="150">
        <f>G320*E320</f>
        <v>940.69855807400006</v>
      </c>
      <c r="T320" s="116">
        <f t="shared" si="89"/>
        <v>283.30144192599994</v>
      </c>
      <c r="U320" s="165">
        <f t="shared" si="90"/>
        <v>0.30116070604597867</v>
      </c>
      <c r="V320" s="186">
        <v>1134</v>
      </c>
      <c r="W320" s="143">
        <f>H320*E320</f>
        <v>845.21214559800001</v>
      </c>
      <c r="X320" s="97">
        <f t="shared" si="91"/>
        <v>288.78785440199999</v>
      </c>
      <c r="Y320" s="166">
        <f t="shared" si="92"/>
        <v>0.34167499355759773</v>
      </c>
      <c r="Z320" s="98">
        <f t="shared" si="93"/>
        <v>22.68</v>
      </c>
      <c r="AA320" s="159">
        <v>1115</v>
      </c>
      <c r="AB320" s="190">
        <v>615</v>
      </c>
      <c r="AC320" s="116">
        <v>65</v>
      </c>
      <c r="AD320" s="97">
        <f t="shared" si="105"/>
        <v>680</v>
      </c>
      <c r="AE320" s="167">
        <f t="shared" si="106"/>
        <v>0.60986547085201792</v>
      </c>
      <c r="AF320" s="99">
        <f t="shared" si="107"/>
        <v>0.88003675447621643</v>
      </c>
      <c r="AG320" s="159">
        <v>390</v>
      </c>
      <c r="AH320" s="167">
        <f t="shared" si="108"/>
        <v>0.34977578475336324</v>
      </c>
      <c r="AI320" s="100">
        <f t="shared" si="109"/>
        <v>1.7179557207925502</v>
      </c>
      <c r="AJ320" s="159">
        <v>30</v>
      </c>
      <c r="AK320" s="159">
        <v>0</v>
      </c>
      <c r="AL320" s="97">
        <f t="shared" si="110"/>
        <v>30</v>
      </c>
      <c r="AM320" s="167">
        <f t="shared" si="111"/>
        <v>2.6905829596412557E-2</v>
      </c>
      <c r="AN320" s="100">
        <f t="shared" si="112"/>
        <v>0.2956684571034347</v>
      </c>
      <c r="AO320" s="159">
        <v>10</v>
      </c>
      <c r="AP320" s="117" t="s">
        <v>8</v>
      </c>
      <c r="AQ320" s="102" t="s">
        <v>8</v>
      </c>
      <c r="AR320" s="114" t="s">
        <v>469</v>
      </c>
    </row>
    <row r="321" spans="1:44" x14ac:dyDescent="0.2">
      <c r="A321" s="261" t="s">
        <v>538</v>
      </c>
      <c r="B321" s="261" t="s">
        <v>605</v>
      </c>
      <c r="C321" s="130">
        <v>9330191.0700000003</v>
      </c>
      <c r="D321" s="124">
        <v>9330191.0199999996</v>
      </c>
      <c r="E321" s="126">
        <v>0.30457661899999999</v>
      </c>
      <c r="F321" s="150">
        <v>7846</v>
      </c>
      <c r="G321" s="150">
        <v>3586</v>
      </c>
      <c r="H321" s="151">
        <v>3222</v>
      </c>
      <c r="I321" s="180"/>
      <c r="J321" s="155">
        <v>0.73</v>
      </c>
      <c r="K321" s="96">
        <f t="shared" si="86"/>
        <v>73</v>
      </c>
      <c r="L321" s="159">
        <v>3929</v>
      </c>
      <c r="M321" s="159">
        <v>3535</v>
      </c>
      <c r="N321" s="143">
        <f>E321*F321</f>
        <v>2389.7081526739998</v>
      </c>
      <c r="O321" s="97">
        <f t="shared" si="87"/>
        <v>1539.2918473260002</v>
      </c>
      <c r="P321" s="165">
        <f t="shared" si="88"/>
        <v>0.64413382261912877</v>
      </c>
      <c r="Q321" s="175">
        <v>5415.6</v>
      </c>
      <c r="R321" s="186">
        <v>2238</v>
      </c>
      <c r="S321" s="150">
        <f>G321*E321</f>
        <v>1092.211755734</v>
      </c>
      <c r="T321" s="116">
        <f t="shared" si="89"/>
        <v>1145.788244266</v>
      </c>
      <c r="U321" s="165">
        <f t="shared" si="90"/>
        <v>1.0490532062585198</v>
      </c>
      <c r="V321" s="186">
        <v>2054</v>
      </c>
      <c r="W321" s="143">
        <f>H321*E321</f>
        <v>981.34586641800001</v>
      </c>
      <c r="X321" s="97">
        <f t="shared" si="91"/>
        <v>1072.654133582</v>
      </c>
      <c r="Y321" s="166">
        <f t="shared" si="92"/>
        <v>1.0930439208933374</v>
      </c>
      <c r="Z321" s="98">
        <f t="shared" si="93"/>
        <v>28.136986301369863</v>
      </c>
      <c r="AA321" s="159">
        <v>2105</v>
      </c>
      <c r="AB321" s="190">
        <v>835</v>
      </c>
      <c r="AC321" s="116">
        <v>85</v>
      </c>
      <c r="AD321" s="97">
        <f t="shared" si="105"/>
        <v>920</v>
      </c>
      <c r="AE321" s="167">
        <f t="shared" si="106"/>
        <v>0.43705463182897863</v>
      </c>
      <c r="AF321" s="99">
        <f t="shared" si="107"/>
        <v>0.63067046439968066</v>
      </c>
      <c r="AG321" s="159">
        <v>1025</v>
      </c>
      <c r="AH321" s="167">
        <f t="shared" si="108"/>
        <v>0.48693586698337293</v>
      </c>
      <c r="AI321" s="100">
        <f t="shared" si="109"/>
        <v>2.3916299950067432</v>
      </c>
      <c r="AJ321" s="159">
        <v>125</v>
      </c>
      <c r="AK321" s="159">
        <v>10</v>
      </c>
      <c r="AL321" s="97">
        <f t="shared" si="110"/>
        <v>135</v>
      </c>
      <c r="AM321" s="167">
        <f t="shared" si="111"/>
        <v>6.413301662707839E-2</v>
      </c>
      <c r="AN321" s="100">
        <f t="shared" si="112"/>
        <v>0.70475842447338888</v>
      </c>
      <c r="AO321" s="159">
        <v>25</v>
      </c>
      <c r="AP321" s="117" t="s">
        <v>8</v>
      </c>
      <c r="AQ321" s="102" t="s">
        <v>8</v>
      </c>
      <c r="AR321" s="114" t="s">
        <v>469</v>
      </c>
    </row>
    <row r="322" spans="1:44" x14ac:dyDescent="0.2">
      <c r="A322" s="260"/>
      <c r="B322" s="260"/>
      <c r="C322" s="129">
        <v>9330192</v>
      </c>
      <c r="D322" s="122"/>
      <c r="E322" s="111"/>
      <c r="F322" s="112"/>
      <c r="G322" s="112"/>
      <c r="H322" s="145"/>
      <c r="I322" s="179" t="s">
        <v>333</v>
      </c>
      <c r="J322" s="154">
        <v>9.86</v>
      </c>
      <c r="K322" s="89">
        <f t="shared" ref="K322:K385" si="113">J322*100</f>
        <v>986</v>
      </c>
      <c r="L322" s="158">
        <v>4194</v>
      </c>
      <c r="M322" s="158">
        <v>4145</v>
      </c>
      <c r="N322" s="141">
        <v>3908</v>
      </c>
      <c r="O322" s="90">
        <f t="shared" ref="O322:O385" si="114">L322-N322</f>
        <v>286</v>
      </c>
      <c r="P322" s="162">
        <f t="shared" ref="P322:P385" si="115">O322/N322</f>
        <v>7.3183213920163762E-2</v>
      </c>
      <c r="Q322" s="174">
        <v>425.2</v>
      </c>
      <c r="R322" s="185">
        <v>1523</v>
      </c>
      <c r="S322" s="146">
        <v>1651</v>
      </c>
      <c r="T322" s="112">
        <f t="shared" ref="T322:T385" si="116">R322-S322</f>
        <v>-128</v>
      </c>
      <c r="U322" s="162">
        <f t="shared" ref="U322:U385" si="117">T322/S322</f>
        <v>-7.7528770442156267E-2</v>
      </c>
      <c r="V322" s="185">
        <v>1347</v>
      </c>
      <c r="W322" s="141">
        <v>1431</v>
      </c>
      <c r="X322" s="90">
        <f t="shared" ref="X322:X385" si="118">V322-W322</f>
        <v>-84</v>
      </c>
      <c r="Y322" s="163">
        <f t="shared" ref="Y322:Y385" si="119">X322/W322</f>
        <v>-5.8700209643605873E-2</v>
      </c>
      <c r="Z322" s="91">
        <f t="shared" ref="Z322:Z385" si="120">V322/K322</f>
        <v>1.3661257606490873</v>
      </c>
      <c r="AA322" s="158">
        <v>1825</v>
      </c>
      <c r="AB322" s="189">
        <v>1260</v>
      </c>
      <c r="AC322" s="112">
        <v>130</v>
      </c>
      <c r="AD322" s="90">
        <f t="shared" si="105"/>
        <v>1390</v>
      </c>
      <c r="AE322" s="164">
        <f t="shared" si="106"/>
        <v>0.76164383561643834</v>
      </c>
      <c r="AF322" s="92">
        <f t="shared" si="107"/>
        <v>1.0990531538476744</v>
      </c>
      <c r="AG322" s="158">
        <v>375</v>
      </c>
      <c r="AH322" s="164">
        <f t="shared" si="108"/>
        <v>0.20547945205479451</v>
      </c>
      <c r="AI322" s="93">
        <f t="shared" si="109"/>
        <v>1.0092311004655918</v>
      </c>
      <c r="AJ322" s="158">
        <v>30</v>
      </c>
      <c r="AK322" s="158">
        <v>20</v>
      </c>
      <c r="AL322" s="90">
        <f t="shared" si="110"/>
        <v>50</v>
      </c>
      <c r="AM322" s="164">
        <f t="shared" si="111"/>
        <v>2.7397260273972601E-2</v>
      </c>
      <c r="AN322" s="93">
        <f t="shared" si="112"/>
        <v>0.30106879421947913</v>
      </c>
      <c r="AO322" s="158">
        <v>20</v>
      </c>
      <c r="AP322" s="113" t="s">
        <v>9</v>
      </c>
      <c r="AQ322" s="95" t="s">
        <v>9</v>
      </c>
    </row>
    <row r="323" spans="1:44" x14ac:dyDescent="0.2">
      <c r="A323" s="260" t="s">
        <v>556</v>
      </c>
      <c r="B323" s="260" t="s">
        <v>557</v>
      </c>
      <c r="C323" s="129">
        <v>9330200</v>
      </c>
      <c r="D323" s="122"/>
      <c r="E323" s="111"/>
      <c r="F323" s="112"/>
      <c r="G323" s="112"/>
      <c r="H323" s="145"/>
      <c r="I323" s="179" t="s">
        <v>334</v>
      </c>
      <c r="J323" s="154">
        <v>3.34</v>
      </c>
      <c r="K323" s="89">
        <f t="shared" si="113"/>
        <v>334</v>
      </c>
      <c r="L323" s="158">
        <v>8727</v>
      </c>
      <c r="M323" s="158">
        <v>7125</v>
      </c>
      <c r="N323" s="141">
        <v>5502</v>
      </c>
      <c r="O323" s="90">
        <f t="shared" si="114"/>
        <v>3225</v>
      </c>
      <c r="P323" s="162">
        <f t="shared" si="115"/>
        <v>0.5861504907306434</v>
      </c>
      <c r="Q323" s="174">
        <v>2609.3000000000002</v>
      </c>
      <c r="R323" s="185">
        <v>3045</v>
      </c>
      <c r="S323" s="146">
        <v>1871</v>
      </c>
      <c r="T323" s="112">
        <f t="shared" si="116"/>
        <v>1174</v>
      </c>
      <c r="U323" s="162">
        <f t="shared" si="117"/>
        <v>0.62747194013896312</v>
      </c>
      <c r="V323" s="185">
        <v>2866</v>
      </c>
      <c r="W323" s="141">
        <v>1766</v>
      </c>
      <c r="X323" s="90">
        <f t="shared" si="118"/>
        <v>1100</v>
      </c>
      <c r="Y323" s="163">
        <f t="shared" si="119"/>
        <v>0.62287655719139301</v>
      </c>
      <c r="Z323" s="91">
        <f t="shared" si="120"/>
        <v>8.5808383233532926</v>
      </c>
      <c r="AA323" s="158">
        <v>4705</v>
      </c>
      <c r="AB323" s="189">
        <v>3265</v>
      </c>
      <c r="AC323" s="112">
        <v>205</v>
      </c>
      <c r="AD323" s="90">
        <f t="shared" si="105"/>
        <v>3470</v>
      </c>
      <c r="AE323" s="164">
        <f t="shared" si="106"/>
        <v>0.73751328374070135</v>
      </c>
      <c r="AF323" s="92">
        <f t="shared" si="107"/>
        <v>1.0642327326705647</v>
      </c>
      <c r="AG323" s="158">
        <v>1010</v>
      </c>
      <c r="AH323" s="164">
        <f t="shared" si="108"/>
        <v>0.21466524973432519</v>
      </c>
      <c r="AI323" s="93">
        <f t="shared" si="109"/>
        <v>1.054347984942658</v>
      </c>
      <c r="AJ323" s="158">
        <v>135</v>
      </c>
      <c r="AK323" s="158">
        <v>50</v>
      </c>
      <c r="AL323" s="90">
        <f t="shared" si="110"/>
        <v>185</v>
      </c>
      <c r="AM323" s="164">
        <f t="shared" si="111"/>
        <v>3.9319872476089264E-2</v>
      </c>
      <c r="AN323" s="93">
        <f t="shared" si="112"/>
        <v>0.43208651072625565</v>
      </c>
      <c r="AO323" s="158">
        <v>35</v>
      </c>
      <c r="AP323" s="113" t="s">
        <v>9</v>
      </c>
      <c r="AQ323" s="95" t="s">
        <v>9</v>
      </c>
    </row>
    <row r="324" spans="1:44" x14ac:dyDescent="0.2">
      <c r="A324" s="261" t="s">
        <v>556</v>
      </c>
      <c r="B324" s="261" t="s">
        <v>618</v>
      </c>
      <c r="C324" s="130">
        <v>9330201</v>
      </c>
      <c r="D324" s="124"/>
      <c r="E324" s="115"/>
      <c r="F324" s="116"/>
      <c r="G324" s="116"/>
      <c r="H324" s="148"/>
      <c r="I324" s="180" t="s">
        <v>335</v>
      </c>
      <c r="J324" s="155">
        <v>0.72</v>
      </c>
      <c r="K324" s="96">
        <f t="shared" si="113"/>
        <v>72</v>
      </c>
      <c r="L324" s="159">
        <v>1752</v>
      </c>
      <c r="M324" s="159">
        <v>1818</v>
      </c>
      <c r="N324" s="143">
        <v>1738</v>
      </c>
      <c r="O324" s="97">
        <f t="shared" si="114"/>
        <v>14</v>
      </c>
      <c r="P324" s="165">
        <f t="shared" si="115"/>
        <v>8.0552359033371698E-3</v>
      </c>
      <c r="Q324" s="175">
        <v>2418.1999999999998</v>
      </c>
      <c r="R324" s="186">
        <v>670</v>
      </c>
      <c r="S324" s="150">
        <v>651</v>
      </c>
      <c r="T324" s="116">
        <f t="shared" si="116"/>
        <v>19</v>
      </c>
      <c r="U324" s="165">
        <f t="shared" si="117"/>
        <v>2.9185867895545316E-2</v>
      </c>
      <c r="V324" s="186">
        <v>599</v>
      </c>
      <c r="W324" s="143">
        <v>615</v>
      </c>
      <c r="X324" s="97">
        <f t="shared" si="118"/>
        <v>-16</v>
      </c>
      <c r="Y324" s="166">
        <f t="shared" si="119"/>
        <v>-2.6016260162601626E-2</v>
      </c>
      <c r="Z324" s="98">
        <f t="shared" si="120"/>
        <v>8.3194444444444446</v>
      </c>
      <c r="AA324" s="159">
        <v>815</v>
      </c>
      <c r="AB324" s="190">
        <v>475</v>
      </c>
      <c r="AC324" s="116">
        <v>30</v>
      </c>
      <c r="AD324" s="97">
        <f t="shared" si="105"/>
        <v>505</v>
      </c>
      <c r="AE324" s="167">
        <f t="shared" si="106"/>
        <v>0.61963190184049077</v>
      </c>
      <c r="AF324" s="99">
        <f t="shared" si="107"/>
        <v>0.89412972848555672</v>
      </c>
      <c r="AG324" s="159">
        <v>280</v>
      </c>
      <c r="AH324" s="167">
        <f t="shared" si="108"/>
        <v>0.34355828220858897</v>
      </c>
      <c r="AI324" s="100">
        <f t="shared" si="109"/>
        <v>1.6874178890402209</v>
      </c>
      <c r="AJ324" s="159">
        <v>20</v>
      </c>
      <c r="AK324" s="159">
        <v>10</v>
      </c>
      <c r="AL324" s="97">
        <f t="shared" si="110"/>
        <v>30</v>
      </c>
      <c r="AM324" s="167">
        <f t="shared" si="111"/>
        <v>3.6809815950920248E-2</v>
      </c>
      <c r="AN324" s="100">
        <f t="shared" si="112"/>
        <v>0.40450347198813458</v>
      </c>
      <c r="AO324" s="159">
        <v>10</v>
      </c>
      <c r="AP324" s="117" t="s">
        <v>8</v>
      </c>
      <c r="AQ324" s="102" t="s">
        <v>8</v>
      </c>
    </row>
    <row r="325" spans="1:44" x14ac:dyDescent="0.2">
      <c r="A325" s="261" t="s">
        <v>556</v>
      </c>
      <c r="B325" s="261" t="s">
        <v>583</v>
      </c>
      <c r="C325" s="130">
        <v>9330202</v>
      </c>
      <c r="D325" s="124"/>
      <c r="E325" s="115"/>
      <c r="F325" s="116"/>
      <c r="G325" s="116"/>
      <c r="H325" s="148"/>
      <c r="I325" s="180" t="s">
        <v>336</v>
      </c>
      <c r="J325" s="155">
        <v>1.29</v>
      </c>
      <c r="K325" s="96">
        <f t="shared" si="113"/>
        <v>129</v>
      </c>
      <c r="L325" s="159">
        <v>8954</v>
      </c>
      <c r="M325" s="159">
        <v>8867</v>
      </c>
      <c r="N325" s="143">
        <v>6833</v>
      </c>
      <c r="O325" s="97">
        <f t="shared" si="114"/>
        <v>2121</v>
      </c>
      <c r="P325" s="165">
        <f t="shared" si="115"/>
        <v>0.31040538562856723</v>
      </c>
      <c r="Q325" s="175">
        <v>6919.1</v>
      </c>
      <c r="R325" s="186">
        <v>4845</v>
      </c>
      <c r="S325" s="150">
        <v>3839</v>
      </c>
      <c r="T325" s="116">
        <f t="shared" si="116"/>
        <v>1006</v>
      </c>
      <c r="U325" s="165">
        <f t="shared" si="117"/>
        <v>0.26204740817921335</v>
      </c>
      <c r="V325" s="186">
        <v>4636</v>
      </c>
      <c r="W325" s="143">
        <v>3540</v>
      </c>
      <c r="X325" s="97">
        <f t="shared" si="118"/>
        <v>1096</v>
      </c>
      <c r="Y325" s="166">
        <f t="shared" si="119"/>
        <v>0.30960451977401132</v>
      </c>
      <c r="Z325" s="98">
        <f t="shared" si="120"/>
        <v>35.937984496124031</v>
      </c>
      <c r="AA325" s="159">
        <v>4970</v>
      </c>
      <c r="AB325" s="190">
        <v>2495</v>
      </c>
      <c r="AC325" s="116">
        <v>140</v>
      </c>
      <c r="AD325" s="97">
        <f t="shared" si="105"/>
        <v>2635</v>
      </c>
      <c r="AE325" s="167">
        <f t="shared" si="106"/>
        <v>0.53018108651911466</v>
      </c>
      <c r="AF325" s="99">
        <f t="shared" si="107"/>
        <v>0.76505207289915544</v>
      </c>
      <c r="AG325" s="159">
        <v>1960</v>
      </c>
      <c r="AH325" s="167">
        <f t="shared" si="108"/>
        <v>0.39436619718309857</v>
      </c>
      <c r="AI325" s="100">
        <f t="shared" si="109"/>
        <v>1.9369656050250421</v>
      </c>
      <c r="AJ325" s="159">
        <v>255</v>
      </c>
      <c r="AK325" s="159">
        <v>35</v>
      </c>
      <c r="AL325" s="97">
        <f t="shared" si="110"/>
        <v>290</v>
      </c>
      <c r="AM325" s="167">
        <f t="shared" si="111"/>
        <v>5.8350100603621731E-2</v>
      </c>
      <c r="AN325" s="100">
        <f t="shared" si="112"/>
        <v>0.64120989674309592</v>
      </c>
      <c r="AO325" s="159">
        <v>85</v>
      </c>
      <c r="AP325" s="117" t="s">
        <v>8</v>
      </c>
      <c r="AQ325" s="102" t="s">
        <v>8</v>
      </c>
    </row>
    <row r="326" spans="1:44" x14ac:dyDescent="0.2">
      <c r="A326" s="260"/>
      <c r="B326" s="260"/>
      <c r="C326" s="129">
        <v>9330203</v>
      </c>
      <c r="D326" s="122"/>
      <c r="E326" s="111"/>
      <c r="F326" s="112"/>
      <c r="G326" s="112"/>
      <c r="H326" s="145"/>
      <c r="I326" s="179" t="s">
        <v>337</v>
      </c>
      <c r="J326" s="154">
        <v>1.1200000000000001</v>
      </c>
      <c r="K326" s="89">
        <f t="shared" si="113"/>
        <v>112.00000000000001</v>
      </c>
      <c r="L326" s="158">
        <v>4838</v>
      </c>
      <c r="M326" s="158">
        <v>4640</v>
      </c>
      <c r="N326" s="141">
        <v>4398</v>
      </c>
      <c r="O326" s="90">
        <f t="shared" si="114"/>
        <v>440</v>
      </c>
      <c r="P326" s="162">
        <f t="shared" si="115"/>
        <v>0.10004547521600728</v>
      </c>
      <c r="Q326" s="174">
        <v>4304.3</v>
      </c>
      <c r="R326" s="185">
        <v>1792</v>
      </c>
      <c r="S326" s="146">
        <v>1675</v>
      </c>
      <c r="T326" s="112">
        <f t="shared" si="116"/>
        <v>117</v>
      </c>
      <c r="U326" s="162">
        <f t="shared" si="117"/>
        <v>6.9850746268656713E-2</v>
      </c>
      <c r="V326" s="185">
        <v>1708</v>
      </c>
      <c r="W326" s="141">
        <v>1565</v>
      </c>
      <c r="X326" s="90">
        <f t="shared" si="118"/>
        <v>143</v>
      </c>
      <c r="Y326" s="163">
        <f t="shared" si="119"/>
        <v>9.1373801916932909E-2</v>
      </c>
      <c r="Z326" s="91">
        <f t="shared" si="120"/>
        <v>15.249999999999998</v>
      </c>
      <c r="AA326" s="158">
        <v>2470</v>
      </c>
      <c r="AB326" s="189">
        <v>1610</v>
      </c>
      <c r="AC326" s="112">
        <v>60</v>
      </c>
      <c r="AD326" s="90">
        <f t="shared" si="105"/>
        <v>1670</v>
      </c>
      <c r="AE326" s="164">
        <f t="shared" si="106"/>
        <v>0.67611336032388669</v>
      </c>
      <c r="AF326" s="92">
        <f t="shared" si="107"/>
        <v>0.97563255457992315</v>
      </c>
      <c r="AG326" s="158">
        <v>635</v>
      </c>
      <c r="AH326" s="164">
        <f t="shared" si="108"/>
        <v>0.25708502024291496</v>
      </c>
      <c r="AI326" s="93">
        <f t="shared" si="109"/>
        <v>1.26269656307915</v>
      </c>
      <c r="AJ326" s="158">
        <v>90</v>
      </c>
      <c r="AK326" s="158">
        <v>45</v>
      </c>
      <c r="AL326" s="90">
        <f t="shared" si="110"/>
        <v>135</v>
      </c>
      <c r="AM326" s="164">
        <f t="shared" si="111"/>
        <v>5.4655870445344132E-2</v>
      </c>
      <c r="AN326" s="93">
        <f t="shared" si="112"/>
        <v>0.60061396093784758</v>
      </c>
      <c r="AO326" s="158">
        <v>30</v>
      </c>
      <c r="AP326" s="113" t="s">
        <v>9</v>
      </c>
      <c r="AQ326" s="95" t="s">
        <v>9</v>
      </c>
    </row>
    <row r="327" spans="1:44" x14ac:dyDescent="0.2">
      <c r="A327" s="261" t="s">
        <v>556</v>
      </c>
      <c r="B327" s="261" t="s">
        <v>619</v>
      </c>
      <c r="C327" s="130">
        <v>9330204.0099999998</v>
      </c>
      <c r="D327" s="124"/>
      <c r="E327" s="115"/>
      <c r="F327" s="116"/>
      <c r="G327" s="116"/>
      <c r="H327" s="148"/>
      <c r="I327" s="180" t="s">
        <v>338</v>
      </c>
      <c r="J327" s="155">
        <v>0.41</v>
      </c>
      <c r="K327" s="96">
        <f t="shared" si="113"/>
        <v>41</v>
      </c>
      <c r="L327" s="159">
        <v>4532</v>
      </c>
      <c r="M327" s="159">
        <v>4261</v>
      </c>
      <c r="N327" s="143">
        <v>4326</v>
      </c>
      <c r="O327" s="97">
        <f t="shared" si="114"/>
        <v>206</v>
      </c>
      <c r="P327" s="165">
        <f t="shared" si="115"/>
        <v>4.7619047619047616E-2</v>
      </c>
      <c r="Q327" s="175">
        <v>11135.1</v>
      </c>
      <c r="R327" s="186">
        <v>2517</v>
      </c>
      <c r="S327" s="150">
        <v>2435</v>
      </c>
      <c r="T327" s="116">
        <f t="shared" si="116"/>
        <v>82</v>
      </c>
      <c r="U327" s="165">
        <f t="shared" si="117"/>
        <v>3.3675564681724848E-2</v>
      </c>
      <c r="V327" s="186">
        <v>2413</v>
      </c>
      <c r="W327" s="143">
        <v>2313</v>
      </c>
      <c r="X327" s="97">
        <f t="shared" si="118"/>
        <v>100</v>
      </c>
      <c r="Y327" s="166">
        <f t="shared" si="119"/>
        <v>4.3233895373973194E-2</v>
      </c>
      <c r="Z327" s="98">
        <f t="shared" si="120"/>
        <v>58.853658536585364</v>
      </c>
      <c r="AA327" s="159">
        <v>2715</v>
      </c>
      <c r="AB327" s="190">
        <v>1480</v>
      </c>
      <c r="AC327" s="116">
        <v>75</v>
      </c>
      <c r="AD327" s="97">
        <f t="shared" si="105"/>
        <v>1555</v>
      </c>
      <c r="AE327" s="167">
        <f t="shared" si="106"/>
        <v>0.57274401473296499</v>
      </c>
      <c r="AF327" s="99">
        <f t="shared" si="107"/>
        <v>0.82647043973010825</v>
      </c>
      <c r="AG327" s="159">
        <v>895</v>
      </c>
      <c r="AH327" s="167">
        <f t="shared" si="108"/>
        <v>0.3296500920810313</v>
      </c>
      <c r="AI327" s="100">
        <f t="shared" si="109"/>
        <v>1.6191065426376783</v>
      </c>
      <c r="AJ327" s="159">
        <v>190</v>
      </c>
      <c r="AK327" s="159">
        <v>25</v>
      </c>
      <c r="AL327" s="97">
        <f t="shared" si="110"/>
        <v>215</v>
      </c>
      <c r="AM327" s="167">
        <f t="shared" si="111"/>
        <v>7.918968692449356E-2</v>
      </c>
      <c r="AN327" s="100">
        <f t="shared" si="112"/>
        <v>0.87021633982959956</v>
      </c>
      <c r="AO327" s="159">
        <v>45</v>
      </c>
      <c r="AP327" s="117" t="s">
        <v>8</v>
      </c>
      <c r="AQ327" s="102" t="s">
        <v>8</v>
      </c>
    </row>
    <row r="328" spans="1:44" x14ac:dyDescent="0.2">
      <c r="A328" s="261" t="s">
        <v>556</v>
      </c>
      <c r="B328" s="261" t="s">
        <v>620</v>
      </c>
      <c r="C328" s="130">
        <v>9330204.0199999996</v>
      </c>
      <c r="D328" s="124"/>
      <c r="E328" s="115"/>
      <c r="F328" s="116"/>
      <c r="G328" s="116"/>
      <c r="H328" s="148"/>
      <c r="I328" s="180" t="s">
        <v>339</v>
      </c>
      <c r="J328" s="155">
        <v>0.7</v>
      </c>
      <c r="K328" s="96">
        <f t="shared" si="113"/>
        <v>70</v>
      </c>
      <c r="L328" s="159">
        <v>5356</v>
      </c>
      <c r="M328" s="159">
        <v>5215</v>
      </c>
      <c r="N328" s="143">
        <v>5236</v>
      </c>
      <c r="O328" s="97">
        <f t="shared" si="114"/>
        <v>120</v>
      </c>
      <c r="P328" s="165">
        <f t="shared" si="115"/>
        <v>2.291825821237586E-2</v>
      </c>
      <c r="Q328" s="175">
        <v>7617.7</v>
      </c>
      <c r="R328" s="186">
        <v>2802</v>
      </c>
      <c r="S328" s="150">
        <v>2722</v>
      </c>
      <c r="T328" s="116">
        <f t="shared" si="116"/>
        <v>80</v>
      </c>
      <c r="U328" s="165">
        <f t="shared" si="117"/>
        <v>2.9390154298310066E-2</v>
      </c>
      <c r="V328" s="186">
        <v>2685</v>
      </c>
      <c r="W328" s="143">
        <v>2581</v>
      </c>
      <c r="X328" s="97">
        <f t="shared" si="118"/>
        <v>104</v>
      </c>
      <c r="Y328" s="166">
        <f t="shared" si="119"/>
        <v>4.0294459511817128E-2</v>
      </c>
      <c r="Z328" s="98">
        <f t="shared" si="120"/>
        <v>38.357142857142854</v>
      </c>
      <c r="AA328" s="159">
        <v>2815</v>
      </c>
      <c r="AB328" s="190">
        <v>1590</v>
      </c>
      <c r="AC328" s="116">
        <v>90</v>
      </c>
      <c r="AD328" s="97">
        <f t="shared" si="105"/>
        <v>1680</v>
      </c>
      <c r="AE328" s="167">
        <f t="shared" si="106"/>
        <v>0.5968028419182948</v>
      </c>
      <c r="AF328" s="99">
        <f t="shared" si="107"/>
        <v>0.86118736207546154</v>
      </c>
      <c r="AG328" s="159">
        <v>950</v>
      </c>
      <c r="AH328" s="167">
        <f t="shared" si="108"/>
        <v>0.33747779751332146</v>
      </c>
      <c r="AI328" s="100">
        <f t="shared" si="109"/>
        <v>1.6575530329730916</v>
      </c>
      <c r="AJ328" s="159">
        <v>135</v>
      </c>
      <c r="AK328" s="159">
        <v>25</v>
      </c>
      <c r="AL328" s="97">
        <f t="shared" si="110"/>
        <v>160</v>
      </c>
      <c r="AM328" s="167">
        <f t="shared" si="111"/>
        <v>5.6838365896980464E-2</v>
      </c>
      <c r="AN328" s="100">
        <f t="shared" si="112"/>
        <v>0.62459742743934576</v>
      </c>
      <c r="AO328" s="159">
        <v>30</v>
      </c>
      <c r="AP328" s="117" t="s">
        <v>8</v>
      </c>
      <c r="AQ328" s="102" t="s">
        <v>8</v>
      </c>
    </row>
    <row r="329" spans="1:44" x14ac:dyDescent="0.2">
      <c r="A329" s="261" t="s">
        <v>556</v>
      </c>
      <c r="B329" s="261" t="s">
        <v>619</v>
      </c>
      <c r="C329" s="130">
        <v>9330205.0099999998</v>
      </c>
      <c r="D329" s="124"/>
      <c r="E329" s="115"/>
      <c r="F329" s="116"/>
      <c r="G329" s="116"/>
      <c r="H329" s="148"/>
      <c r="I329" s="180" t="s">
        <v>340</v>
      </c>
      <c r="J329" s="155">
        <v>0.51</v>
      </c>
      <c r="K329" s="96">
        <f t="shared" si="113"/>
        <v>51</v>
      </c>
      <c r="L329" s="159">
        <v>4329</v>
      </c>
      <c r="M329" s="159">
        <v>4097</v>
      </c>
      <c r="N329" s="143">
        <v>3944</v>
      </c>
      <c r="O329" s="97">
        <f t="shared" si="114"/>
        <v>385</v>
      </c>
      <c r="P329" s="165">
        <f t="shared" si="115"/>
        <v>9.7616632860040561E-2</v>
      </c>
      <c r="Q329" s="175">
        <v>8552</v>
      </c>
      <c r="R329" s="186">
        <v>2540</v>
      </c>
      <c r="S329" s="150">
        <v>2360</v>
      </c>
      <c r="T329" s="116">
        <f t="shared" si="116"/>
        <v>180</v>
      </c>
      <c r="U329" s="165">
        <f t="shared" si="117"/>
        <v>7.6271186440677971E-2</v>
      </c>
      <c r="V329" s="186">
        <v>2430</v>
      </c>
      <c r="W329" s="143">
        <v>2212</v>
      </c>
      <c r="X329" s="97">
        <f t="shared" si="118"/>
        <v>218</v>
      </c>
      <c r="Y329" s="166">
        <f t="shared" si="119"/>
        <v>9.8553345388788433E-2</v>
      </c>
      <c r="Z329" s="98">
        <f t="shared" si="120"/>
        <v>47.647058823529413</v>
      </c>
      <c r="AA329" s="159">
        <v>2425</v>
      </c>
      <c r="AB329" s="190">
        <v>1090</v>
      </c>
      <c r="AC329" s="116">
        <v>60</v>
      </c>
      <c r="AD329" s="97">
        <f t="shared" si="105"/>
        <v>1150</v>
      </c>
      <c r="AE329" s="167">
        <f t="shared" si="106"/>
        <v>0.47422680412371132</v>
      </c>
      <c r="AF329" s="99">
        <f t="shared" si="107"/>
        <v>0.68430996266047817</v>
      </c>
      <c r="AG329" s="159">
        <v>1045</v>
      </c>
      <c r="AH329" s="167">
        <f t="shared" si="108"/>
        <v>0.43092783505154642</v>
      </c>
      <c r="AI329" s="100">
        <f t="shared" si="109"/>
        <v>2.1165414295262592</v>
      </c>
      <c r="AJ329" s="159">
        <v>180</v>
      </c>
      <c r="AK329" s="159">
        <v>10</v>
      </c>
      <c r="AL329" s="97">
        <f t="shared" si="110"/>
        <v>190</v>
      </c>
      <c r="AM329" s="167">
        <f t="shared" si="111"/>
        <v>7.8350515463917525E-2</v>
      </c>
      <c r="AN329" s="100">
        <f t="shared" si="112"/>
        <v>0.86099467542766517</v>
      </c>
      <c r="AO329" s="159">
        <v>35</v>
      </c>
      <c r="AP329" s="117" t="s">
        <v>8</v>
      </c>
      <c r="AQ329" s="109" t="s">
        <v>7</v>
      </c>
    </row>
    <row r="330" spans="1:44" x14ac:dyDescent="0.2">
      <c r="A330" s="260"/>
      <c r="B330" s="260"/>
      <c r="C330" s="129">
        <v>9330205.0199999996</v>
      </c>
      <c r="D330" s="122"/>
      <c r="E330" s="111"/>
      <c r="F330" s="112"/>
      <c r="G330" s="112"/>
      <c r="H330" s="145"/>
      <c r="I330" s="179" t="s">
        <v>341</v>
      </c>
      <c r="J330" s="154">
        <v>0.62</v>
      </c>
      <c r="K330" s="89">
        <f t="shared" si="113"/>
        <v>62</v>
      </c>
      <c r="L330" s="158">
        <v>5553</v>
      </c>
      <c r="M330" s="158">
        <v>5165</v>
      </c>
      <c r="N330" s="141">
        <v>5039</v>
      </c>
      <c r="O330" s="90">
        <f t="shared" si="114"/>
        <v>514</v>
      </c>
      <c r="P330" s="162">
        <f t="shared" si="115"/>
        <v>0.10200436594562413</v>
      </c>
      <c r="Q330" s="174">
        <v>8943.5</v>
      </c>
      <c r="R330" s="185">
        <v>3152</v>
      </c>
      <c r="S330" s="146">
        <v>2971</v>
      </c>
      <c r="T330" s="112">
        <f t="shared" si="116"/>
        <v>181</v>
      </c>
      <c r="U330" s="162">
        <f t="shared" si="117"/>
        <v>6.0922248401211715E-2</v>
      </c>
      <c r="V330" s="185">
        <v>3058</v>
      </c>
      <c r="W330" s="141">
        <v>2845</v>
      </c>
      <c r="X330" s="90">
        <f t="shared" si="118"/>
        <v>213</v>
      </c>
      <c r="Y330" s="163">
        <f t="shared" si="119"/>
        <v>7.4868189806678379E-2</v>
      </c>
      <c r="Z330" s="91">
        <f t="shared" si="120"/>
        <v>49.322580645161288</v>
      </c>
      <c r="AA330" s="158">
        <v>2340</v>
      </c>
      <c r="AB330" s="189">
        <v>1250</v>
      </c>
      <c r="AC330" s="112">
        <v>130</v>
      </c>
      <c r="AD330" s="90">
        <f t="shared" si="105"/>
        <v>1380</v>
      </c>
      <c r="AE330" s="164">
        <f t="shared" si="106"/>
        <v>0.58974358974358976</v>
      </c>
      <c r="AF330" s="92">
        <f t="shared" si="107"/>
        <v>0.8510008510008511</v>
      </c>
      <c r="AG330" s="158">
        <v>670</v>
      </c>
      <c r="AH330" s="164">
        <f t="shared" si="108"/>
        <v>0.28632478632478631</v>
      </c>
      <c r="AI330" s="93">
        <f t="shared" si="109"/>
        <v>1.4063103454066126</v>
      </c>
      <c r="AJ330" s="158">
        <v>265</v>
      </c>
      <c r="AK330" s="158">
        <v>15</v>
      </c>
      <c r="AL330" s="90">
        <f t="shared" si="110"/>
        <v>280</v>
      </c>
      <c r="AM330" s="164">
        <f t="shared" si="111"/>
        <v>0.11965811965811966</v>
      </c>
      <c r="AN330" s="93">
        <f t="shared" si="112"/>
        <v>1.3149243918474689</v>
      </c>
      <c r="AO330" s="158">
        <v>15</v>
      </c>
      <c r="AP330" s="113" t="s">
        <v>9</v>
      </c>
      <c r="AQ330" s="95" t="s">
        <v>9</v>
      </c>
    </row>
    <row r="331" spans="1:44" x14ac:dyDescent="0.2">
      <c r="A331" s="261"/>
      <c r="B331" s="261"/>
      <c r="C331" s="130">
        <v>9330206</v>
      </c>
      <c r="D331" s="124"/>
      <c r="E331" s="115"/>
      <c r="F331" s="116"/>
      <c r="G331" s="116"/>
      <c r="H331" s="148"/>
      <c r="I331" s="180" t="s">
        <v>342</v>
      </c>
      <c r="J331" s="155">
        <v>0.31</v>
      </c>
      <c r="K331" s="96">
        <f t="shared" si="113"/>
        <v>31</v>
      </c>
      <c r="L331" s="159">
        <v>3070</v>
      </c>
      <c r="M331" s="159">
        <v>2572</v>
      </c>
      <c r="N331" s="143">
        <v>1893</v>
      </c>
      <c r="O331" s="97">
        <f t="shared" si="114"/>
        <v>1177</v>
      </c>
      <c r="P331" s="165">
        <f t="shared" si="115"/>
        <v>0.62176439513998949</v>
      </c>
      <c r="Q331" s="175">
        <v>9970.7999999999993</v>
      </c>
      <c r="R331" s="186">
        <v>1778</v>
      </c>
      <c r="S331" s="150">
        <v>1109</v>
      </c>
      <c r="T331" s="116">
        <f t="shared" si="116"/>
        <v>669</v>
      </c>
      <c r="U331" s="165">
        <f t="shared" si="117"/>
        <v>0.60324616771866546</v>
      </c>
      <c r="V331" s="186">
        <v>1697</v>
      </c>
      <c r="W331" s="143">
        <v>1036</v>
      </c>
      <c r="X331" s="97">
        <f t="shared" si="118"/>
        <v>661</v>
      </c>
      <c r="Y331" s="166">
        <f t="shared" si="119"/>
        <v>0.63803088803088803</v>
      </c>
      <c r="Z331" s="98">
        <f t="shared" si="120"/>
        <v>54.741935483870968</v>
      </c>
      <c r="AA331" s="159">
        <v>1945</v>
      </c>
      <c r="AB331" s="190">
        <v>855</v>
      </c>
      <c r="AC331" s="116">
        <v>35</v>
      </c>
      <c r="AD331" s="97">
        <f t="shared" si="105"/>
        <v>890</v>
      </c>
      <c r="AE331" s="167">
        <f t="shared" si="106"/>
        <v>0.45758354755784064</v>
      </c>
      <c r="AF331" s="99">
        <f t="shared" si="107"/>
        <v>0.66029371941968351</v>
      </c>
      <c r="AG331" s="159">
        <v>920</v>
      </c>
      <c r="AH331" s="167">
        <f t="shared" si="108"/>
        <v>0.47300771208226222</v>
      </c>
      <c r="AI331" s="100">
        <f t="shared" si="109"/>
        <v>2.3232205897950009</v>
      </c>
      <c r="AJ331" s="159">
        <v>100</v>
      </c>
      <c r="AK331" s="159">
        <v>20</v>
      </c>
      <c r="AL331" s="97">
        <f t="shared" si="110"/>
        <v>120</v>
      </c>
      <c r="AM331" s="167">
        <f t="shared" si="111"/>
        <v>6.1696658097686374E-2</v>
      </c>
      <c r="AN331" s="100">
        <f t="shared" si="112"/>
        <v>0.67798525382072938</v>
      </c>
      <c r="AO331" s="159">
        <v>15</v>
      </c>
      <c r="AP331" s="117" t="s">
        <v>8</v>
      </c>
      <c r="AQ331" s="102" t="s">
        <v>8</v>
      </c>
    </row>
    <row r="332" spans="1:44" x14ac:dyDescent="0.2">
      <c r="A332" s="261"/>
      <c r="B332" s="261"/>
      <c r="C332" s="130">
        <v>9330207</v>
      </c>
      <c r="D332" s="124"/>
      <c r="E332" s="115"/>
      <c r="F332" s="116"/>
      <c r="G332" s="116"/>
      <c r="H332" s="148"/>
      <c r="I332" s="180" t="s">
        <v>343</v>
      </c>
      <c r="J332" s="155">
        <v>0.35</v>
      </c>
      <c r="K332" s="96">
        <f t="shared" si="113"/>
        <v>35</v>
      </c>
      <c r="L332" s="159">
        <v>2447</v>
      </c>
      <c r="M332" s="159">
        <v>2143</v>
      </c>
      <c r="N332" s="143">
        <v>2394</v>
      </c>
      <c r="O332" s="97">
        <f t="shared" si="114"/>
        <v>53</v>
      </c>
      <c r="P332" s="165">
        <f t="shared" si="115"/>
        <v>2.2138680033416874E-2</v>
      </c>
      <c r="Q332" s="175">
        <v>7086.6</v>
      </c>
      <c r="R332" s="186">
        <v>1505</v>
      </c>
      <c r="S332" s="150">
        <v>1483</v>
      </c>
      <c r="T332" s="116">
        <f t="shared" si="116"/>
        <v>22</v>
      </c>
      <c r="U332" s="165">
        <f t="shared" si="117"/>
        <v>1.4834794335805798E-2</v>
      </c>
      <c r="V332" s="186">
        <v>1435</v>
      </c>
      <c r="W332" s="143">
        <v>1367</v>
      </c>
      <c r="X332" s="97">
        <f t="shared" si="118"/>
        <v>68</v>
      </c>
      <c r="Y332" s="166">
        <f t="shared" si="119"/>
        <v>4.9743964886613021E-2</v>
      </c>
      <c r="Z332" s="98">
        <f t="shared" si="120"/>
        <v>41</v>
      </c>
      <c r="AA332" s="159">
        <v>1600</v>
      </c>
      <c r="AB332" s="190">
        <v>715</v>
      </c>
      <c r="AC332" s="116">
        <v>35</v>
      </c>
      <c r="AD332" s="97">
        <f t="shared" si="105"/>
        <v>750</v>
      </c>
      <c r="AE332" s="167">
        <f t="shared" si="106"/>
        <v>0.46875</v>
      </c>
      <c r="AF332" s="99">
        <f t="shared" si="107"/>
        <v>0.67640692640692646</v>
      </c>
      <c r="AG332" s="159">
        <v>705</v>
      </c>
      <c r="AH332" s="167">
        <f t="shared" si="108"/>
        <v>0.44062499999999999</v>
      </c>
      <c r="AI332" s="100">
        <f t="shared" si="109"/>
        <v>2.1641699410609037</v>
      </c>
      <c r="AJ332" s="159">
        <v>135</v>
      </c>
      <c r="AK332" s="159">
        <v>10</v>
      </c>
      <c r="AL332" s="97">
        <f t="shared" si="110"/>
        <v>145</v>
      </c>
      <c r="AM332" s="167">
        <f t="shared" si="111"/>
        <v>9.0624999999999997E-2</v>
      </c>
      <c r="AN332" s="100">
        <f t="shared" si="112"/>
        <v>0.99587912087912089</v>
      </c>
      <c r="AO332" s="159">
        <v>10</v>
      </c>
      <c r="AP332" s="117" t="s">
        <v>8</v>
      </c>
      <c r="AQ332" s="102" t="s">
        <v>8</v>
      </c>
    </row>
    <row r="333" spans="1:44" x14ac:dyDescent="0.2">
      <c r="A333" s="260"/>
      <c r="B333" s="260"/>
      <c r="C333" s="129">
        <v>9330208</v>
      </c>
      <c r="D333" s="122"/>
      <c r="E333" s="111"/>
      <c r="F333" s="112"/>
      <c r="G333" s="112"/>
      <c r="H333" s="145"/>
      <c r="I333" s="179" t="s">
        <v>344</v>
      </c>
      <c r="J333" s="154">
        <v>1.68</v>
      </c>
      <c r="K333" s="89">
        <f t="shared" si="113"/>
        <v>168</v>
      </c>
      <c r="L333" s="158">
        <v>6215</v>
      </c>
      <c r="M333" s="158">
        <v>5910</v>
      </c>
      <c r="N333" s="141">
        <v>5853</v>
      </c>
      <c r="O333" s="90">
        <f t="shared" si="114"/>
        <v>362</v>
      </c>
      <c r="P333" s="162">
        <f t="shared" si="115"/>
        <v>6.1848624636938319E-2</v>
      </c>
      <c r="Q333" s="174">
        <v>3705.6</v>
      </c>
      <c r="R333" s="185">
        <v>2835</v>
      </c>
      <c r="S333" s="146">
        <v>2648</v>
      </c>
      <c r="T333" s="112">
        <f t="shared" si="116"/>
        <v>187</v>
      </c>
      <c r="U333" s="162">
        <f t="shared" si="117"/>
        <v>7.0619335347432019E-2</v>
      </c>
      <c r="V333" s="185">
        <v>2718</v>
      </c>
      <c r="W333" s="141">
        <v>2542</v>
      </c>
      <c r="X333" s="90">
        <f t="shared" si="118"/>
        <v>176</v>
      </c>
      <c r="Y333" s="163">
        <f t="shared" si="119"/>
        <v>6.9236821400472076E-2</v>
      </c>
      <c r="Z333" s="91">
        <f t="shared" si="120"/>
        <v>16.178571428571427</v>
      </c>
      <c r="AA333" s="158">
        <v>3125</v>
      </c>
      <c r="AB333" s="189">
        <v>1960</v>
      </c>
      <c r="AC333" s="112">
        <v>110</v>
      </c>
      <c r="AD333" s="90">
        <f t="shared" si="105"/>
        <v>2070</v>
      </c>
      <c r="AE333" s="164">
        <f t="shared" si="106"/>
        <v>0.66239999999999999</v>
      </c>
      <c r="AF333" s="92">
        <f t="shared" si="107"/>
        <v>0.95584415584415594</v>
      </c>
      <c r="AG333" s="158">
        <v>645</v>
      </c>
      <c r="AH333" s="164">
        <f t="shared" si="108"/>
        <v>0.2064</v>
      </c>
      <c r="AI333" s="93">
        <f t="shared" si="109"/>
        <v>1.0137524557956779</v>
      </c>
      <c r="AJ333" s="158">
        <v>295</v>
      </c>
      <c r="AK333" s="158">
        <v>70</v>
      </c>
      <c r="AL333" s="90">
        <f t="shared" si="110"/>
        <v>365</v>
      </c>
      <c r="AM333" s="164">
        <f t="shared" si="111"/>
        <v>0.1168</v>
      </c>
      <c r="AN333" s="93">
        <f t="shared" si="112"/>
        <v>1.2835164835164836</v>
      </c>
      <c r="AO333" s="158">
        <v>45</v>
      </c>
      <c r="AP333" s="113" t="s">
        <v>9</v>
      </c>
      <c r="AQ333" s="95" t="s">
        <v>9</v>
      </c>
    </row>
    <row r="334" spans="1:44" x14ac:dyDescent="0.2">
      <c r="A334" s="260" t="s">
        <v>556</v>
      </c>
      <c r="B334" s="260" t="s">
        <v>572</v>
      </c>
      <c r="C334" s="129">
        <v>9330209</v>
      </c>
      <c r="D334" s="122"/>
      <c r="E334" s="111"/>
      <c r="F334" s="112"/>
      <c r="G334" s="112"/>
      <c r="H334" s="145"/>
      <c r="I334" s="179" t="s">
        <v>345</v>
      </c>
      <c r="J334" s="154">
        <v>2.11</v>
      </c>
      <c r="K334" s="89">
        <f t="shared" si="113"/>
        <v>211</v>
      </c>
      <c r="L334" s="158">
        <v>9351</v>
      </c>
      <c r="M334" s="158">
        <v>8540</v>
      </c>
      <c r="N334" s="141">
        <v>6718</v>
      </c>
      <c r="O334" s="90">
        <f t="shared" si="114"/>
        <v>2633</v>
      </c>
      <c r="P334" s="162">
        <f t="shared" si="115"/>
        <v>0.39193212265555227</v>
      </c>
      <c r="Q334" s="174">
        <v>4442.1000000000004</v>
      </c>
      <c r="R334" s="185">
        <v>4137</v>
      </c>
      <c r="S334" s="146">
        <v>2772</v>
      </c>
      <c r="T334" s="112">
        <f t="shared" si="116"/>
        <v>1365</v>
      </c>
      <c r="U334" s="162">
        <f t="shared" si="117"/>
        <v>0.49242424242424243</v>
      </c>
      <c r="V334" s="185">
        <v>3948</v>
      </c>
      <c r="W334" s="141">
        <v>2674</v>
      </c>
      <c r="X334" s="90">
        <f t="shared" si="118"/>
        <v>1274</v>
      </c>
      <c r="Y334" s="163">
        <f t="shared" si="119"/>
        <v>0.47643979057591623</v>
      </c>
      <c r="Z334" s="91">
        <f t="shared" si="120"/>
        <v>18.710900473933648</v>
      </c>
      <c r="AA334" s="158">
        <v>4550</v>
      </c>
      <c r="AB334" s="189">
        <v>3070</v>
      </c>
      <c r="AC334" s="112">
        <v>175</v>
      </c>
      <c r="AD334" s="90">
        <f t="shared" si="105"/>
        <v>3245</v>
      </c>
      <c r="AE334" s="164">
        <f t="shared" si="106"/>
        <v>0.71318681318681321</v>
      </c>
      <c r="AF334" s="92">
        <f t="shared" si="107"/>
        <v>1.029129600558172</v>
      </c>
      <c r="AG334" s="158">
        <v>970</v>
      </c>
      <c r="AH334" s="164">
        <f t="shared" si="108"/>
        <v>0.21318681318681318</v>
      </c>
      <c r="AI334" s="93">
        <f t="shared" si="109"/>
        <v>1.0470865087760961</v>
      </c>
      <c r="AJ334" s="158">
        <v>225</v>
      </c>
      <c r="AK334" s="158">
        <v>40</v>
      </c>
      <c r="AL334" s="90">
        <f t="shared" si="110"/>
        <v>265</v>
      </c>
      <c r="AM334" s="164">
        <f t="shared" si="111"/>
        <v>5.8241758241758243E-2</v>
      </c>
      <c r="AN334" s="93">
        <f t="shared" si="112"/>
        <v>0.64001932133800266</v>
      </c>
      <c r="AO334" s="158">
        <v>70</v>
      </c>
      <c r="AP334" s="113" t="s">
        <v>9</v>
      </c>
      <c r="AQ334" s="95" t="s">
        <v>9</v>
      </c>
    </row>
    <row r="335" spans="1:44" x14ac:dyDescent="0.2">
      <c r="A335" s="261"/>
      <c r="B335" s="261"/>
      <c r="C335" s="130">
        <v>9330210</v>
      </c>
      <c r="D335" s="124"/>
      <c r="E335" s="115"/>
      <c r="F335" s="116"/>
      <c r="G335" s="116"/>
      <c r="H335" s="148"/>
      <c r="I335" s="180" t="s">
        <v>346</v>
      </c>
      <c r="J335" s="155">
        <v>2.4700000000000002</v>
      </c>
      <c r="K335" s="96">
        <f t="shared" si="113"/>
        <v>247.00000000000003</v>
      </c>
      <c r="L335" s="159">
        <v>5872</v>
      </c>
      <c r="M335" s="159">
        <v>5623</v>
      </c>
      <c r="N335" s="143">
        <v>4675</v>
      </c>
      <c r="O335" s="97">
        <f t="shared" si="114"/>
        <v>1197</v>
      </c>
      <c r="P335" s="165">
        <f t="shared" si="115"/>
        <v>0.2560427807486631</v>
      </c>
      <c r="Q335" s="175">
        <v>2380.9</v>
      </c>
      <c r="R335" s="186">
        <v>2617</v>
      </c>
      <c r="S335" s="150">
        <v>2134</v>
      </c>
      <c r="T335" s="116">
        <f t="shared" si="116"/>
        <v>483</v>
      </c>
      <c r="U335" s="165">
        <f t="shared" si="117"/>
        <v>0.22633552014995315</v>
      </c>
      <c r="V335" s="186">
        <v>2515</v>
      </c>
      <c r="W335" s="143">
        <v>2006</v>
      </c>
      <c r="X335" s="97">
        <f t="shared" si="118"/>
        <v>509</v>
      </c>
      <c r="Y335" s="166">
        <f t="shared" si="119"/>
        <v>0.25373878364905283</v>
      </c>
      <c r="Z335" s="98">
        <f t="shared" si="120"/>
        <v>10.182186234817813</v>
      </c>
      <c r="AA335" s="159">
        <v>3270</v>
      </c>
      <c r="AB335" s="190">
        <v>1655</v>
      </c>
      <c r="AC335" s="116">
        <v>105</v>
      </c>
      <c r="AD335" s="97">
        <f t="shared" si="105"/>
        <v>1760</v>
      </c>
      <c r="AE335" s="167">
        <f t="shared" si="106"/>
        <v>0.53822629969418956</v>
      </c>
      <c r="AF335" s="99">
        <f t="shared" si="107"/>
        <v>0.77666132712004265</v>
      </c>
      <c r="AG335" s="159">
        <v>1175</v>
      </c>
      <c r="AH335" s="167">
        <f t="shared" si="108"/>
        <v>0.35932721712538224</v>
      </c>
      <c r="AI335" s="100">
        <f t="shared" si="109"/>
        <v>1.7648684534645493</v>
      </c>
      <c r="AJ335" s="159">
        <v>275</v>
      </c>
      <c r="AK335" s="159">
        <v>25</v>
      </c>
      <c r="AL335" s="97">
        <f t="shared" si="110"/>
        <v>300</v>
      </c>
      <c r="AM335" s="167">
        <f t="shared" si="111"/>
        <v>9.1743119266055051E-2</v>
      </c>
      <c r="AN335" s="100">
        <f t="shared" si="112"/>
        <v>1.0081661457808249</v>
      </c>
      <c r="AO335" s="159">
        <v>40</v>
      </c>
      <c r="AP335" s="117" t="s">
        <v>8</v>
      </c>
      <c r="AQ335" s="102" t="s">
        <v>8</v>
      </c>
    </row>
    <row r="336" spans="1:44" x14ac:dyDescent="0.2">
      <c r="C336" s="132">
        <v>9330220</v>
      </c>
      <c r="I336" s="196" t="s">
        <v>347</v>
      </c>
      <c r="J336" s="157">
        <v>9.11</v>
      </c>
      <c r="K336" s="4">
        <f t="shared" si="113"/>
        <v>911</v>
      </c>
      <c r="L336" s="161">
        <v>1363</v>
      </c>
      <c r="M336" s="161">
        <v>1076</v>
      </c>
      <c r="N336" s="197">
        <v>1071</v>
      </c>
      <c r="O336" s="5">
        <f t="shared" si="114"/>
        <v>292</v>
      </c>
      <c r="P336" s="171">
        <f t="shared" si="115"/>
        <v>0.27264239028944909</v>
      </c>
      <c r="Q336" s="198">
        <v>149.69999999999999</v>
      </c>
      <c r="R336" s="188">
        <v>483</v>
      </c>
      <c r="S336" s="199">
        <v>412</v>
      </c>
      <c r="T336" s="121">
        <f t="shared" si="116"/>
        <v>71</v>
      </c>
      <c r="U336" s="171">
        <f t="shared" si="117"/>
        <v>0.17233009708737865</v>
      </c>
      <c r="V336" s="188">
        <v>434</v>
      </c>
      <c r="W336" s="197">
        <v>377</v>
      </c>
      <c r="X336" s="5">
        <f t="shared" si="118"/>
        <v>57</v>
      </c>
      <c r="Y336" s="172">
        <f t="shared" si="119"/>
        <v>0.15119363395225463</v>
      </c>
      <c r="Z336" s="6">
        <f t="shared" si="120"/>
        <v>0.47639956092206365</v>
      </c>
      <c r="AA336" s="161">
        <v>635</v>
      </c>
      <c r="AB336" s="138">
        <v>415</v>
      </c>
      <c r="AC336" s="121">
        <v>40</v>
      </c>
      <c r="AD336" s="5">
        <f t="shared" si="105"/>
        <v>455</v>
      </c>
      <c r="AE336" s="173">
        <f t="shared" si="106"/>
        <v>0.71653543307086609</v>
      </c>
      <c r="AF336" s="7">
        <f t="shared" si="107"/>
        <v>1.0339616638829237</v>
      </c>
      <c r="AG336" s="161">
        <v>155</v>
      </c>
      <c r="AH336" s="173">
        <f t="shared" si="108"/>
        <v>0.24409448818897639</v>
      </c>
      <c r="AI336" s="8">
        <f t="shared" si="109"/>
        <v>1.1988923781383909</v>
      </c>
      <c r="AJ336" s="161">
        <v>10</v>
      </c>
      <c r="AK336" s="161">
        <v>10</v>
      </c>
      <c r="AL336" s="5">
        <f t="shared" si="110"/>
        <v>20</v>
      </c>
      <c r="AM336" s="173">
        <f t="shared" si="111"/>
        <v>3.1496062992125984E-2</v>
      </c>
      <c r="AN336" s="8">
        <f t="shared" si="112"/>
        <v>0.34611058233105479</v>
      </c>
      <c r="AO336" s="161">
        <v>10</v>
      </c>
      <c r="AP336" s="9" t="s">
        <v>5</v>
      </c>
      <c r="AQ336" s="55" t="s">
        <v>5</v>
      </c>
      <c r="AR336" s="9" t="s">
        <v>472</v>
      </c>
    </row>
    <row r="337" spans="1:43" x14ac:dyDescent="0.2">
      <c r="A337" s="260"/>
      <c r="B337" s="260"/>
      <c r="C337" s="129">
        <v>9330221.0099999998</v>
      </c>
      <c r="D337" s="122"/>
      <c r="E337" s="111"/>
      <c r="F337" s="112"/>
      <c r="G337" s="112"/>
      <c r="H337" s="145"/>
      <c r="I337" s="179" t="s">
        <v>348</v>
      </c>
      <c r="J337" s="154">
        <v>1.23</v>
      </c>
      <c r="K337" s="89">
        <f t="shared" si="113"/>
        <v>123</v>
      </c>
      <c r="L337" s="158">
        <v>1776</v>
      </c>
      <c r="M337" s="158">
        <v>1736</v>
      </c>
      <c r="N337" s="141">
        <v>1650</v>
      </c>
      <c r="O337" s="90">
        <f t="shared" si="114"/>
        <v>126</v>
      </c>
      <c r="P337" s="162">
        <f t="shared" si="115"/>
        <v>7.636363636363637E-2</v>
      </c>
      <c r="Q337" s="174">
        <v>1444.3</v>
      </c>
      <c r="R337" s="185">
        <v>648</v>
      </c>
      <c r="S337" s="146">
        <v>608</v>
      </c>
      <c r="T337" s="112">
        <f t="shared" si="116"/>
        <v>40</v>
      </c>
      <c r="U337" s="162">
        <f t="shared" si="117"/>
        <v>6.5789473684210523E-2</v>
      </c>
      <c r="V337" s="185">
        <v>615</v>
      </c>
      <c r="W337" s="141">
        <v>578</v>
      </c>
      <c r="X337" s="90">
        <f t="shared" si="118"/>
        <v>37</v>
      </c>
      <c r="Y337" s="163">
        <f t="shared" si="119"/>
        <v>6.4013840830449822E-2</v>
      </c>
      <c r="Z337" s="91">
        <f t="shared" si="120"/>
        <v>5</v>
      </c>
      <c r="AA337" s="158">
        <v>895</v>
      </c>
      <c r="AB337" s="189">
        <v>690</v>
      </c>
      <c r="AC337" s="112">
        <v>30</v>
      </c>
      <c r="AD337" s="90">
        <f t="shared" si="105"/>
        <v>720</v>
      </c>
      <c r="AE337" s="164">
        <f t="shared" si="106"/>
        <v>0.8044692737430168</v>
      </c>
      <c r="AF337" s="92">
        <f t="shared" si="107"/>
        <v>1.1608503228614961</v>
      </c>
      <c r="AG337" s="158">
        <v>150</v>
      </c>
      <c r="AH337" s="164">
        <f t="shared" si="108"/>
        <v>0.16759776536312848</v>
      </c>
      <c r="AI337" s="93">
        <f t="shared" si="109"/>
        <v>0.82317173557528722</v>
      </c>
      <c r="AJ337" s="158">
        <v>15</v>
      </c>
      <c r="AK337" s="158">
        <v>25</v>
      </c>
      <c r="AL337" s="90">
        <f t="shared" si="110"/>
        <v>40</v>
      </c>
      <c r="AM337" s="164">
        <f t="shared" si="111"/>
        <v>4.4692737430167599E-2</v>
      </c>
      <c r="AN337" s="93">
        <f t="shared" si="112"/>
        <v>0.4911289827490945</v>
      </c>
      <c r="AO337" s="158">
        <v>0</v>
      </c>
      <c r="AP337" s="113" t="s">
        <v>9</v>
      </c>
      <c r="AQ337" s="95" t="s">
        <v>9</v>
      </c>
    </row>
    <row r="338" spans="1:43" x14ac:dyDescent="0.2">
      <c r="A338" s="260"/>
      <c r="B338" s="260"/>
      <c r="C338" s="129">
        <v>9330221.0299999993</v>
      </c>
      <c r="D338" s="122"/>
      <c r="E338" s="111"/>
      <c r="F338" s="112"/>
      <c r="G338" s="112"/>
      <c r="H338" s="145"/>
      <c r="I338" s="179" t="s">
        <v>349</v>
      </c>
      <c r="J338" s="154">
        <v>1.3</v>
      </c>
      <c r="K338" s="89">
        <f t="shared" si="113"/>
        <v>130</v>
      </c>
      <c r="L338" s="158">
        <v>3658</v>
      </c>
      <c r="M338" s="158">
        <v>3465</v>
      </c>
      <c r="N338" s="141">
        <v>3273</v>
      </c>
      <c r="O338" s="90">
        <f t="shared" si="114"/>
        <v>385</v>
      </c>
      <c r="P338" s="162">
        <f t="shared" si="115"/>
        <v>0.11762908646501681</v>
      </c>
      <c r="Q338" s="174">
        <v>2817.1</v>
      </c>
      <c r="R338" s="185">
        <v>1339</v>
      </c>
      <c r="S338" s="146">
        <v>1177</v>
      </c>
      <c r="T338" s="112">
        <f t="shared" si="116"/>
        <v>162</v>
      </c>
      <c r="U338" s="162">
        <f t="shared" si="117"/>
        <v>0.13763806287170774</v>
      </c>
      <c r="V338" s="185">
        <v>1237</v>
      </c>
      <c r="W338" s="141">
        <v>1078</v>
      </c>
      <c r="X338" s="90">
        <f t="shared" si="118"/>
        <v>159</v>
      </c>
      <c r="Y338" s="163">
        <f t="shared" si="119"/>
        <v>0.14749536178107606</v>
      </c>
      <c r="Z338" s="91">
        <f t="shared" si="120"/>
        <v>9.5153846153846153</v>
      </c>
      <c r="AA338" s="158">
        <v>1720</v>
      </c>
      <c r="AB338" s="189">
        <v>1120</v>
      </c>
      <c r="AC338" s="112">
        <v>110</v>
      </c>
      <c r="AD338" s="90">
        <f t="shared" ref="AD338:AD369" si="121">AB338+AC338</f>
        <v>1230</v>
      </c>
      <c r="AE338" s="164">
        <f t="shared" ref="AE338:AE369" si="122">AD338/AA338</f>
        <v>0.71511627906976749</v>
      </c>
      <c r="AF338" s="92">
        <f t="shared" ref="AF338:AF369" si="123">AE338/0.693</f>
        <v>1.0319138226114972</v>
      </c>
      <c r="AG338" s="158">
        <v>370</v>
      </c>
      <c r="AH338" s="164">
        <f t="shared" ref="AH338:AH369" si="124">AG338/AA338</f>
        <v>0.21511627906976744</v>
      </c>
      <c r="AI338" s="93">
        <f t="shared" ref="AI338:AI369" si="125">AH338/0.2036</f>
        <v>1.0565632567277379</v>
      </c>
      <c r="AJ338" s="158">
        <v>60</v>
      </c>
      <c r="AK338" s="158">
        <v>25</v>
      </c>
      <c r="AL338" s="90">
        <f t="shared" ref="AL338:AL369" si="126">AJ338+AK338</f>
        <v>85</v>
      </c>
      <c r="AM338" s="164">
        <f t="shared" ref="AM338:AM369" si="127">AL338/AA338</f>
        <v>4.9418604651162788E-2</v>
      </c>
      <c r="AN338" s="93">
        <f t="shared" ref="AN338:AN369" si="128">AM338/0.091</f>
        <v>0.54306158957321748</v>
      </c>
      <c r="AO338" s="158">
        <v>35</v>
      </c>
      <c r="AP338" s="113" t="s">
        <v>9</v>
      </c>
      <c r="AQ338" s="95" t="s">
        <v>9</v>
      </c>
    </row>
    <row r="339" spans="1:43" x14ac:dyDescent="0.2">
      <c r="A339" s="261"/>
      <c r="B339" s="261"/>
      <c r="C339" s="130">
        <v>9330221.0399999991</v>
      </c>
      <c r="D339" s="124"/>
      <c r="E339" s="115"/>
      <c r="F339" s="116"/>
      <c r="G339" s="116"/>
      <c r="H339" s="148"/>
      <c r="I339" s="180" t="s">
        <v>350</v>
      </c>
      <c r="J339" s="155">
        <v>1.32</v>
      </c>
      <c r="K339" s="96">
        <f t="shared" si="113"/>
        <v>132</v>
      </c>
      <c r="L339" s="159">
        <v>5455</v>
      </c>
      <c r="M339" s="159">
        <v>5337</v>
      </c>
      <c r="N339" s="143">
        <v>5065</v>
      </c>
      <c r="O339" s="97">
        <f t="shared" si="114"/>
        <v>390</v>
      </c>
      <c r="P339" s="165">
        <f t="shared" si="115"/>
        <v>7.6999012833168803E-2</v>
      </c>
      <c r="Q339" s="175">
        <v>4125.1000000000004</v>
      </c>
      <c r="R339" s="186">
        <v>1813</v>
      </c>
      <c r="S339" s="150">
        <v>1640</v>
      </c>
      <c r="T339" s="116">
        <f t="shared" si="116"/>
        <v>173</v>
      </c>
      <c r="U339" s="165">
        <f t="shared" si="117"/>
        <v>0.10548780487804878</v>
      </c>
      <c r="V339" s="186">
        <v>1705</v>
      </c>
      <c r="W339" s="143">
        <v>1530</v>
      </c>
      <c r="X339" s="97">
        <f t="shared" si="118"/>
        <v>175</v>
      </c>
      <c r="Y339" s="166">
        <f t="shared" si="119"/>
        <v>0.11437908496732026</v>
      </c>
      <c r="Z339" s="98">
        <f t="shared" si="120"/>
        <v>12.916666666666666</v>
      </c>
      <c r="AA339" s="159">
        <v>2225</v>
      </c>
      <c r="AB339" s="190">
        <v>1260</v>
      </c>
      <c r="AC339" s="116">
        <v>80</v>
      </c>
      <c r="AD339" s="97">
        <f t="shared" si="121"/>
        <v>1340</v>
      </c>
      <c r="AE339" s="167">
        <f t="shared" si="122"/>
        <v>0.60224719101123592</v>
      </c>
      <c r="AF339" s="99">
        <f t="shared" si="123"/>
        <v>0.86904356567277918</v>
      </c>
      <c r="AG339" s="159">
        <v>680</v>
      </c>
      <c r="AH339" s="167">
        <f t="shared" si="124"/>
        <v>0.30561797752808989</v>
      </c>
      <c r="AI339" s="100">
        <f t="shared" si="125"/>
        <v>1.5010706165426813</v>
      </c>
      <c r="AJ339" s="159">
        <v>130</v>
      </c>
      <c r="AK339" s="159">
        <v>45</v>
      </c>
      <c r="AL339" s="97">
        <f t="shared" si="126"/>
        <v>175</v>
      </c>
      <c r="AM339" s="167">
        <f t="shared" si="127"/>
        <v>7.8651685393258425E-2</v>
      </c>
      <c r="AN339" s="100">
        <f t="shared" si="128"/>
        <v>0.86430423509075194</v>
      </c>
      <c r="AO339" s="159">
        <v>25</v>
      </c>
      <c r="AP339" s="117" t="s">
        <v>8</v>
      </c>
      <c r="AQ339" s="95" t="s">
        <v>9</v>
      </c>
    </row>
    <row r="340" spans="1:43" x14ac:dyDescent="0.2">
      <c r="A340" s="261"/>
      <c r="B340" s="261"/>
      <c r="C340" s="130">
        <v>9330222.0099999998</v>
      </c>
      <c r="D340" s="124"/>
      <c r="E340" s="115"/>
      <c r="F340" s="116"/>
      <c r="G340" s="116"/>
      <c r="H340" s="148"/>
      <c r="I340" s="180" t="s">
        <v>351</v>
      </c>
      <c r="J340" s="155">
        <v>1.55</v>
      </c>
      <c r="K340" s="96">
        <f t="shared" si="113"/>
        <v>155</v>
      </c>
      <c r="L340" s="159">
        <v>7554</v>
      </c>
      <c r="M340" s="159">
        <v>7303</v>
      </c>
      <c r="N340" s="143">
        <v>5682</v>
      </c>
      <c r="O340" s="97">
        <f t="shared" si="114"/>
        <v>1872</v>
      </c>
      <c r="P340" s="165">
        <f t="shared" si="115"/>
        <v>0.32946145723336856</v>
      </c>
      <c r="Q340" s="175">
        <v>4867.8999999999996</v>
      </c>
      <c r="R340" s="186">
        <v>2901</v>
      </c>
      <c r="S340" s="150">
        <v>2197</v>
      </c>
      <c r="T340" s="116">
        <f t="shared" si="116"/>
        <v>704</v>
      </c>
      <c r="U340" s="165">
        <f t="shared" si="117"/>
        <v>0.32043695949021395</v>
      </c>
      <c r="V340" s="186">
        <v>2731</v>
      </c>
      <c r="W340" s="143">
        <v>1920</v>
      </c>
      <c r="X340" s="97">
        <f t="shared" si="118"/>
        <v>811</v>
      </c>
      <c r="Y340" s="166">
        <f t="shared" si="119"/>
        <v>0.42239583333333336</v>
      </c>
      <c r="Z340" s="98">
        <f t="shared" si="120"/>
        <v>17.619354838709679</v>
      </c>
      <c r="AA340" s="159">
        <v>3585</v>
      </c>
      <c r="AB340" s="190">
        <v>2155</v>
      </c>
      <c r="AC340" s="116">
        <v>175</v>
      </c>
      <c r="AD340" s="97">
        <f t="shared" si="121"/>
        <v>2330</v>
      </c>
      <c r="AE340" s="167">
        <f t="shared" si="122"/>
        <v>0.64993026499302653</v>
      </c>
      <c r="AF340" s="99">
        <f t="shared" si="123"/>
        <v>0.93785031023524756</v>
      </c>
      <c r="AG340" s="159">
        <v>1110</v>
      </c>
      <c r="AH340" s="167">
        <f t="shared" si="124"/>
        <v>0.30962343096234307</v>
      </c>
      <c r="AI340" s="100">
        <f t="shared" si="125"/>
        <v>1.5207437670056143</v>
      </c>
      <c r="AJ340" s="159">
        <v>95</v>
      </c>
      <c r="AK340" s="159">
        <v>40</v>
      </c>
      <c r="AL340" s="97">
        <f t="shared" si="126"/>
        <v>135</v>
      </c>
      <c r="AM340" s="167">
        <f t="shared" si="127"/>
        <v>3.7656903765690378E-2</v>
      </c>
      <c r="AN340" s="100">
        <f t="shared" si="128"/>
        <v>0.41381212929330086</v>
      </c>
      <c r="AO340" s="159">
        <v>20</v>
      </c>
      <c r="AP340" s="117" t="s">
        <v>8</v>
      </c>
      <c r="AQ340" s="102" t="s">
        <v>8</v>
      </c>
    </row>
    <row r="341" spans="1:43" x14ac:dyDescent="0.2">
      <c r="A341" s="261"/>
      <c r="B341" s="261"/>
      <c r="C341" s="130">
        <v>9330222.0199999996</v>
      </c>
      <c r="D341" s="124"/>
      <c r="E341" s="115"/>
      <c r="F341" s="116"/>
      <c r="G341" s="116"/>
      <c r="H341" s="148"/>
      <c r="I341" s="180" t="s">
        <v>352</v>
      </c>
      <c r="J341" s="155">
        <v>1.36</v>
      </c>
      <c r="K341" s="96">
        <f t="shared" si="113"/>
        <v>136</v>
      </c>
      <c r="L341" s="159">
        <v>5771</v>
      </c>
      <c r="M341" s="159">
        <v>5802</v>
      </c>
      <c r="N341" s="143">
        <v>4258</v>
      </c>
      <c r="O341" s="97">
        <f t="shared" si="114"/>
        <v>1513</v>
      </c>
      <c r="P341" s="165">
        <f t="shared" si="115"/>
        <v>0.35533114138093003</v>
      </c>
      <c r="Q341" s="175">
        <v>4244.3</v>
      </c>
      <c r="R341" s="186">
        <v>2620</v>
      </c>
      <c r="S341" s="150">
        <v>1936</v>
      </c>
      <c r="T341" s="116">
        <f t="shared" si="116"/>
        <v>684</v>
      </c>
      <c r="U341" s="165">
        <f t="shared" si="117"/>
        <v>0.35330578512396693</v>
      </c>
      <c r="V341" s="186">
        <v>2553</v>
      </c>
      <c r="W341" s="143">
        <v>1875</v>
      </c>
      <c r="X341" s="97">
        <f t="shared" si="118"/>
        <v>678</v>
      </c>
      <c r="Y341" s="166">
        <f t="shared" si="119"/>
        <v>0.36159999999999998</v>
      </c>
      <c r="Z341" s="98">
        <f t="shared" si="120"/>
        <v>18.772058823529413</v>
      </c>
      <c r="AA341" s="159">
        <v>2800</v>
      </c>
      <c r="AB341" s="190">
        <v>1505</v>
      </c>
      <c r="AC341" s="116">
        <v>90</v>
      </c>
      <c r="AD341" s="97">
        <f t="shared" si="121"/>
        <v>1595</v>
      </c>
      <c r="AE341" s="167">
        <f t="shared" si="122"/>
        <v>0.56964285714285712</v>
      </c>
      <c r="AF341" s="99">
        <f t="shared" si="123"/>
        <v>0.82199546485260777</v>
      </c>
      <c r="AG341" s="159">
        <v>1060</v>
      </c>
      <c r="AH341" s="167">
        <f t="shared" si="124"/>
        <v>0.37857142857142856</v>
      </c>
      <c r="AI341" s="100">
        <f t="shared" si="125"/>
        <v>1.8593881560482739</v>
      </c>
      <c r="AJ341" s="159">
        <v>50</v>
      </c>
      <c r="AK341" s="159">
        <v>25</v>
      </c>
      <c r="AL341" s="97">
        <f t="shared" si="126"/>
        <v>75</v>
      </c>
      <c r="AM341" s="167">
        <f t="shared" si="127"/>
        <v>2.6785714285714284E-2</v>
      </c>
      <c r="AN341" s="100">
        <f t="shared" si="128"/>
        <v>0.29434850863422291</v>
      </c>
      <c r="AO341" s="159">
        <v>65</v>
      </c>
      <c r="AP341" s="117" t="s">
        <v>8</v>
      </c>
      <c r="AQ341" s="102" t="s">
        <v>8</v>
      </c>
    </row>
    <row r="342" spans="1:43" x14ac:dyDescent="0.2">
      <c r="A342" s="261"/>
      <c r="B342" s="261"/>
      <c r="C342" s="130">
        <v>9330223.0099999998</v>
      </c>
      <c r="D342" s="124"/>
      <c r="E342" s="115"/>
      <c r="F342" s="116"/>
      <c r="G342" s="116"/>
      <c r="H342" s="148"/>
      <c r="I342" s="180" t="s">
        <v>353</v>
      </c>
      <c r="J342" s="155">
        <v>1.48</v>
      </c>
      <c r="K342" s="96">
        <f t="shared" si="113"/>
        <v>148</v>
      </c>
      <c r="L342" s="159">
        <v>7964</v>
      </c>
      <c r="M342" s="159">
        <v>6509</v>
      </c>
      <c r="N342" s="143">
        <v>6048</v>
      </c>
      <c r="O342" s="97">
        <f t="shared" si="114"/>
        <v>1916</v>
      </c>
      <c r="P342" s="165">
        <f t="shared" si="115"/>
        <v>0.3167989417989418</v>
      </c>
      <c r="Q342" s="175">
        <v>5383.6</v>
      </c>
      <c r="R342" s="186">
        <v>3117</v>
      </c>
      <c r="S342" s="150">
        <v>2179</v>
      </c>
      <c r="T342" s="116">
        <f t="shared" si="116"/>
        <v>938</v>
      </c>
      <c r="U342" s="165">
        <f t="shared" si="117"/>
        <v>0.43047269389628268</v>
      </c>
      <c r="V342" s="186">
        <v>2984</v>
      </c>
      <c r="W342" s="143">
        <v>2043</v>
      </c>
      <c r="X342" s="97">
        <f t="shared" si="118"/>
        <v>941</v>
      </c>
      <c r="Y342" s="166">
        <f t="shared" si="119"/>
        <v>0.46059716103768966</v>
      </c>
      <c r="Z342" s="98">
        <f t="shared" si="120"/>
        <v>20.162162162162161</v>
      </c>
      <c r="AA342" s="159">
        <v>4245</v>
      </c>
      <c r="AB342" s="190">
        <v>2260</v>
      </c>
      <c r="AC342" s="116">
        <v>200</v>
      </c>
      <c r="AD342" s="97">
        <f t="shared" si="121"/>
        <v>2460</v>
      </c>
      <c r="AE342" s="167">
        <f t="shared" si="122"/>
        <v>0.5795053003533569</v>
      </c>
      <c r="AF342" s="99">
        <f t="shared" si="123"/>
        <v>0.83622698463687872</v>
      </c>
      <c r="AG342" s="159">
        <v>1620</v>
      </c>
      <c r="AH342" s="167">
        <f t="shared" si="124"/>
        <v>0.38162544169611307</v>
      </c>
      <c r="AI342" s="100">
        <f t="shared" si="125"/>
        <v>1.8743882205113609</v>
      </c>
      <c r="AJ342" s="159">
        <v>115</v>
      </c>
      <c r="AK342" s="159">
        <v>10</v>
      </c>
      <c r="AL342" s="97">
        <f t="shared" si="126"/>
        <v>125</v>
      </c>
      <c r="AM342" s="167">
        <f t="shared" si="127"/>
        <v>2.9446407538280331E-2</v>
      </c>
      <c r="AN342" s="100">
        <f t="shared" si="128"/>
        <v>0.32358689602505858</v>
      </c>
      <c r="AO342" s="159">
        <v>50</v>
      </c>
      <c r="AP342" s="117" t="s">
        <v>8</v>
      </c>
      <c r="AQ342" s="102" t="s">
        <v>8</v>
      </c>
    </row>
    <row r="343" spans="1:43" x14ac:dyDescent="0.2">
      <c r="A343" s="261"/>
      <c r="B343" s="261"/>
      <c r="C343" s="130">
        <v>9330223.0199999996</v>
      </c>
      <c r="D343" s="124"/>
      <c r="E343" s="115"/>
      <c r="F343" s="116"/>
      <c r="G343" s="116"/>
      <c r="H343" s="148"/>
      <c r="I343" s="180" t="s">
        <v>354</v>
      </c>
      <c r="J343" s="155">
        <v>0.76</v>
      </c>
      <c r="K343" s="96">
        <f t="shared" si="113"/>
        <v>76</v>
      </c>
      <c r="L343" s="159">
        <v>4650</v>
      </c>
      <c r="M343" s="159">
        <v>4668</v>
      </c>
      <c r="N343" s="143">
        <v>4729</v>
      </c>
      <c r="O343" s="97">
        <f t="shared" si="114"/>
        <v>-79</v>
      </c>
      <c r="P343" s="165">
        <f t="shared" si="115"/>
        <v>-1.6705434552759569E-2</v>
      </c>
      <c r="Q343" s="175">
        <v>6158.9</v>
      </c>
      <c r="R343" s="186">
        <v>1736</v>
      </c>
      <c r="S343" s="150">
        <v>1622</v>
      </c>
      <c r="T343" s="116">
        <f t="shared" si="116"/>
        <v>114</v>
      </c>
      <c r="U343" s="165">
        <f t="shared" si="117"/>
        <v>7.0283600493218246E-2</v>
      </c>
      <c r="V343" s="186">
        <v>1575</v>
      </c>
      <c r="W343" s="143">
        <v>1507</v>
      </c>
      <c r="X343" s="97">
        <f t="shared" si="118"/>
        <v>68</v>
      </c>
      <c r="Y343" s="166">
        <f t="shared" si="119"/>
        <v>4.5122760451227602E-2</v>
      </c>
      <c r="Z343" s="98">
        <f t="shared" si="120"/>
        <v>20.723684210526315</v>
      </c>
      <c r="AA343" s="159">
        <v>2455</v>
      </c>
      <c r="AB343" s="190">
        <v>1315</v>
      </c>
      <c r="AC343" s="116">
        <v>135</v>
      </c>
      <c r="AD343" s="97">
        <f t="shared" si="121"/>
        <v>1450</v>
      </c>
      <c r="AE343" s="167">
        <f t="shared" si="122"/>
        <v>0.59063136456211818</v>
      </c>
      <c r="AF343" s="99">
        <f t="shared" si="123"/>
        <v>0.85228191134504794</v>
      </c>
      <c r="AG343" s="159">
        <v>875</v>
      </c>
      <c r="AH343" s="167">
        <f t="shared" si="124"/>
        <v>0.35641547861507128</v>
      </c>
      <c r="AI343" s="100">
        <f t="shared" si="125"/>
        <v>1.7505671837675407</v>
      </c>
      <c r="AJ343" s="159">
        <v>60</v>
      </c>
      <c r="AK343" s="159">
        <v>20</v>
      </c>
      <c r="AL343" s="97">
        <f t="shared" si="126"/>
        <v>80</v>
      </c>
      <c r="AM343" s="167">
        <f t="shared" si="127"/>
        <v>3.2586558044806514E-2</v>
      </c>
      <c r="AN343" s="100">
        <f t="shared" si="128"/>
        <v>0.35809404444842324</v>
      </c>
      <c r="AO343" s="159">
        <v>50</v>
      </c>
      <c r="AP343" s="117" t="s">
        <v>8</v>
      </c>
      <c r="AQ343" s="102" t="s">
        <v>8</v>
      </c>
    </row>
    <row r="344" spans="1:43" x14ac:dyDescent="0.2">
      <c r="A344" s="261"/>
      <c r="B344" s="261"/>
      <c r="C344" s="130">
        <v>9330224.0099999998</v>
      </c>
      <c r="D344" s="124"/>
      <c r="E344" s="115"/>
      <c r="F344" s="116"/>
      <c r="G344" s="116"/>
      <c r="H344" s="148"/>
      <c r="I344" s="180" t="s">
        <v>355</v>
      </c>
      <c r="J344" s="155">
        <v>0.47</v>
      </c>
      <c r="K344" s="96">
        <f t="shared" si="113"/>
        <v>47</v>
      </c>
      <c r="L344" s="159">
        <v>6607</v>
      </c>
      <c r="M344" s="159">
        <v>6683</v>
      </c>
      <c r="N344" s="143">
        <v>5098</v>
      </c>
      <c r="O344" s="97">
        <f t="shared" si="114"/>
        <v>1509</v>
      </c>
      <c r="P344" s="165">
        <f t="shared" si="115"/>
        <v>0.29599843075715965</v>
      </c>
      <c r="Q344" s="175">
        <v>14193.3</v>
      </c>
      <c r="R344" s="186">
        <v>3325</v>
      </c>
      <c r="S344" s="150">
        <v>2726</v>
      </c>
      <c r="T344" s="116">
        <f t="shared" si="116"/>
        <v>599</v>
      </c>
      <c r="U344" s="165">
        <f t="shared" si="117"/>
        <v>0.21973587674247982</v>
      </c>
      <c r="V344" s="186">
        <v>3198</v>
      </c>
      <c r="W344" s="143">
        <v>2571</v>
      </c>
      <c r="X344" s="97">
        <f t="shared" si="118"/>
        <v>627</v>
      </c>
      <c r="Y344" s="166">
        <f t="shared" si="119"/>
        <v>0.24387397899649943</v>
      </c>
      <c r="Z344" s="98">
        <f t="shared" si="120"/>
        <v>68.042553191489361</v>
      </c>
      <c r="AA344" s="159">
        <v>3030</v>
      </c>
      <c r="AB344" s="190">
        <v>1610</v>
      </c>
      <c r="AC344" s="116">
        <v>105</v>
      </c>
      <c r="AD344" s="97">
        <f t="shared" si="121"/>
        <v>1715</v>
      </c>
      <c r="AE344" s="167">
        <f t="shared" si="122"/>
        <v>0.56600660066006603</v>
      </c>
      <c r="AF344" s="99">
        <f t="shared" si="123"/>
        <v>0.81674834150081688</v>
      </c>
      <c r="AG344" s="159">
        <v>1130</v>
      </c>
      <c r="AH344" s="167">
        <f t="shared" si="124"/>
        <v>0.37293729372937295</v>
      </c>
      <c r="AI344" s="100">
        <f t="shared" si="125"/>
        <v>1.8317155880617533</v>
      </c>
      <c r="AJ344" s="159">
        <v>145</v>
      </c>
      <c r="AK344" s="159">
        <v>20</v>
      </c>
      <c r="AL344" s="97">
        <f t="shared" si="126"/>
        <v>165</v>
      </c>
      <c r="AM344" s="167">
        <f t="shared" si="127"/>
        <v>5.4455445544554455E-2</v>
      </c>
      <c r="AN344" s="100">
        <f t="shared" si="128"/>
        <v>0.59841148950059841</v>
      </c>
      <c r="AO344" s="159">
        <v>15</v>
      </c>
      <c r="AP344" s="117" t="s">
        <v>8</v>
      </c>
      <c r="AQ344" s="102" t="s">
        <v>8</v>
      </c>
    </row>
    <row r="345" spans="1:43" x14ac:dyDescent="0.2">
      <c r="A345" s="261"/>
      <c r="B345" s="261"/>
      <c r="C345" s="130">
        <v>9330224.0199999996</v>
      </c>
      <c r="D345" s="124"/>
      <c r="E345" s="115"/>
      <c r="F345" s="116"/>
      <c r="G345" s="116"/>
      <c r="H345" s="148"/>
      <c r="I345" s="180" t="s">
        <v>356</v>
      </c>
      <c r="J345" s="155">
        <v>0.7</v>
      </c>
      <c r="K345" s="96">
        <f t="shared" si="113"/>
        <v>70</v>
      </c>
      <c r="L345" s="159">
        <v>4933</v>
      </c>
      <c r="M345" s="159">
        <v>4898</v>
      </c>
      <c r="N345" s="143">
        <v>4058</v>
      </c>
      <c r="O345" s="97">
        <f t="shared" si="114"/>
        <v>875</v>
      </c>
      <c r="P345" s="165">
        <f t="shared" si="115"/>
        <v>0.21562345983242978</v>
      </c>
      <c r="Q345" s="175">
        <v>7092.7</v>
      </c>
      <c r="R345" s="186">
        <v>2061</v>
      </c>
      <c r="S345" s="150">
        <v>1657</v>
      </c>
      <c r="T345" s="116">
        <f t="shared" si="116"/>
        <v>404</v>
      </c>
      <c r="U345" s="165">
        <f t="shared" si="117"/>
        <v>0.24381412190706095</v>
      </c>
      <c r="V345" s="186">
        <v>1967</v>
      </c>
      <c r="W345" s="143">
        <v>1586</v>
      </c>
      <c r="X345" s="97">
        <f t="shared" si="118"/>
        <v>381</v>
      </c>
      <c r="Y345" s="166">
        <f t="shared" si="119"/>
        <v>0.24022698612862547</v>
      </c>
      <c r="Z345" s="98">
        <f t="shared" si="120"/>
        <v>28.1</v>
      </c>
      <c r="AA345" s="159">
        <v>1815</v>
      </c>
      <c r="AB345" s="190">
        <v>1060</v>
      </c>
      <c r="AC345" s="116">
        <v>65</v>
      </c>
      <c r="AD345" s="97">
        <f t="shared" si="121"/>
        <v>1125</v>
      </c>
      <c r="AE345" s="167">
        <f t="shared" si="122"/>
        <v>0.6198347107438017</v>
      </c>
      <c r="AF345" s="99">
        <f t="shared" si="123"/>
        <v>0.89442238202568791</v>
      </c>
      <c r="AG345" s="159">
        <v>605</v>
      </c>
      <c r="AH345" s="167">
        <f t="shared" si="124"/>
        <v>0.33333333333333331</v>
      </c>
      <c r="AI345" s="100">
        <f t="shared" si="125"/>
        <v>1.6371971185330714</v>
      </c>
      <c r="AJ345" s="159">
        <v>65</v>
      </c>
      <c r="AK345" s="159">
        <v>10</v>
      </c>
      <c r="AL345" s="97">
        <f t="shared" si="126"/>
        <v>75</v>
      </c>
      <c r="AM345" s="167">
        <f t="shared" si="127"/>
        <v>4.1322314049586778E-2</v>
      </c>
      <c r="AN345" s="100">
        <f t="shared" si="128"/>
        <v>0.45409136318227228</v>
      </c>
      <c r="AO345" s="159">
        <v>10</v>
      </c>
      <c r="AP345" s="117" t="s">
        <v>8</v>
      </c>
      <c r="AQ345" s="95" t="s">
        <v>9</v>
      </c>
    </row>
    <row r="346" spans="1:43" x14ac:dyDescent="0.2">
      <c r="A346" s="260"/>
      <c r="B346" s="260"/>
      <c r="C346" s="129">
        <v>9330225.0099999998</v>
      </c>
      <c r="D346" s="122"/>
      <c r="E346" s="111"/>
      <c r="F346" s="112"/>
      <c r="G346" s="112"/>
      <c r="H346" s="145"/>
      <c r="I346" s="179" t="s">
        <v>357</v>
      </c>
      <c r="J346" s="154">
        <v>1.47</v>
      </c>
      <c r="K346" s="89">
        <f t="shared" si="113"/>
        <v>147</v>
      </c>
      <c r="L346" s="158">
        <v>5844</v>
      </c>
      <c r="M346" s="158">
        <v>5864</v>
      </c>
      <c r="N346" s="141">
        <v>5567</v>
      </c>
      <c r="O346" s="90">
        <f t="shared" si="114"/>
        <v>277</v>
      </c>
      <c r="P346" s="162">
        <f t="shared" si="115"/>
        <v>4.9757499550925094E-2</v>
      </c>
      <c r="Q346" s="174">
        <v>3976.6</v>
      </c>
      <c r="R346" s="185">
        <v>1962</v>
      </c>
      <c r="S346" s="146">
        <v>1872</v>
      </c>
      <c r="T346" s="112">
        <f t="shared" si="116"/>
        <v>90</v>
      </c>
      <c r="U346" s="162">
        <f t="shared" si="117"/>
        <v>4.807692307692308E-2</v>
      </c>
      <c r="V346" s="185">
        <v>1840</v>
      </c>
      <c r="W346" s="141">
        <v>1757</v>
      </c>
      <c r="X346" s="90">
        <f t="shared" si="118"/>
        <v>83</v>
      </c>
      <c r="Y346" s="163">
        <f t="shared" si="119"/>
        <v>4.723961297666477E-2</v>
      </c>
      <c r="Z346" s="91">
        <f t="shared" si="120"/>
        <v>12.517006802721088</v>
      </c>
      <c r="AA346" s="158">
        <v>2450</v>
      </c>
      <c r="AB346" s="189">
        <v>1660</v>
      </c>
      <c r="AC346" s="112">
        <v>135</v>
      </c>
      <c r="AD346" s="90">
        <f t="shared" si="121"/>
        <v>1795</v>
      </c>
      <c r="AE346" s="164">
        <f t="shared" si="122"/>
        <v>0.73265306122448981</v>
      </c>
      <c r="AF346" s="92">
        <f t="shared" si="123"/>
        <v>1.0572194245663635</v>
      </c>
      <c r="AG346" s="158">
        <v>535</v>
      </c>
      <c r="AH346" s="164">
        <f t="shared" si="124"/>
        <v>0.21836734693877552</v>
      </c>
      <c r="AI346" s="93">
        <f t="shared" si="125"/>
        <v>1.0725311735696244</v>
      </c>
      <c r="AJ346" s="158">
        <v>65</v>
      </c>
      <c r="AK346" s="158">
        <v>25</v>
      </c>
      <c r="AL346" s="90">
        <f t="shared" si="126"/>
        <v>90</v>
      </c>
      <c r="AM346" s="164">
        <f t="shared" si="127"/>
        <v>3.6734693877551024E-2</v>
      </c>
      <c r="AN346" s="93">
        <f t="shared" si="128"/>
        <v>0.40367795469836293</v>
      </c>
      <c r="AO346" s="158">
        <v>30</v>
      </c>
      <c r="AP346" s="113" t="s">
        <v>9</v>
      </c>
      <c r="AQ346" s="95" t="s">
        <v>9</v>
      </c>
    </row>
    <row r="347" spans="1:43" x14ac:dyDescent="0.2">
      <c r="A347" s="261"/>
      <c r="B347" s="261"/>
      <c r="C347" s="130">
        <v>9330225.0199999996</v>
      </c>
      <c r="D347" s="124"/>
      <c r="E347" s="115"/>
      <c r="F347" s="116"/>
      <c r="G347" s="116"/>
      <c r="H347" s="148"/>
      <c r="I347" s="180" t="s">
        <v>358</v>
      </c>
      <c r="J347" s="155">
        <v>1.36</v>
      </c>
      <c r="K347" s="96">
        <f t="shared" si="113"/>
        <v>136</v>
      </c>
      <c r="L347" s="159">
        <v>6222</v>
      </c>
      <c r="M347" s="159">
        <v>5016</v>
      </c>
      <c r="N347" s="143">
        <v>4597</v>
      </c>
      <c r="O347" s="97">
        <f t="shared" si="114"/>
        <v>1625</v>
      </c>
      <c r="P347" s="165">
        <f t="shared" si="115"/>
        <v>0.35349140743963453</v>
      </c>
      <c r="Q347" s="175">
        <v>4590.5</v>
      </c>
      <c r="R347" s="186">
        <v>2896</v>
      </c>
      <c r="S347" s="150">
        <v>2123</v>
      </c>
      <c r="T347" s="116">
        <f t="shared" si="116"/>
        <v>773</v>
      </c>
      <c r="U347" s="165">
        <f t="shared" si="117"/>
        <v>0.36410739519547808</v>
      </c>
      <c r="V347" s="186">
        <v>2790</v>
      </c>
      <c r="W347" s="143">
        <v>2038</v>
      </c>
      <c r="X347" s="97">
        <f t="shared" si="118"/>
        <v>752</v>
      </c>
      <c r="Y347" s="166">
        <f t="shared" si="119"/>
        <v>0.36898920510304217</v>
      </c>
      <c r="Z347" s="98">
        <f t="shared" si="120"/>
        <v>20.514705882352942</v>
      </c>
      <c r="AA347" s="159">
        <v>3135</v>
      </c>
      <c r="AB347" s="190">
        <v>1710</v>
      </c>
      <c r="AC347" s="116">
        <v>145</v>
      </c>
      <c r="AD347" s="97">
        <f t="shared" si="121"/>
        <v>1855</v>
      </c>
      <c r="AE347" s="167">
        <f t="shared" si="122"/>
        <v>0.59170653907496018</v>
      </c>
      <c r="AF347" s="99">
        <f t="shared" si="123"/>
        <v>0.85383338971855727</v>
      </c>
      <c r="AG347" s="159">
        <v>1085</v>
      </c>
      <c r="AH347" s="167">
        <f t="shared" si="124"/>
        <v>0.34609250398724084</v>
      </c>
      <c r="AI347" s="100">
        <f t="shared" si="125"/>
        <v>1.6998649508214185</v>
      </c>
      <c r="AJ347" s="159">
        <v>160</v>
      </c>
      <c r="AK347" s="159">
        <v>15</v>
      </c>
      <c r="AL347" s="97">
        <f t="shared" si="126"/>
        <v>175</v>
      </c>
      <c r="AM347" s="167">
        <f t="shared" si="127"/>
        <v>5.5821371610845293E-2</v>
      </c>
      <c r="AN347" s="100">
        <f t="shared" si="128"/>
        <v>0.613421666053245</v>
      </c>
      <c r="AO347" s="159">
        <v>20</v>
      </c>
      <c r="AP347" s="117" t="s">
        <v>8</v>
      </c>
      <c r="AQ347" s="102" t="s">
        <v>8</v>
      </c>
    </row>
    <row r="348" spans="1:43" x14ac:dyDescent="0.2">
      <c r="A348" s="261"/>
      <c r="B348" s="261"/>
      <c r="C348" s="130">
        <v>9330226.0199999996</v>
      </c>
      <c r="D348" s="124"/>
      <c r="E348" s="115"/>
      <c r="F348" s="116"/>
      <c r="G348" s="116"/>
      <c r="H348" s="148"/>
      <c r="I348" s="180" t="s">
        <v>359</v>
      </c>
      <c r="J348" s="155">
        <v>1.35</v>
      </c>
      <c r="K348" s="96">
        <f t="shared" si="113"/>
        <v>135</v>
      </c>
      <c r="L348" s="159">
        <v>3921</v>
      </c>
      <c r="M348" s="159">
        <v>4188</v>
      </c>
      <c r="N348" s="143">
        <v>3897</v>
      </c>
      <c r="O348" s="97">
        <f t="shared" si="114"/>
        <v>24</v>
      </c>
      <c r="P348" s="165">
        <f t="shared" si="115"/>
        <v>6.1585835257890681E-3</v>
      </c>
      <c r="Q348" s="175">
        <v>2903.8</v>
      </c>
      <c r="R348" s="186">
        <v>1586</v>
      </c>
      <c r="S348" s="150">
        <v>1649</v>
      </c>
      <c r="T348" s="116">
        <f t="shared" si="116"/>
        <v>-63</v>
      </c>
      <c r="U348" s="165">
        <f t="shared" si="117"/>
        <v>-3.8204972710733781E-2</v>
      </c>
      <c r="V348" s="186">
        <v>1413</v>
      </c>
      <c r="W348" s="143">
        <v>1391</v>
      </c>
      <c r="X348" s="97">
        <f t="shared" si="118"/>
        <v>22</v>
      </c>
      <c r="Y348" s="166">
        <f t="shared" si="119"/>
        <v>1.5815959741193385E-2</v>
      </c>
      <c r="Z348" s="98">
        <f t="shared" si="120"/>
        <v>10.466666666666667</v>
      </c>
      <c r="AA348" s="159">
        <v>1515</v>
      </c>
      <c r="AB348" s="190">
        <v>775</v>
      </c>
      <c r="AC348" s="116">
        <v>85</v>
      </c>
      <c r="AD348" s="97">
        <f t="shared" si="121"/>
        <v>860</v>
      </c>
      <c r="AE348" s="167">
        <f t="shared" si="122"/>
        <v>0.56765676567656764</v>
      </c>
      <c r="AF348" s="99">
        <f t="shared" si="123"/>
        <v>0.81912953200081917</v>
      </c>
      <c r="AG348" s="159">
        <v>525</v>
      </c>
      <c r="AH348" s="167">
        <f t="shared" si="124"/>
        <v>0.34653465346534651</v>
      </c>
      <c r="AI348" s="100">
        <f t="shared" si="125"/>
        <v>1.702036608375965</v>
      </c>
      <c r="AJ348" s="159">
        <v>100</v>
      </c>
      <c r="AK348" s="159">
        <v>15</v>
      </c>
      <c r="AL348" s="97">
        <f t="shared" si="126"/>
        <v>115</v>
      </c>
      <c r="AM348" s="167">
        <f t="shared" si="127"/>
        <v>7.590759075907591E-2</v>
      </c>
      <c r="AN348" s="100">
        <f t="shared" si="128"/>
        <v>0.83414934900083415</v>
      </c>
      <c r="AO348" s="159">
        <v>10</v>
      </c>
      <c r="AP348" s="117" t="s">
        <v>8</v>
      </c>
      <c r="AQ348" s="95" t="s">
        <v>9</v>
      </c>
    </row>
    <row r="349" spans="1:43" x14ac:dyDescent="0.2">
      <c r="A349" s="262" t="s">
        <v>563</v>
      </c>
      <c r="B349" s="262" t="s">
        <v>602</v>
      </c>
      <c r="C349" s="131">
        <v>9330226.0299999993</v>
      </c>
      <c r="D349" s="125"/>
      <c r="E349" s="118"/>
      <c r="F349" s="119"/>
      <c r="G349" s="119"/>
      <c r="H349" s="149"/>
      <c r="I349" s="181" t="s">
        <v>360</v>
      </c>
      <c r="J349" s="156">
        <v>0.73</v>
      </c>
      <c r="K349" s="103">
        <f t="shared" si="113"/>
        <v>73</v>
      </c>
      <c r="L349" s="160">
        <v>7638</v>
      </c>
      <c r="M349" s="160">
        <v>6426</v>
      </c>
      <c r="N349" s="144">
        <v>5837</v>
      </c>
      <c r="O349" s="104">
        <f t="shared" si="114"/>
        <v>1801</v>
      </c>
      <c r="P349" s="168">
        <f t="shared" si="115"/>
        <v>0.3085489121123865</v>
      </c>
      <c r="Q349" s="176">
        <v>10461.6</v>
      </c>
      <c r="R349" s="187">
        <v>4917</v>
      </c>
      <c r="S349" s="152">
        <v>2987</v>
      </c>
      <c r="T349" s="119">
        <f t="shared" si="116"/>
        <v>1930</v>
      </c>
      <c r="U349" s="168">
        <f t="shared" si="117"/>
        <v>0.64613324405758288</v>
      </c>
      <c r="V349" s="187">
        <v>3840</v>
      </c>
      <c r="W349" s="144">
        <v>2798</v>
      </c>
      <c r="X349" s="104">
        <f t="shared" si="118"/>
        <v>1042</v>
      </c>
      <c r="Y349" s="169">
        <f t="shared" si="119"/>
        <v>0.37240886347390995</v>
      </c>
      <c r="Z349" s="105">
        <f t="shared" si="120"/>
        <v>52.602739726027394</v>
      </c>
      <c r="AA349" s="160">
        <v>2990</v>
      </c>
      <c r="AB349" s="191">
        <v>1425</v>
      </c>
      <c r="AC349" s="119">
        <v>110</v>
      </c>
      <c r="AD349" s="104">
        <f t="shared" si="121"/>
        <v>1535</v>
      </c>
      <c r="AE349" s="170">
        <f t="shared" si="122"/>
        <v>0.51337792642140467</v>
      </c>
      <c r="AF349" s="106">
        <f t="shared" si="123"/>
        <v>0.74080508863117567</v>
      </c>
      <c r="AG349" s="160">
        <v>995</v>
      </c>
      <c r="AH349" s="170">
        <f t="shared" si="124"/>
        <v>0.33277591973244147</v>
      </c>
      <c r="AI349" s="107">
        <f t="shared" si="125"/>
        <v>1.6344593307094375</v>
      </c>
      <c r="AJ349" s="160">
        <v>410</v>
      </c>
      <c r="AK349" s="160">
        <v>15</v>
      </c>
      <c r="AL349" s="104">
        <f t="shared" si="126"/>
        <v>425</v>
      </c>
      <c r="AM349" s="170">
        <f t="shared" si="127"/>
        <v>0.14214046822742474</v>
      </c>
      <c r="AN349" s="107">
        <f t="shared" si="128"/>
        <v>1.5619831673343378</v>
      </c>
      <c r="AO349" s="160">
        <v>30</v>
      </c>
      <c r="AP349" s="120" t="s">
        <v>7</v>
      </c>
      <c r="AQ349" s="109" t="s">
        <v>7</v>
      </c>
    </row>
    <row r="350" spans="1:43" x14ac:dyDescent="0.2">
      <c r="A350" s="261"/>
      <c r="B350" s="261"/>
      <c r="C350" s="130">
        <v>9330226.0399999991</v>
      </c>
      <c r="D350" s="124"/>
      <c r="E350" s="115"/>
      <c r="F350" s="116"/>
      <c r="G350" s="116"/>
      <c r="H350" s="148"/>
      <c r="I350" s="180" t="s">
        <v>361</v>
      </c>
      <c r="J350" s="155">
        <v>0.28999999999999998</v>
      </c>
      <c r="K350" s="96">
        <f t="shared" si="113"/>
        <v>28.999999999999996</v>
      </c>
      <c r="L350" s="159">
        <v>2600</v>
      </c>
      <c r="M350" s="159">
        <v>2479</v>
      </c>
      <c r="N350" s="143">
        <v>2495</v>
      </c>
      <c r="O350" s="97">
        <f t="shared" si="114"/>
        <v>105</v>
      </c>
      <c r="P350" s="165">
        <f t="shared" si="115"/>
        <v>4.2084168336673347E-2</v>
      </c>
      <c r="Q350" s="175">
        <v>9043.5</v>
      </c>
      <c r="R350" s="186">
        <v>1306</v>
      </c>
      <c r="S350" s="150">
        <v>1242</v>
      </c>
      <c r="T350" s="116">
        <f t="shared" si="116"/>
        <v>64</v>
      </c>
      <c r="U350" s="165">
        <f t="shared" si="117"/>
        <v>5.1529790660225443E-2</v>
      </c>
      <c r="V350" s="186">
        <v>1229</v>
      </c>
      <c r="W350" s="143">
        <v>1205</v>
      </c>
      <c r="X350" s="97">
        <f t="shared" si="118"/>
        <v>24</v>
      </c>
      <c r="Y350" s="166">
        <f t="shared" si="119"/>
        <v>1.9917012448132779E-2</v>
      </c>
      <c r="Z350" s="98">
        <f t="shared" si="120"/>
        <v>42.379310344827594</v>
      </c>
      <c r="AA350" s="159">
        <v>1240</v>
      </c>
      <c r="AB350" s="190">
        <v>545</v>
      </c>
      <c r="AC350" s="116">
        <v>40</v>
      </c>
      <c r="AD350" s="97">
        <f t="shared" si="121"/>
        <v>585</v>
      </c>
      <c r="AE350" s="167">
        <f t="shared" si="122"/>
        <v>0.47177419354838712</v>
      </c>
      <c r="AF350" s="99">
        <f t="shared" si="123"/>
        <v>0.68077084206116478</v>
      </c>
      <c r="AG350" s="159">
        <v>515</v>
      </c>
      <c r="AH350" s="167">
        <f t="shared" si="124"/>
        <v>0.41532258064516131</v>
      </c>
      <c r="AI350" s="100">
        <f t="shared" si="125"/>
        <v>2.0398947968819319</v>
      </c>
      <c r="AJ350" s="159">
        <v>100</v>
      </c>
      <c r="AK350" s="159">
        <v>15</v>
      </c>
      <c r="AL350" s="97">
        <f t="shared" si="126"/>
        <v>115</v>
      </c>
      <c r="AM350" s="167">
        <f t="shared" si="127"/>
        <v>9.2741935483870969E-2</v>
      </c>
      <c r="AN350" s="100">
        <f t="shared" si="128"/>
        <v>1.0191421481744063</v>
      </c>
      <c r="AO350" s="159">
        <v>20</v>
      </c>
      <c r="AP350" s="117" t="s">
        <v>8</v>
      </c>
      <c r="AQ350" s="102" t="s">
        <v>8</v>
      </c>
    </row>
    <row r="351" spans="1:43" x14ac:dyDescent="0.2">
      <c r="A351" s="261"/>
      <c r="B351" s="261"/>
      <c r="C351" s="130">
        <v>9330227.0099999998</v>
      </c>
      <c r="D351" s="124"/>
      <c r="E351" s="115"/>
      <c r="F351" s="116"/>
      <c r="G351" s="116"/>
      <c r="H351" s="148"/>
      <c r="I351" s="180" t="s">
        <v>362</v>
      </c>
      <c r="J351" s="155">
        <v>0.28000000000000003</v>
      </c>
      <c r="K351" s="96">
        <f t="shared" si="113"/>
        <v>28.000000000000004</v>
      </c>
      <c r="L351" s="159">
        <v>5290</v>
      </c>
      <c r="M351" s="159">
        <v>3941</v>
      </c>
      <c r="N351" s="143">
        <v>4076</v>
      </c>
      <c r="O351" s="97">
        <f t="shared" si="114"/>
        <v>1214</v>
      </c>
      <c r="P351" s="165">
        <f t="shared" si="115"/>
        <v>0.29784102060843964</v>
      </c>
      <c r="Q351" s="175">
        <v>19069.900000000001</v>
      </c>
      <c r="R351" s="186">
        <v>2742</v>
      </c>
      <c r="S351" s="150">
        <v>1933</v>
      </c>
      <c r="T351" s="116">
        <f t="shared" si="116"/>
        <v>809</v>
      </c>
      <c r="U351" s="165">
        <f t="shared" si="117"/>
        <v>0.41852043455768234</v>
      </c>
      <c r="V351" s="186">
        <v>2568</v>
      </c>
      <c r="W351" s="143">
        <v>1822</v>
      </c>
      <c r="X351" s="97">
        <f t="shared" si="118"/>
        <v>746</v>
      </c>
      <c r="Y351" s="166">
        <f t="shared" si="119"/>
        <v>0.40944017563117452</v>
      </c>
      <c r="Z351" s="98">
        <f t="shared" si="120"/>
        <v>91.714285714285708</v>
      </c>
      <c r="AA351" s="159">
        <v>2745</v>
      </c>
      <c r="AB351" s="190">
        <v>970</v>
      </c>
      <c r="AC351" s="116">
        <v>70</v>
      </c>
      <c r="AD351" s="97">
        <f t="shared" si="121"/>
        <v>1040</v>
      </c>
      <c r="AE351" s="167">
        <f t="shared" si="122"/>
        <v>0.37887067395264118</v>
      </c>
      <c r="AF351" s="99">
        <f t="shared" si="123"/>
        <v>0.54671092922459052</v>
      </c>
      <c r="AG351" s="159">
        <v>1400</v>
      </c>
      <c r="AH351" s="167">
        <f t="shared" si="124"/>
        <v>0.51001821493624777</v>
      </c>
      <c r="AI351" s="100">
        <f t="shared" si="125"/>
        <v>2.5050010556790165</v>
      </c>
      <c r="AJ351" s="159">
        <v>255</v>
      </c>
      <c r="AK351" s="159">
        <v>30</v>
      </c>
      <c r="AL351" s="97">
        <f t="shared" si="126"/>
        <v>285</v>
      </c>
      <c r="AM351" s="167">
        <f t="shared" si="127"/>
        <v>0.10382513661202186</v>
      </c>
      <c r="AN351" s="100">
        <f t="shared" si="128"/>
        <v>1.1409355671650754</v>
      </c>
      <c r="AO351" s="159">
        <v>25</v>
      </c>
      <c r="AP351" s="117" t="s">
        <v>8</v>
      </c>
      <c r="AQ351" s="102" t="s">
        <v>8</v>
      </c>
    </row>
    <row r="352" spans="1:43" x14ac:dyDescent="0.2">
      <c r="A352" s="261"/>
      <c r="B352" s="261"/>
      <c r="C352" s="130">
        <v>9330227.0199999996</v>
      </c>
      <c r="D352" s="124"/>
      <c r="E352" s="115"/>
      <c r="F352" s="116"/>
      <c r="G352" s="116"/>
      <c r="H352" s="148"/>
      <c r="I352" s="180" t="s">
        <v>363</v>
      </c>
      <c r="J352" s="155">
        <v>1.1299999999999999</v>
      </c>
      <c r="K352" s="96">
        <f t="shared" si="113"/>
        <v>112.99999999999999</v>
      </c>
      <c r="L352" s="159">
        <v>5181</v>
      </c>
      <c r="M352" s="159">
        <v>5381</v>
      </c>
      <c r="N352" s="143">
        <v>5034</v>
      </c>
      <c r="O352" s="97">
        <f t="shared" si="114"/>
        <v>147</v>
      </c>
      <c r="P352" s="165">
        <f t="shared" si="115"/>
        <v>2.9201430274135878E-2</v>
      </c>
      <c r="Q352" s="175">
        <v>4576.5</v>
      </c>
      <c r="R352" s="186">
        <v>2869</v>
      </c>
      <c r="S352" s="150">
        <v>2840</v>
      </c>
      <c r="T352" s="116">
        <f t="shared" si="116"/>
        <v>29</v>
      </c>
      <c r="U352" s="165">
        <f t="shared" si="117"/>
        <v>1.0211267605633803E-2</v>
      </c>
      <c r="V352" s="186">
        <v>2763</v>
      </c>
      <c r="W352" s="143">
        <v>2719</v>
      </c>
      <c r="X352" s="97">
        <f t="shared" si="118"/>
        <v>44</v>
      </c>
      <c r="Y352" s="166">
        <f t="shared" si="119"/>
        <v>1.6182420007355647E-2</v>
      </c>
      <c r="Z352" s="98">
        <f t="shared" si="120"/>
        <v>24.451327433628322</v>
      </c>
      <c r="AA352" s="159">
        <v>2440</v>
      </c>
      <c r="AB352" s="190">
        <v>1090</v>
      </c>
      <c r="AC352" s="116">
        <v>60</v>
      </c>
      <c r="AD352" s="97">
        <f t="shared" si="121"/>
        <v>1150</v>
      </c>
      <c r="AE352" s="167">
        <f t="shared" si="122"/>
        <v>0.47131147540983609</v>
      </c>
      <c r="AF352" s="99">
        <f t="shared" si="123"/>
        <v>0.68010313911953268</v>
      </c>
      <c r="AG352" s="159">
        <v>1030</v>
      </c>
      <c r="AH352" s="167">
        <f t="shared" si="124"/>
        <v>0.42213114754098363</v>
      </c>
      <c r="AI352" s="100">
        <f t="shared" si="125"/>
        <v>2.0733356951914717</v>
      </c>
      <c r="AJ352" s="159">
        <v>220</v>
      </c>
      <c r="AK352" s="159">
        <v>20</v>
      </c>
      <c r="AL352" s="97">
        <f t="shared" si="126"/>
        <v>240</v>
      </c>
      <c r="AM352" s="167">
        <f t="shared" si="127"/>
        <v>9.8360655737704916E-2</v>
      </c>
      <c r="AN352" s="100">
        <f t="shared" si="128"/>
        <v>1.080886326787966</v>
      </c>
      <c r="AO352" s="159">
        <v>20</v>
      </c>
      <c r="AP352" s="117" t="s">
        <v>8</v>
      </c>
      <c r="AQ352" s="102" t="s">
        <v>8</v>
      </c>
    </row>
    <row r="353" spans="1:43" x14ac:dyDescent="0.2">
      <c r="A353" s="260"/>
      <c r="B353" s="260"/>
      <c r="C353" s="129">
        <v>9330228.0199999996</v>
      </c>
      <c r="D353" s="122"/>
      <c r="E353" s="111"/>
      <c r="F353" s="112"/>
      <c r="G353" s="112"/>
      <c r="H353" s="145"/>
      <c r="I353" s="179" t="s">
        <v>364</v>
      </c>
      <c r="J353" s="154">
        <v>0.98</v>
      </c>
      <c r="K353" s="89">
        <f t="shared" si="113"/>
        <v>98</v>
      </c>
      <c r="L353" s="158">
        <v>3734</v>
      </c>
      <c r="M353" s="158">
        <v>3687</v>
      </c>
      <c r="N353" s="141">
        <v>3556</v>
      </c>
      <c r="O353" s="90">
        <f t="shared" si="114"/>
        <v>178</v>
      </c>
      <c r="P353" s="162">
        <f t="shared" si="115"/>
        <v>5.0056242969628795E-2</v>
      </c>
      <c r="Q353" s="174">
        <v>3807.9</v>
      </c>
      <c r="R353" s="185">
        <v>1306</v>
      </c>
      <c r="S353" s="146">
        <v>1303</v>
      </c>
      <c r="T353" s="112">
        <f t="shared" si="116"/>
        <v>3</v>
      </c>
      <c r="U353" s="162">
        <f t="shared" si="117"/>
        <v>2.3023791250959325E-3</v>
      </c>
      <c r="V353" s="185">
        <v>1195</v>
      </c>
      <c r="W353" s="141">
        <v>1208</v>
      </c>
      <c r="X353" s="90">
        <f t="shared" si="118"/>
        <v>-13</v>
      </c>
      <c r="Y353" s="163">
        <f t="shared" si="119"/>
        <v>-1.0761589403973509E-2</v>
      </c>
      <c r="Z353" s="91">
        <f t="shared" si="120"/>
        <v>12.193877551020408</v>
      </c>
      <c r="AA353" s="158">
        <v>1550</v>
      </c>
      <c r="AB353" s="189">
        <v>950</v>
      </c>
      <c r="AC353" s="112">
        <v>100</v>
      </c>
      <c r="AD353" s="90">
        <f t="shared" si="121"/>
        <v>1050</v>
      </c>
      <c r="AE353" s="164">
        <f t="shared" si="122"/>
        <v>0.67741935483870963</v>
      </c>
      <c r="AF353" s="92">
        <f t="shared" si="123"/>
        <v>0.97751710654936463</v>
      </c>
      <c r="AG353" s="158">
        <v>425</v>
      </c>
      <c r="AH353" s="164">
        <f t="shared" si="124"/>
        <v>0.27419354838709675</v>
      </c>
      <c r="AI353" s="93">
        <f t="shared" si="125"/>
        <v>1.3467266620191392</v>
      </c>
      <c r="AJ353" s="158">
        <v>45</v>
      </c>
      <c r="AK353" s="158">
        <v>20</v>
      </c>
      <c r="AL353" s="90">
        <f t="shared" si="126"/>
        <v>65</v>
      </c>
      <c r="AM353" s="164">
        <f t="shared" si="127"/>
        <v>4.1935483870967745E-2</v>
      </c>
      <c r="AN353" s="93">
        <f t="shared" si="128"/>
        <v>0.46082949308755766</v>
      </c>
      <c r="AO353" s="158">
        <v>15</v>
      </c>
      <c r="AP353" s="113" t="s">
        <v>9</v>
      </c>
      <c r="AQ353" s="95" t="s">
        <v>9</v>
      </c>
    </row>
    <row r="354" spans="1:43" x14ac:dyDescent="0.2">
      <c r="A354" s="261"/>
      <c r="B354" s="261"/>
      <c r="C354" s="130">
        <v>9330228.0299999993</v>
      </c>
      <c r="D354" s="124"/>
      <c r="E354" s="115"/>
      <c r="F354" s="116"/>
      <c r="G354" s="116"/>
      <c r="H354" s="148"/>
      <c r="I354" s="180" t="s">
        <v>365</v>
      </c>
      <c r="J354" s="155">
        <v>0.33</v>
      </c>
      <c r="K354" s="96">
        <f t="shared" si="113"/>
        <v>33</v>
      </c>
      <c r="L354" s="159">
        <v>4566</v>
      </c>
      <c r="M354" s="159">
        <v>4542</v>
      </c>
      <c r="N354" s="143">
        <v>4693</v>
      </c>
      <c r="O354" s="97">
        <f t="shared" si="114"/>
        <v>-127</v>
      </c>
      <c r="P354" s="165">
        <f t="shared" si="115"/>
        <v>-2.7061581078201578E-2</v>
      </c>
      <c r="Q354" s="175">
        <v>13933.5</v>
      </c>
      <c r="R354" s="186">
        <v>2306</v>
      </c>
      <c r="S354" s="150">
        <v>2336</v>
      </c>
      <c r="T354" s="116">
        <f t="shared" si="116"/>
        <v>-30</v>
      </c>
      <c r="U354" s="165">
        <f t="shared" si="117"/>
        <v>-1.2842465753424657E-2</v>
      </c>
      <c r="V354" s="186">
        <v>2214</v>
      </c>
      <c r="W354" s="143">
        <v>2195</v>
      </c>
      <c r="X354" s="97">
        <f t="shared" si="118"/>
        <v>19</v>
      </c>
      <c r="Y354" s="166">
        <f t="shared" si="119"/>
        <v>8.6560364464692476E-3</v>
      </c>
      <c r="Z354" s="98">
        <f t="shared" si="120"/>
        <v>67.090909090909093</v>
      </c>
      <c r="AA354" s="159">
        <v>2150</v>
      </c>
      <c r="AB354" s="190">
        <v>775</v>
      </c>
      <c r="AC354" s="116">
        <v>70</v>
      </c>
      <c r="AD354" s="97">
        <f t="shared" si="121"/>
        <v>845</v>
      </c>
      <c r="AE354" s="167">
        <f t="shared" si="122"/>
        <v>0.39302325581395348</v>
      </c>
      <c r="AF354" s="99">
        <f t="shared" si="123"/>
        <v>0.56713312527266013</v>
      </c>
      <c r="AG354" s="159">
        <v>1060</v>
      </c>
      <c r="AH354" s="167">
        <f t="shared" si="124"/>
        <v>0.49302325581395351</v>
      </c>
      <c r="AI354" s="100">
        <f t="shared" si="125"/>
        <v>2.4215287613651939</v>
      </c>
      <c r="AJ354" s="159">
        <v>195</v>
      </c>
      <c r="AK354" s="159">
        <v>10</v>
      </c>
      <c r="AL354" s="97">
        <f t="shared" si="126"/>
        <v>205</v>
      </c>
      <c r="AM354" s="167">
        <f t="shared" si="127"/>
        <v>9.5348837209302331E-2</v>
      </c>
      <c r="AN354" s="100">
        <f t="shared" si="128"/>
        <v>1.0477894198824431</v>
      </c>
      <c r="AO354" s="159">
        <v>45</v>
      </c>
      <c r="AP354" s="117" t="s">
        <v>8</v>
      </c>
      <c r="AQ354" s="102" t="s">
        <v>8</v>
      </c>
    </row>
    <row r="355" spans="1:43" x14ac:dyDescent="0.2">
      <c r="A355" s="261"/>
      <c r="B355" s="261"/>
      <c r="C355" s="130">
        <v>9330228.0399999991</v>
      </c>
      <c r="D355" s="124"/>
      <c r="E355" s="115"/>
      <c r="F355" s="116"/>
      <c r="G355" s="116"/>
      <c r="H355" s="148"/>
      <c r="I355" s="180" t="s">
        <v>366</v>
      </c>
      <c r="J355" s="155">
        <v>0.72</v>
      </c>
      <c r="K355" s="96">
        <f t="shared" si="113"/>
        <v>72</v>
      </c>
      <c r="L355" s="159">
        <v>5728</v>
      </c>
      <c r="M355" s="159">
        <v>5348</v>
      </c>
      <c r="N355" s="143">
        <v>4987</v>
      </c>
      <c r="O355" s="97">
        <f t="shared" si="114"/>
        <v>741</v>
      </c>
      <c r="P355" s="165">
        <f t="shared" si="115"/>
        <v>0.14858632444355324</v>
      </c>
      <c r="Q355" s="175">
        <v>7994.4</v>
      </c>
      <c r="R355" s="186">
        <v>2612</v>
      </c>
      <c r="S355" s="150">
        <v>2466</v>
      </c>
      <c r="T355" s="116">
        <f t="shared" si="116"/>
        <v>146</v>
      </c>
      <c r="U355" s="165">
        <f t="shared" si="117"/>
        <v>5.9205190592051905E-2</v>
      </c>
      <c r="V355" s="186">
        <v>2528</v>
      </c>
      <c r="W355" s="143">
        <v>2315</v>
      </c>
      <c r="X355" s="97">
        <f t="shared" si="118"/>
        <v>213</v>
      </c>
      <c r="Y355" s="166">
        <f t="shared" si="119"/>
        <v>9.2008639308855292E-2</v>
      </c>
      <c r="Z355" s="98">
        <f t="shared" si="120"/>
        <v>35.111111111111114</v>
      </c>
      <c r="AA355" s="159">
        <v>2660</v>
      </c>
      <c r="AB355" s="190">
        <v>1440</v>
      </c>
      <c r="AC355" s="116">
        <v>105</v>
      </c>
      <c r="AD355" s="97">
        <f t="shared" si="121"/>
        <v>1545</v>
      </c>
      <c r="AE355" s="167">
        <f t="shared" si="122"/>
        <v>0.58082706766917291</v>
      </c>
      <c r="AF355" s="99">
        <f t="shared" si="123"/>
        <v>0.83813429678091333</v>
      </c>
      <c r="AG355" s="159">
        <v>895</v>
      </c>
      <c r="AH355" s="167">
        <f t="shared" si="124"/>
        <v>0.33646616541353386</v>
      </c>
      <c r="AI355" s="100">
        <f t="shared" si="125"/>
        <v>1.6525843094967281</v>
      </c>
      <c r="AJ355" s="159">
        <v>170</v>
      </c>
      <c r="AK355" s="159">
        <v>30</v>
      </c>
      <c r="AL355" s="97">
        <f t="shared" si="126"/>
        <v>200</v>
      </c>
      <c r="AM355" s="167">
        <f t="shared" si="127"/>
        <v>7.5187969924812026E-2</v>
      </c>
      <c r="AN355" s="100">
        <f t="shared" si="128"/>
        <v>0.82624142774518716</v>
      </c>
      <c r="AO355" s="159">
        <v>15</v>
      </c>
      <c r="AP355" s="117" t="s">
        <v>8</v>
      </c>
      <c r="AQ355" s="102" t="s">
        <v>8</v>
      </c>
    </row>
    <row r="356" spans="1:43" x14ac:dyDescent="0.2">
      <c r="A356" s="260"/>
      <c r="B356" s="260"/>
      <c r="C356" s="129">
        <v>9330229</v>
      </c>
      <c r="D356" s="122"/>
      <c r="E356" s="111"/>
      <c r="F356" s="112"/>
      <c r="G356" s="112"/>
      <c r="H356" s="145"/>
      <c r="I356" s="179" t="s">
        <v>367</v>
      </c>
      <c r="J356" s="154">
        <v>3.07</v>
      </c>
      <c r="K356" s="89">
        <f t="shared" si="113"/>
        <v>307</v>
      </c>
      <c r="L356" s="158">
        <v>7140</v>
      </c>
      <c r="M356" s="158">
        <v>6994</v>
      </c>
      <c r="N356" s="141">
        <v>6678</v>
      </c>
      <c r="O356" s="90">
        <f t="shared" si="114"/>
        <v>462</v>
      </c>
      <c r="P356" s="162">
        <f t="shared" si="115"/>
        <v>6.9182389937106917E-2</v>
      </c>
      <c r="Q356" s="174">
        <v>2328.6</v>
      </c>
      <c r="R356" s="185">
        <v>2901</v>
      </c>
      <c r="S356" s="146">
        <v>2665</v>
      </c>
      <c r="T356" s="112">
        <f t="shared" si="116"/>
        <v>236</v>
      </c>
      <c r="U356" s="162">
        <f t="shared" si="117"/>
        <v>8.8555347091932454E-2</v>
      </c>
      <c r="V356" s="185">
        <v>2705</v>
      </c>
      <c r="W356" s="141">
        <v>2525</v>
      </c>
      <c r="X356" s="90">
        <f t="shared" si="118"/>
        <v>180</v>
      </c>
      <c r="Y356" s="163">
        <f t="shared" si="119"/>
        <v>7.1287128712871281E-2</v>
      </c>
      <c r="Z356" s="91">
        <f t="shared" si="120"/>
        <v>8.811074918566776</v>
      </c>
      <c r="AA356" s="158">
        <v>3315</v>
      </c>
      <c r="AB356" s="189">
        <v>2040</v>
      </c>
      <c r="AC356" s="112">
        <v>200</v>
      </c>
      <c r="AD356" s="90">
        <f t="shared" si="121"/>
        <v>2240</v>
      </c>
      <c r="AE356" s="164">
        <f t="shared" si="122"/>
        <v>0.67571644042232282</v>
      </c>
      <c r="AF356" s="92">
        <f t="shared" si="123"/>
        <v>0.97505979858921044</v>
      </c>
      <c r="AG356" s="158">
        <v>865</v>
      </c>
      <c r="AH356" s="164">
        <f t="shared" si="124"/>
        <v>0.26093514328808448</v>
      </c>
      <c r="AI356" s="93">
        <f t="shared" si="125"/>
        <v>1.281606794145798</v>
      </c>
      <c r="AJ356" s="158">
        <v>135</v>
      </c>
      <c r="AK356" s="158">
        <v>50</v>
      </c>
      <c r="AL356" s="90">
        <f t="shared" si="126"/>
        <v>185</v>
      </c>
      <c r="AM356" s="164">
        <f t="shared" si="127"/>
        <v>5.5806938159879339E-2</v>
      </c>
      <c r="AN356" s="93">
        <f t="shared" si="128"/>
        <v>0.61326305670197079</v>
      </c>
      <c r="AO356" s="158">
        <v>25</v>
      </c>
      <c r="AP356" s="113" t="s">
        <v>9</v>
      </c>
      <c r="AQ356" s="95" t="s">
        <v>9</v>
      </c>
    </row>
    <row r="357" spans="1:43" x14ac:dyDescent="0.2">
      <c r="A357" s="260"/>
      <c r="B357" s="260"/>
      <c r="C357" s="129">
        <v>9330230.0099999998</v>
      </c>
      <c r="D357" s="122"/>
      <c r="E357" s="111"/>
      <c r="F357" s="112"/>
      <c r="G357" s="112"/>
      <c r="H357" s="145"/>
      <c r="I357" s="179" t="s">
        <v>368</v>
      </c>
      <c r="J357" s="154">
        <v>4.2300000000000004</v>
      </c>
      <c r="K357" s="89">
        <f t="shared" si="113"/>
        <v>423.00000000000006</v>
      </c>
      <c r="L357" s="158">
        <v>5403</v>
      </c>
      <c r="M357" s="158">
        <v>5447</v>
      </c>
      <c r="N357" s="141">
        <v>5404</v>
      </c>
      <c r="O357" s="90">
        <f t="shared" si="114"/>
        <v>-1</v>
      </c>
      <c r="P357" s="162">
        <f t="shared" si="115"/>
        <v>-1.850481125092524E-4</v>
      </c>
      <c r="Q357" s="174">
        <v>1278.5999999999999</v>
      </c>
      <c r="R357" s="185">
        <v>1992</v>
      </c>
      <c r="S357" s="146">
        <v>1979</v>
      </c>
      <c r="T357" s="112">
        <f t="shared" si="116"/>
        <v>13</v>
      </c>
      <c r="U357" s="162">
        <f t="shared" si="117"/>
        <v>6.5689742294087923E-3</v>
      </c>
      <c r="V357" s="185">
        <v>1931</v>
      </c>
      <c r="W357" s="141">
        <v>1903</v>
      </c>
      <c r="X357" s="90">
        <f t="shared" si="118"/>
        <v>28</v>
      </c>
      <c r="Y357" s="163">
        <f t="shared" si="119"/>
        <v>1.4713610089332634E-2</v>
      </c>
      <c r="Z357" s="91">
        <f t="shared" si="120"/>
        <v>4.5650118203309686</v>
      </c>
      <c r="AA357" s="158">
        <v>2415</v>
      </c>
      <c r="AB357" s="189">
        <v>1640</v>
      </c>
      <c r="AC357" s="112">
        <v>130</v>
      </c>
      <c r="AD357" s="90">
        <f t="shared" si="121"/>
        <v>1770</v>
      </c>
      <c r="AE357" s="164">
        <f t="shared" si="122"/>
        <v>0.73291925465838514</v>
      </c>
      <c r="AF357" s="92">
        <f t="shared" si="123"/>
        <v>1.0576035420755918</v>
      </c>
      <c r="AG357" s="158">
        <v>475</v>
      </c>
      <c r="AH357" s="164">
        <f t="shared" si="124"/>
        <v>0.19668737060041408</v>
      </c>
      <c r="AI357" s="93">
        <f t="shared" si="125"/>
        <v>0.96604798919653279</v>
      </c>
      <c r="AJ357" s="158">
        <v>90</v>
      </c>
      <c r="AK357" s="158">
        <v>50</v>
      </c>
      <c r="AL357" s="90">
        <f t="shared" si="126"/>
        <v>140</v>
      </c>
      <c r="AM357" s="164">
        <f t="shared" si="127"/>
        <v>5.7971014492753624E-2</v>
      </c>
      <c r="AN357" s="93">
        <f t="shared" si="128"/>
        <v>0.63704411530498495</v>
      </c>
      <c r="AO357" s="158">
        <v>35</v>
      </c>
      <c r="AP357" s="113" t="s">
        <v>9</v>
      </c>
      <c r="AQ357" s="95" t="s">
        <v>9</v>
      </c>
    </row>
    <row r="358" spans="1:43" x14ac:dyDescent="0.2">
      <c r="A358" s="260"/>
      <c r="B358" s="260"/>
      <c r="C358" s="129">
        <v>9330230.0199999996</v>
      </c>
      <c r="D358" s="122"/>
      <c r="E358" s="111"/>
      <c r="F358" s="112"/>
      <c r="G358" s="112"/>
      <c r="H358" s="145"/>
      <c r="I358" s="179" t="s">
        <v>369</v>
      </c>
      <c r="J358" s="154">
        <v>3.99</v>
      </c>
      <c r="K358" s="89">
        <f t="shared" si="113"/>
        <v>399</v>
      </c>
      <c r="L358" s="158">
        <v>5117</v>
      </c>
      <c r="M358" s="158">
        <v>4881</v>
      </c>
      <c r="N358" s="141">
        <v>4515</v>
      </c>
      <c r="O358" s="90">
        <f t="shared" si="114"/>
        <v>602</v>
      </c>
      <c r="P358" s="162">
        <f t="shared" si="115"/>
        <v>0.13333333333333333</v>
      </c>
      <c r="Q358" s="174">
        <v>1280.9000000000001</v>
      </c>
      <c r="R358" s="185">
        <v>1903</v>
      </c>
      <c r="S358" s="146">
        <v>1835</v>
      </c>
      <c r="T358" s="112">
        <f t="shared" si="116"/>
        <v>68</v>
      </c>
      <c r="U358" s="162">
        <f t="shared" si="117"/>
        <v>3.7057220708446865E-2</v>
      </c>
      <c r="V358" s="185">
        <v>1827</v>
      </c>
      <c r="W358" s="141">
        <v>1742</v>
      </c>
      <c r="X358" s="90">
        <f t="shared" si="118"/>
        <v>85</v>
      </c>
      <c r="Y358" s="163">
        <f t="shared" si="119"/>
        <v>4.8794489092996558E-2</v>
      </c>
      <c r="Z358" s="91">
        <f t="shared" si="120"/>
        <v>4.5789473684210522</v>
      </c>
      <c r="AA358" s="158">
        <v>2390</v>
      </c>
      <c r="AB358" s="189">
        <v>1525</v>
      </c>
      <c r="AC358" s="112">
        <v>95</v>
      </c>
      <c r="AD358" s="90">
        <f t="shared" si="121"/>
        <v>1620</v>
      </c>
      <c r="AE358" s="164">
        <f t="shared" si="122"/>
        <v>0.67782426778242677</v>
      </c>
      <c r="AF358" s="92">
        <f t="shared" si="123"/>
        <v>0.97810139651143846</v>
      </c>
      <c r="AG358" s="158">
        <v>645</v>
      </c>
      <c r="AH358" s="164">
        <f t="shared" si="124"/>
        <v>0.26987447698744771</v>
      </c>
      <c r="AI358" s="93">
        <f t="shared" si="125"/>
        <v>1.3255131482684073</v>
      </c>
      <c r="AJ358" s="158">
        <v>85</v>
      </c>
      <c r="AK358" s="158">
        <v>25</v>
      </c>
      <c r="AL358" s="90">
        <f t="shared" si="126"/>
        <v>110</v>
      </c>
      <c r="AM358" s="164">
        <f t="shared" si="127"/>
        <v>4.6025104602510462E-2</v>
      </c>
      <c r="AN358" s="93">
        <f t="shared" si="128"/>
        <v>0.50577038024736776</v>
      </c>
      <c r="AO358" s="158">
        <v>15</v>
      </c>
      <c r="AP358" s="113" t="s">
        <v>9</v>
      </c>
      <c r="AQ358" s="95" t="s">
        <v>9</v>
      </c>
    </row>
    <row r="359" spans="1:43" x14ac:dyDescent="0.2">
      <c r="A359" s="260"/>
      <c r="B359" s="260"/>
      <c r="C359" s="129">
        <v>9330231</v>
      </c>
      <c r="D359" s="122"/>
      <c r="E359" s="111"/>
      <c r="F359" s="112"/>
      <c r="G359" s="112"/>
      <c r="H359" s="145"/>
      <c r="I359" s="179" t="s">
        <v>370</v>
      </c>
      <c r="J359" s="154">
        <v>2.02</v>
      </c>
      <c r="K359" s="89">
        <f t="shared" si="113"/>
        <v>202</v>
      </c>
      <c r="L359" s="158">
        <v>4036</v>
      </c>
      <c r="M359" s="158">
        <v>4137</v>
      </c>
      <c r="N359" s="141">
        <v>3937</v>
      </c>
      <c r="O359" s="90">
        <f t="shared" si="114"/>
        <v>99</v>
      </c>
      <c r="P359" s="162">
        <f t="shared" si="115"/>
        <v>2.5146050292100583E-2</v>
      </c>
      <c r="Q359" s="174">
        <v>1998.3</v>
      </c>
      <c r="R359" s="185">
        <v>1430</v>
      </c>
      <c r="S359" s="146">
        <v>1324</v>
      </c>
      <c r="T359" s="112">
        <f t="shared" si="116"/>
        <v>106</v>
      </c>
      <c r="U359" s="162">
        <f t="shared" si="117"/>
        <v>8.0060422960725075E-2</v>
      </c>
      <c r="V359" s="185">
        <v>1314</v>
      </c>
      <c r="W359" s="141">
        <v>1266</v>
      </c>
      <c r="X359" s="90">
        <f t="shared" si="118"/>
        <v>48</v>
      </c>
      <c r="Y359" s="163">
        <f t="shared" si="119"/>
        <v>3.7914691943127965E-2</v>
      </c>
      <c r="Z359" s="91">
        <f t="shared" si="120"/>
        <v>6.5049504950495045</v>
      </c>
      <c r="AA359" s="158">
        <v>1680</v>
      </c>
      <c r="AB359" s="189">
        <v>1185</v>
      </c>
      <c r="AC359" s="112">
        <v>85</v>
      </c>
      <c r="AD359" s="90">
        <f t="shared" si="121"/>
        <v>1270</v>
      </c>
      <c r="AE359" s="164">
        <f t="shared" si="122"/>
        <v>0.75595238095238093</v>
      </c>
      <c r="AF359" s="92">
        <f t="shared" si="123"/>
        <v>1.0908403765546624</v>
      </c>
      <c r="AG359" s="158">
        <v>320</v>
      </c>
      <c r="AH359" s="164">
        <f t="shared" si="124"/>
        <v>0.19047619047619047</v>
      </c>
      <c r="AI359" s="93">
        <f t="shared" si="125"/>
        <v>0.93554121059032647</v>
      </c>
      <c r="AJ359" s="158">
        <v>50</v>
      </c>
      <c r="AK359" s="158">
        <v>20</v>
      </c>
      <c r="AL359" s="90">
        <f t="shared" si="126"/>
        <v>70</v>
      </c>
      <c r="AM359" s="164">
        <f t="shared" si="127"/>
        <v>4.1666666666666664E-2</v>
      </c>
      <c r="AN359" s="93">
        <f t="shared" si="128"/>
        <v>0.45787545787545786</v>
      </c>
      <c r="AO359" s="158">
        <v>15</v>
      </c>
      <c r="AP359" s="113" t="s">
        <v>9</v>
      </c>
      <c r="AQ359" s="95" t="s">
        <v>9</v>
      </c>
    </row>
    <row r="360" spans="1:43" x14ac:dyDescent="0.2">
      <c r="A360" s="260"/>
      <c r="B360" s="260"/>
      <c r="C360" s="129">
        <v>9330232</v>
      </c>
      <c r="D360" s="122"/>
      <c r="E360" s="111"/>
      <c r="F360" s="112"/>
      <c r="G360" s="112"/>
      <c r="H360" s="145"/>
      <c r="I360" s="179" t="s">
        <v>371</v>
      </c>
      <c r="J360" s="154">
        <v>2.91</v>
      </c>
      <c r="K360" s="89">
        <f t="shared" si="113"/>
        <v>291</v>
      </c>
      <c r="L360" s="158">
        <v>3241</v>
      </c>
      <c r="M360" s="158">
        <v>3294</v>
      </c>
      <c r="N360" s="141">
        <v>3142</v>
      </c>
      <c r="O360" s="90">
        <f t="shared" si="114"/>
        <v>99</v>
      </c>
      <c r="P360" s="162">
        <f t="shared" si="115"/>
        <v>3.1508593252705282E-2</v>
      </c>
      <c r="Q360" s="174">
        <v>1115.2</v>
      </c>
      <c r="R360" s="185">
        <v>1106</v>
      </c>
      <c r="S360" s="146">
        <v>1028</v>
      </c>
      <c r="T360" s="112">
        <f t="shared" si="116"/>
        <v>78</v>
      </c>
      <c r="U360" s="162">
        <f t="shared" si="117"/>
        <v>7.5875486381322951E-2</v>
      </c>
      <c r="V360" s="185">
        <v>1043</v>
      </c>
      <c r="W360" s="141">
        <v>977</v>
      </c>
      <c r="X360" s="90">
        <f t="shared" si="118"/>
        <v>66</v>
      </c>
      <c r="Y360" s="163">
        <f t="shared" si="119"/>
        <v>6.7553735926305009E-2</v>
      </c>
      <c r="Z360" s="91">
        <f t="shared" si="120"/>
        <v>3.5841924398625431</v>
      </c>
      <c r="AA360" s="158">
        <v>1395</v>
      </c>
      <c r="AB360" s="189">
        <v>940</v>
      </c>
      <c r="AC360" s="112">
        <v>80</v>
      </c>
      <c r="AD360" s="90">
        <f t="shared" si="121"/>
        <v>1020</v>
      </c>
      <c r="AE360" s="164">
        <f t="shared" si="122"/>
        <v>0.73118279569892475</v>
      </c>
      <c r="AF360" s="92">
        <f t="shared" si="123"/>
        <v>1.0550978292913777</v>
      </c>
      <c r="AG360" s="158">
        <v>300</v>
      </c>
      <c r="AH360" s="164">
        <f t="shared" si="124"/>
        <v>0.21505376344086022</v>
      </c>
      <c r="AI360" s="93">
        <f t="shared" si="125"/>
        <v>1.0562562055052074</v>
      </c>
      <c r="AJ360" s="158">
        <v>25</v>
      </c>
      <c r="AK360" s="158">
        <v>30</v>
      </c>
      <c r="AL360" s="90">
        <f t="shared" si="126"/>
        <v>55</v>
      </c>
      <c r="AM360" s="164">
        <f t="shared" si="127"/>
        <v>3.9426523297491037E-2</v>
      </c>
      <c r="AN360" s="93">
        <f t="shared" si="128"/>
        <v>0.43325849777462677</v>
      </c>
      <c r="AO360" s="158">
        <v>25</v>
      </c>
      <c r="AP360" s="113" t="s">
        <v>9</v>
      </c>
      <c r="AQ360" s="95" t="s">
        <v>9</v>
      </c>
    </row>
    <row r="361" spans="1:43" x14ac:dyDescent="0.2">
      <c r="A361" s="260"/>
      <c r="B361" s="260"/>
      <c r="C361" s="129">
        <v>9330233</v>
      </c>
      <c r="D361" s="122"/>
      <c r="E361" s="111"/>
      <c r="F361" s="112"/>
      <c r="G361" s="112"/>
      <c r="H361" s="145"/>
      <c r="I361" s="179" t="s">
        <v>372</v>
      </c>
      <c r="J361" s="154">
        <v>1.51</v>
      </c>
      <c r="K361" s="89">
        <f t="shared" si="113"/>
        <v>151</v>
      </c>
      <c r="L361" s="158">
        <v>7615</v>
      </c>
      <c r="M361" s="158">
        <v>7414</v>
      </c>
      <c r="N361" s="141">
        <v>6785</v>
      </c>
      <c r="O361" s="90">
        <f t="shared" si="114"/>
        <v>830</v>
      </c>
      <c r="P361" s="162">
        <f t="shared" si="115"/>
        <v>0.12232866617538689</v>
      </c>
      <c r="Q361" s="174">
        <v>5041.3999999999996</v>
      </c>
      <c r="R361" s="185">
        <v>2475</v>
      </c>
      <c r="S361" s="146">
        <v>2227</v>
      </c>
      <c r="T361" s="112">
        <f t="shared" si="116"/>
        <v>248</v>
      </c>
      <c r="U361" s="162">
        <f t="shared" si="117"/>
        <v>0.11136057476425684</v>
      </c>
      <c r="V361" s="185">
        <v>2350</v>
      </c>
      <c r="W361" s="141">
        <v>2085</v>
      </c>
      <c r="X361" s="90">
        <f t="shared" si="118"/>
        <v>265</v>
      </c>
      <c r="Y361" s="163">
        <f t="shared" si="119"/>
        <v>0.12709832134292565</v>
      </c>
      <c r="Z361" s="91">
        <f t="shared" si="120"/>
        <v>15.562913907284768</v>
      </c>
      <c r="AA361" s="158">
        <v>3665</v>
      </c>
      <c r="AB361" s="189">
        <v>2385</v>
      </c>
      <c r="AC361" s="112">
        <v>190</v>
      </c>
      <c r="AD361" s="90">
        <f t="shared" si="121"/>
        <v>2575</v>
      </c>
      <c r="AE361" s="164">
        <f t="shared" si="122"/>
        <v>0.70259208731241474</v>
      </c>
      <c r="AF361" s="92">
        <f t="shared" si="123"/>
        <v>1.0138413958332104</v>
      </c>
      <c r="AG361" s="158">
        <v>945</v>
      </c>
      <c r="AH361" s="164">
        <f t="shared" si="124"/>
        <v>0.2578444747612551</v>
      </c>
      <c r="AI361" s="93">
        <f t="shared" si="125"/>
        <v>1.2664266933264003</v>
      </c>
      <c r="AJ361" s="158">
        <v>80</v>
      </c>
      <c r="AK361" s="158">
        <v>35</v>
      </c>
      <c r="AL361" s="90">
        <f t="shared" si="126"/>
        <v>115</v>
      </c>
      <c r="AM361" s="164">
        <f t="shared" si="127"/>
        <v>3.1377899045020467E-2</v>
      </c>
      <c r="AN361" s="93">
        <f t="shared" si="128"/>
        <v>0.34481207741780734</v>
      </c>
      <c r="AO361" s="158">
        <v>30</v>
      </c>
      <c r="AP361" s="113" t="s">
        <v>9</v>
      </c>
      <c r="AQ361" s="95" t="s">
        <v>9</v>
      </c>
    </row>
    <row r="362" spans="1:43" x14ac:dyDescent="0.2">
      <c r="A362" s="260"/>
      <c r="B362" s="260"/>
      <c r="C362" s="129">
        <v>9330234</v>
      </c>
      <c r="D362" s="122"/>
      <c r="E362" s="111"/>
      <c r="F362" s="112"/>
      <c r="G362" s="112"/>
      <c r="H362" s="145"/>
      <c r="I362" s="179" t="s">
        <v>373</v>
      </c>
      <c r="J362" s="154">
        <v>4.57</v>
      </c>
      <c r="K362" s="89">
        <f t="shared" si="113"/>
        <v>457</v>
      </c>
      <c r="L362" s="158">
        <v>7271</v>
      </c>
      <c r="M362" s="158">
        <v>6961</v>
      </c>
      <c r="N362" s="141">
        <v>6621</v>
      </c>
      <c r="O362" s="90">
        <f t="shared" si="114"/>
        <v>650</v>
      </c>
      <c r="P362" s="162">
        <f t="shared" si="115"/>
        <v>9.8172481498263103E-2</v>
      </c>
      <c r="Q362" s="174">
        <v>1592.4</v>
      </c>
      <c r="R362" s="185">
        <v>2329</v>
      </c>
      <c r="S362" s="146">
        <v>2142</v>
      </c>
      <c r="T362" s="112">
        <f t="shared" si="116"/>
        <v>187</v>
      </c>
      <c r="U362" s="162">
        <f t="shared" si="117"/>
        <v>8.7301587301587297E-2</v>
      </c>
      <c r="V362" s="185">
        <v>2209</v>
      </c>
      <c r="W362" s="141">
        <v>2068</v>
      </c>
      <c r="X362" s="90">
        <f t="shared" si="118"/>
        <v>141</v>
      </c>
      <c r="Y362" s="163">
        <f t="shared" si="119"/>
        <v>6.8181818181818177E-2</v>
      </c>
      <c r="Z362" s="91">
        <f t="shared" si="120"/>
        <v>4.8336980306345732</v>
      </c>
      <c r="AA362" s="158">
        <v>3185</v>
      </c>
      <c r="AB362" s="189">
        <v>2130</v>
      </c>
      <c r="AC362" s="112">
        <v>205</v>
      </c>
      <c r="AD362" s="90">
        <f t="shared" si="121"/>
        <v>2335</v>
      </c>
      <c r="AE362" s="164">
        <f t="shared" si="122"/>
        <v>0.73312401883830458</v>
      </c>
      <c r="AF362" s="92">
        <f t="shared" si="123"/>
        <v>1.0578990170826907</v>
      </c>
      <c r="AG362" s="158">
        <v>670</v>
      </c>
      <c r="AH362" s="164">
        <f t="shared" si="124"/>
        <v>0.21036106750392464</v>
      </c>
      <c r="AI362" s="93">
        <f t="shared" si="125"/>
        <v>1.0332076007068989</v>
      </c>
      <c r="AJ362" s="158">
        <v>110</v>
      </c>
      <c r="AK362" s="158">
        <v>30</v>
      </c>
      <c r="AL362" s="90">
        <f t="shared" si="126"/>
        <v>140</v>
      </c>
      <c r="AM362" s="164">
        <f t="shared" si="127"/>
        <v>4.3956043956043959E-2</v>
      </c>
      <c r="AN362" s="93">
        <f t="shared" si="128"/>
        <v>0.48303345006641712</v>
      </c>
      <c r="AO362" s="158">
        <v>45</v>
      </c>
      <c r="AP362" s="113" t="s">
        <v>9</v>
      </c>
      <c r="AQ362" s="95" t="s">
        <v>9</v>
      </c>
    </row>
    <row r="363" spans="1:43" x14ac:dyDescent="0.2">
      <c r="A363" s="260"/>
      <c r="B363" s="260"/>
      <c r="C363" s="129">
        <v>9330235.0199999996</v>
      </c>
      <c r="D363" s="122"/>
      <c r="E363" s="111"/>
      <c r="F363" s="112"/>
      <c r="G363" s="112"/>
      <c r="H363" s="145"/>
      <c r="I363" s="179" t="s">
        <v>374</v>
      </c>
      <c r="J363" s="154">
        <v>1.43</v>
      </c>
      <c r="K363" s="89">
        <f t="shared" si="113"/>
        <v>143</v>
      </c>
      <c r="L363" s="158">
        <v>4693</v>
      </c>
      <c r="M363" s="158">
        <v>4759</v>
      </c>
      <c r="N363" s="141">
        <v>4675</v>
      </c>
      <c r="O363" s="90">
        <f t="shared" si="114"/>
        <v>18</v>
      </c>
      <c r="P363" s="162">
        <f t="shared" si="115"/>
        <v>3.8502673796791446E-3</v>
      </c>
      <c r="Q363" s="174">
        <v>3293.1</v>
      </c>
      <c r="R363" s="185">
        <v>1787</v>
      </c>
      <c r="S363" s="146">
        <v>1789</v>
      </c>
      <c r="T363" s="112">
        <f t="shared" si="116"/>
        <v>-2</v>
      </c>
      <c r="U363" s="162">
        <f t="shared" si="117"/>
        <v>-1.1179429849077697E-3</v>
      </c>
      <c r="V363" s="185">
        <v>1737</v>
      </c>
      <c r="W363" s="141">
        <v>1708</v>
      </c>
      <c r="X363" s="90">
        <f t="shared" si="118"/>
        <v>29</v>
      </c>
      <c r="Y363" s="163">
        <f t="shared" si="119"/>
        <v>1.6978922716627636E-2</v>
      </c>
      <c r="Z363" s="91">
        <f t="shared" si="120"/>
        <v>12.146853146853147</v>
      </c>
      <c r="AA363" s="158">
        <v>2470</v>
      </c>
      <c r="AB363" s="189">
        <v>1580</v>
      </c>
      <c r="AC363" s="112">
        <v>95</v>
      </c>
      <c r="AD363" s="90">
        <f t="shared" si="121"/>
        <v>1675</v>
      </c>
      <c r="AE363" s="164">
        <f t="shared" si="122"/>
        <v>0.67813765182186236</v>
      </c>
      <c r="AF363" s="92">
        <f t="shared" si="123"/>
        <v>0.97855361013255759</v>
      </c>
      <c r="AG363" s="158">
        <v>655</v>
      </c>
      <c r="AH363" s="164">
        <f t="shared" si="124"/>
        <v>0.26518218623481782</v>
      </c>
      <c r="AI363" s="93">
        <f t="shared" si="125"/>
        <v>1.302466533569832</v>
      </c>
      <c r="AJ363" s="158">
        <v>80</v>
      </c>
      <c r="AK363" s="158">
        <v>35</v>
      </c>
      <c r="AL363" s="90">
        <f t="shared" si="126"/>
        <v>115</v>
      </c>
      <c r="AM363" s="164">
        <f t="shared" si="127"/>
        <v>4.6558704453441298E-2</v>
      </c>
      <c r="AN363" s="93">
        <f t="shared" si="128"/>
        <v>0.51163411487298127</v>
      </c>
      <c r="AO363" s="158">
        <v>25</v>
      </c>
      <c r="AP363" s="113" t="s">
        <v>9</v>
      </c>
      <c r="AQ363" s="95" t="s">
        <v>9</v>
      </c>
    </row>
    <row r="364" spans="1:43" x14ac:dyDescent="0.2">
      <c r="A364" s="261"/>
      <c r="B364" s="261"/>
      <c r="C364" s="130">
        <v>9330235.0299999993</v>
      </c>
      <c r="D364" s="124"/>
      <c r="E364" s="115"/>
      <c r="F364" s="116"/>
      <c r="G364" s="116"/>
      <c r="H364" s="148"/>
      <c r="I364" s="180" t="s">
        <v>375</v>
      </c>
      <c r="J364" s="155">
        <v>0.43</v>
      </c>
      <c r="K364" s="96">
        <f t="shared" si="113"/>
        <v>43</v>
      </c>
      <c r="L364" s="159">
        <v>4003</v>
      </c>
      <c r="M364" s="159">
        <v>3989</v>
      </c>
      <c r="N364" s="143">
        <v>2849</v>
      </c>
      <c r="O364" s="97">
        <f t="shared" si="114"/>
        <v>1154</v>
      </c>
      <c r="P364" s="165">
        <f t="shared" si="115"/>
        <v>0.40505440505440504</v>
      </c>
      <c r="Q364" s="175">
        <v>9318</v>
      </c>
      <c r="R364" s="186">
        <v>2291</v>
      </c>
      <c r="S364" s="150">
        <v>1800</v>
      </c>
      <c r="T364" s="116">
        <f t="shared" si="116"/>
        <v>491</v>
      </c>
      <c r="U364" s="165">
        <f t="shared" si="117"/>
        <v>0.27277777777777779</v>
      </c>
      <c r="V364" s="186">
        <v>2207</v>
      </c>
      <c r="W364" s="143">
        <v>1713</v>
      </c>
      <c r="X364" s="97">
        <f t="shared" si="118"/>
        <v>494</v>
      </c>
      <c r="Y364" s="166">
        <f t="shared" si="119"/>
        <v>0.28838295388207824</v>
      </c>
      <c r="Z364" s="98">
        <f t="shared" si="120"/>
        <v>51.325581395348834</v>
      </c>
      <c r="AA364" s="159">
        <v>1755</v>
      </c>
      <c r="AB364" s="190">
        <v>905</v>
      </c>
      <c r="AC364" s="116">
        <v>55</v>
      </c>
      <c r="AD364" s="97">
        <f t="shared" si="121"/>
        <v>960</v>
      </c>
      <c r="AE364" s="167">
        <f t="shared" si="122"/>
        <v>0.54700854700854706</v>
      </c>
      <c r="AF364" s="99">
        <f t="shared" si="123"/>
        <v>0.78933412266745617</v>
      </c>
      <c r="AG364" s="159">
        <v>640</v>
      </c>
      <c r="AH364" s="167">
        <f t="shared" si="124"/>
        <v>0.36467236467236469</v>
      </c>
      <c r="AI364" s="100">
        <f t="shared" si="125"/>
        <v>1.7911216339507106</v>
      </c>
      <c r="AJ364" s="159">
        <v>120</v>
      </c>
      <c r="AK364" s="159">
        <v>15</v>
      </c>
      <c r="AL364" s="97">
        <f t="shared" si="126"/>
        <v>135</v>
      </c>
      <c r="AM364" s="167">
        <f t="shared" si="127"/>
        <v>7.6923076923076927E-2</v>
      </c>
      <c r="AN364" s="100">
        <f t="shared" si="128"/>
        <v>0.84530853761623004</v>
      </c>
      <c r="AO364" s="159">
        <v>20</v>
      </c>
      <c r="AP364" s="117" t="s">
        <v>8</v>
      </c>
      <c r="AQ364" s="95" t="s">
        <v>9</v>
      </c>
    </row>
    <row r="365" spans="1:43" x14ac:dyDescent="0.2">
      <c r="A365" s="261"/>
      <c r="B365" s="261"/>
      <c r="C365" s="130">
        <v>9330235.0399999991</v>
      </c>
      <c r="D365" s="124"/>
      <c r="E365" s="115"/>
      <c r="F365" s="116"/>
      <c r="G365" s="116"/>
      <c r="H365" s="148"/>
      <c r="I365" s="180" t="s">
        <v>376</v>
      </c>
      <c r="J365" s="155">
        <v>1.06</v>
      </c>
      <c r="K365" s="96">
        <f t="shared" si="113"/>
        <v>106</v>
      </c>
      <c r="L365" s="159">
        <v>6603</v>
      </c>
      <c r="M365" s="159">
        <v>6417</v>
      </c>
      <c r="N365" s="143">
        <v>5399</v>
      </c>
      <c r="O365" s="97">
        <f t="shared" si="114"/>
        <v>1204</v>
      </c>
      <c r="P365" s="165">
        <f t="shared" si="115"/>
        <v>0.22300426004815707</v>
      </c>
      <c r="Q365" s="175">
        <v>6247.5</v>
      </c>
      <c r="R365" s="186">
        <v>3046</v>
      </c>
      <c r="S365" s="150">
        <v>2663</v>
      </c>
      <c r="T365" s="116">
        <f t="shared" si="116"/>
        <v>383</v>
      </c>
      <c r="U365" s="165">
        <f t="shared" si="117"/>
        <v>0.1438227562898986</v>
      </c>
      <c r="V365" s="186">
        <v>3000</v>
      </c>
      <c r="W365" s="143">
        <v>2567</v>
      </c>
      <c r="X365" s="97">
        <f t="shared" si="118"/>
        <v>433</v>
      </c>
      <c r="Y365" s="166">
        <f t="shared" si="119"/>
        <v>0.16867939228671602</v>
      </c>
      <c r="Z365" s="98">
        <f t="shared" si="120"/>
        <v>28.30188679245283</v>
      </c>
      <c r="AA365" s="159">
        <v>3485</v>
      </c>
      <c r="AB365" s="190">
        <v>1845</v>
      </c>
      <c r="AC365" s="116">
        <v>55</v>
      </c>
      <c r="AD365" s="97">
        <f t="shared" si="121"/>
        <v>1900</v>
      </c>
      <c r="AE365" s="167">
        <f t="shared" si="122"/>
        <v>0.54519368723098993</v>
      </c>
      <c r="AF365" s="99">
        <f t="shared" si="123"/>
        <v>0.7867152773895959</v>
      </c>
      <c r="AG365" s="159">
        <v>1300</v>
      </c>
      <c r="AH365" s="167">
        <f t="shared" si="124"/>
        <v>0.37302725968436157</v>
      </c>
      <c r="AI365" s="100">
        <f t="shared" si="125"/>
        <v>1.8321574640685734</v>
      </c>
      <c r="AJ365" s="159">
        <v>180</v>
      </c>
      <c r="AK365" s="159">
        <v>35</v>
      </c>
      <c r="AL365" s="97">
        <f t="shared" si="126"/>
        <v>215</v>
      </c>
      <c r="AM365" s="167">
        <f t="shared" si="127"/>
        <v>6.1692969870875178E-2</v>
      </c>
      <c r="AN365" s="100">
        <f t="shared" si="128"/>
        <v>0.6779447238557712</v>
      </c>
      <c r="AO365" s="159">
        <v>70</v>
      </c>
      <c r="AP365" s="117" t="s">
        <v>8</v>
      </c>
      <c r="AQ365" s="102" t="s">
        <v>8</v>
      </c>
    </row>
    <row r="366" spans="1:43" x14ac:dyDescent="0.2">
      <c r="A366" s="260"/>
      <c r="B366" s="260"/>
      <c r="C366" s="129">
        <v>9330236</v>
      </c>
      <c r="D366" s="122"/>
      <c r="E366" s="111"/>
      <c r="F366" s="112"/>
      <c r="G366" s="112"/>
      <c r="H366" s="145"/>
      <c r="I366" s="179" t="s">
        <v>377</v>
      </c>
      <c r="J366" s="154">
        <v>4.13</v>
      </c>
      <c r="K366" s="89">
        <f t="shared" si="113"/>
        <v>413</v>
      </c>
      <c r="L366" s="158">
        <v>3609</v>
      </c>
      <c r="M366" s="158">
        <v>3856</v>
      </c>
      <c r="N366" s="141">
        <v>3718</v>
      </c>
      <c r="O366" s="90">
        <f t="shared" si="114"/>
        <v>-109</v>
      </c>
      <c r="P366" s="162">
        <f t="shared" si="115"/>
        <v>-2.9316837009144701E-2</v>
      </c>
      <c r="Q366" s="174">
        <v>873.3</v>
      </c>
      <c r="R366" s="185">
        <v>1217</v>
      </c>
      <c r="S366" s="146">
        <v>1177</v>
      </c>
      <c r="T366" s="112">
        <f t="shared" si="116"/>
        <v>40</v>
      </c>
      <c r="U366" s="162">
        <f t="shared" si="117"/>
        <v>3.3984706881903144E-2</v>
      </c>
      <c r="V366" s="185">
        <v>1159</v>
      </c>
      <c r="W366" s="141">
        <v>1127</v>
      </c>
      <c r="X366" s="90">
        <f t="shared" si="118"/>
        <v>32</v>
      </c>
      <c r="Y366" s="163">
        <f t="shared" si="119"/>
        <v>2.8393966282165041E-2</v>
      </c>
      <c r="Z366" s="91">
        <f t="shared" si="120"/>
        <v>2.8062953995157387</v>
      </c>
      <c r="AA366" s="158">
        <v>1475</v>
      </c>
      <c r="AB366" s="189">
        <v>1090</v>
      </c>
      <c r="AC366" s="112">
        <v>75</v>
      </c>
      <c r="AD366" s="90">
        <f t="shared" si="121"/>
        <v>1165</v>
      </c>
      <c r="AE366" s="164">
        <f t="shared" si="122"/>
        <v>0.78983050847457625</v>
      </c>
      <c r="AF366" s="92">
        <f t="shared" si="123"/>
        <v>1.139726563455377</v>
      </c>
      <c r="AG366" s="158">
        <v>230</v>
      </c>
      <c r="AH366" s="164">
        <f t="shared" si="124"/>
        <v>0.15593220338983052</v>
      </c>
      <c r="AI366" s="93">
        <f t="shared" si="125"/>
        <v>0.76587526222903002</v>
      </c>
      <c r="AJ366" s="158">
        <v>25</v>
      </c>
      <c r="AK366" s="158">
        <v>30</v>
      </c>
      <c r="AL366" s="90">
        <f t="shared" si="126"/>
        <v>55</v>
      </c>
      <c r="AM366" s="164">
        <f t="shared" si="127"/>
        <v>3.7288135593220341E-2</v>
      </c>
      <c r="AN366" s="93">
        <f t="shared" si="128"/>
        <v>0.40975973179363012</v>
      </c>
      <c r="AO366" s="158">
        <v>30</v>
      </c>
      <c r="AP366" s="113" t="s">
        <v>9</v>
      </c>
      <c r="AQ366" s="95" t="s">
        <v>9</v>
      </c>
    </row>
    <row r="367" spans="1:43" x14ac:dyDescent="0.2">
      <c r="A367" s="260"/>
      <c r="B367" s="260"/>
      <c r="C367" s="129">
        <v>9330237</v>
      </c>
      <c r="D367" s="122"/>
      <c r="E367" s="111"/>
      <c r="F367" s="112"/>
      <c r="G367" s="112"/>
      <c r="H367" s="145"/>
      <c r="I367" s="179" t="s">
        <v>378</v>
      </c>
      <c r="J367" s="154">
        <v>2.54</v>
      </c>
      <c r="K367" s="89">
        <f t="shared" si="113"/>
        <v>254</v>
      </c>
      <c r="L367" s="158">
        <v>7700</v>
      </c>
      <c r="M367" s="158">
        <v>7674</v>
      </c>
      <c r="N367" s="141">
        <v>7492</v>
      </c>
      <c r="O367" s="90">
        <f t="shared" si="114"/>
        <v>208</v>
      </c>
      <c r="P367" s="162">
        <f t="shared" si="115"/>
        <v>2.7762947143619862E-2</v>
      </c>
      <c r="Q367" s="174">
        <v>3037.5</v>
      </c>
      <c r="R367" s="185">
        <v>3045</v>
      </c>
      <c r="S367" s="146">
        <v>3006</v>
      </c>
      <c r="T367" s="112">
        <f t="shared" si="116"/>
        <v>39</v>
      </c>
      <c r="U367" s="162">
        <f t="shared" si="117"/>
        <v>1.2974051896207584E-2</v>
      </c>
      <c r="V367" s="185">
        <v>2957</v>
      </c>
      <c r="W367" s="141">
        <v>2827</v>
      </c>
      <c r="X367" s="90">
        <f t="shared" si="118"/>
        <v>130</v>
      </c>
      <c r="Y367" s="163">
        <f t="shared" si="119"/>
        <v>4.5985143261407853E-2</v>
      </c>
      <c r="Z367" s="91">
        <f t="shared" si="120"/>
        <v>11.641732283464567</v>
      </c>
      <c r="AA367" s="158">
        <v>3430</v>
      </c>
      <c r="AB367" s="189">
        <v>2250</v>
      </c>
      <c r="AC367" s="112">
        <v>180</v>
      </c>
      <c r="AD367" s="90">
        <f t="shared" si="121"/>
        <v>2430</v>
      </c>
      <c r="AE367" s="164">
        <f t="shared" si="122"/>
        <v>0.70845481049562686</v>
      </c>
      <c r="AF367" s="92">
        <f t="shared" si="123"/>
        <v>1.0223013138465036</v>
      </c>
      <c r="AG367" s="158">
        <v>875</v>
      </c>
      <c r="AH367" s="164">
        <f t="shared" si="124"/>
        <v>0.25510204081632654</v>
      </c>
      <c r="AI367" s="93">
        <f t="shared" si="125"/>
        <v>1.2529569784691872</v>
      </c>
      <c r="AJ367" s="158">
        <v>65</v>
      </c>
      <c r="AK367" s="158">
        <v>35</v>
      </c>
      <c r="AL367" s="90">
        <f t="shared" si="126"/>
        <v>100</v>
      </c>
      <c r="AM367" s="164">
        <f t="shared" si="127"/>
        <v>2.9154518950437316E-2</v>
      </c>
      <c r="AN367" s="93">
        <f t="shared" si="128"/>
        <v>0.32037932912568479</v>
      </c>
      <c r="AO367" s="158">
        <v>30</v>
      </c>
      <c r="AP367" s="113" t="s">
        <v>9</v>
      </c>
      <c r="AQ367" s="95" t="s">
        <v>9</v>
      </c>
    </row>
    <row r="368" spans="1:43" x14ac:dyDescent="0.2">
      <c r="A368" s="261"/>
      <c r="B368" s="261"/>
      <c r="C368" s="130">
        <v>9330238.0099999998</v>
      </c>
      <c r="D368" s="124"/>
      <c r="E368" s="115"/>
      <c r="F368" s="116"/>
      <c r="G368" s="116"/>
      <c r="H368" s="148"/>
      <c r="I368" s="180" t="s">
        <v>379</v>
      </c>
      <c r="J368" s="155">
        <v>1.23</v>
      </c>
      <c r="K368" s="96">
        <f t="shared" si="113"/>
        <v>123</v>
      </c>
      <c r="L368" s="159">
        <v>3576</v>
      </c>
      <c r="M368" s="159">
        <v>3535</v>
      </c>
      <c r="N368" s="143">
        <v>2827</v>
      </c>
      <c r="O368" s="97">
        <f t="shared" si="114"/>
        <v>749</v>
      </c>
      <c r="P368" s="165">
        <f t="shared" si="115"/>
        <v>0.26494517155995756</v>
      </c>
      <c r="Q368" s="175">
        <v>2907.6</v>
      </c>
      <c r="R368" s="186">
        <v>1360</v>
      </c>
      <c r="S368" s="150">
        <v>978</v>
      </c>
      <c r="T368" s="116">
        <f t="shared" si="116"/>
        <v>382</v>
      </c>
      <c r="U368" s="165">
        <f t="shared" si="117"/>
        <v>0.39059304703476483</v>
      </c>
      <c r="V368" s="186">
        <v>1284</v>
      </c>
      <c r="W368" s="143">
        <v>914</v>
      </c>
      <c r="X368" s="97">
        <f t="shared" si="118"/>
        <v>370</v>
      </c>
      <c r="Y368" s="166">
        <f t="shared" si="119"/>
        <v>0.40481400437636761</v>
      </c>
      <c r="Z368" s="98">
        <f t="shared" si="120"/>
        <v>10.439024390243903</v>
      </c>
      <c r="AA368" s="159">
        <v>1730</v>
      </c>
      <c r="AB368" s="190">
        <v>1030</v>
      </c>
      <c r="AC368" s="116">
        <v>70</v>
      </c>
      <c r="AD368" s="97">
        <f t="shared" si="121"/>
        <v>1100</v>
      </c>
      <c r="AE368" s="167">
        <f t="shared" si="122"/>
        <v>0.63583815028901736</v>
      </c>
      <c r="AF368" s="99">
        <f t="shared" si="123"/>
        <v>0.91751536838242054</v>
      </c>
      <c r="AG368" s="159">
        <v>565</v>
      </c>
      <c r="AH368" s="167">
        <f t="shared" si="124"/>
        <v>0.32658959537572252</v>
      </c>
      <c r="AI368" s="100">
        <f t="shared" si="125"/>
        <v>1.6040746334760438</v>
      </c>
      <c r="AJ368" s="159">
        <v>30</v>
      </c>
      <c r="AK368" s="159">
        <v>25</v>
      </c>
      <c r="AL368" s="97">
        <f t="shared" si="126"/>
        <v>55</v>
      </c>
      <c r="AM368" s="167">
        <f t="shared" si="127"/>
        <v>3.1791907514450865E-2</v>
      </c>
      <c r="AN368" s="100">
        <f t="shared" si="128"/>
        <v>0.34936162103792162</v>
      </c>
      <c r="AO368" s="159">
        <v>10</v>
      </c>
      <c r="AP368" s="117" t="s">
        <v>8</v>
      </c>
      <c r="AQ368" s="102" t="s">
        <v>8</v>
      </c>
    </row>
    <row r="369" spans="1:44" x14ac:dyDescent="0.2">
      <c r="A369" s="260"/>
      <c r="B369" s="260"/>
      <c r="C369" s="129">
        <v>9330238.0199999996</v>
      </c>
      <c r="D369" s="122"/>
      <c r="E369" s="111"/>
      <c r="F369" s="112"/>
      <c r="G369" s="112"/>
      <c r="H369" s="145"/>
      <c r="I369" s="179" t="s">
        <v>380</v>
      </c>
      <c r="J369" s="154">
        <v>2.3199999999999998</v>
      </c>
      <c r="K369" s="89">
        <f t="shared" si="113"/>
        <v>231.99999999999997</v>
      </c>
      <c r="L369" s="158">
        <v>7098</v>
      </c>
      <c r="M369" s="158">
        <v>7133</v>
      </c>
      <c r="N369" s="141">
        <v>6958</v>
      </c>
      <c r="O369" s="90">
        <f t="shared" si="114"/>
        <v>140</v>
      </c>
      <c r="P369" s="162">
        <f t="shared" si="115"/>
        <v>2.0120724346076459E-2</v>
      </c>
      <c r="Q369" s="174">
        <v>3055.4</v>
      </c>
      <c r="R369" s="185">
        <v>2535</v>
      </c>
      <c r="S369" s="146">
        <v>2423</v>
      </c>
      <c r="T369" s="112">
        <f t="shared" si="116"/>
        <v>112</v>
      </c>
      <c r="U369" s="162">
        <f t="shared" si="117"/>
        <v>4.6223689640940979E-2</v>
      </c>
      <c r="V369" s="185">
        <v>2393</v>
      </c>
      <c r="W369" s="141">
        <v>2324</v>
      </c>
      <c r="X369" s="90">
        <f t="shared" si="118"/>
        <v>69</v>
      </c>
      <c r="Y369" s="163">
        <f t="shared" si="119"/>
        <v>2.9690189328743545E-2</v>
      </c>
      <c r="Z369" s="91">
        <f t="shared" si="120"/>
        <v>10.314655172413794</v>
      </c>
      <c r="AA369" s="158">
        <v>3090</v>
      </c>
      <c r="AB369" s="189">
        <v>1985</v>
      </c>
      <c r="AC369" s="112">
        <v>160</v>
      </c>
      <c r="AD369" s="90">
        <f t="shared" si="121"/>
        <v>2145</v>
      </c>
      <c r="AE369" s="164">
        <f t="shared" si="122"/>
        <v>0.69417475728155342</v>
      </c>
      <c r="AF369" s="92">
        <f t="shared" si="123"/>
        <v>1.0016951764524582</v>
      </c>
      <c r="AG369" s="158">
        <v>785</v>
      </c>
      <c r="AH369" s="164">
        <f t="shared" si="124"/>
        <v>0.25404530744336568</v>
      </c>
      <c r="AI369" s="93">
        <f t="shared" si="125"/>
        <v>1.2477667359693796</v>
      </c>
      <c r="AJ369" s="158">
        <v>65</v>
      </c>
      <c r="AK369" s="158">
        <v>45</v>
      </c>
      <c r="AL369" s="90">
        <f t="shared" si="126"/>
        <v>110</v>
      </c>
      <c r="AM369" s="164">
        <f t="shared" si="127"/>
        <v>3.5598705501618123E-2</v>
      </c>
      <c r="AN369" s="93">
        <f t="shared" si="128"/>
        <v>0.39119456595184754</v>
      </c>
      <c r="AO369" s="158">
        <v>50</v>
      </c>
      <c r="AP369" s="113" t="s">
        <v>9</v>
      </c>
      <c r="AQ369" s="95" t="s">
        <v>9</v>
      </c>
    </row>
    <row r="370" spans="1:44" x14ac:dyDescent="0.2">
      <c r="A370" s="260"/>
      <c r="B370" s="260"/>
      <c r="C370" s="129">
        <v>9330239.0099999998</v>
      </c>
      <c r="D370" s="122">
        <v>9330239</v>
      </c>
      <c r="E370" s="123">
        <v>0.705205945</v>
      </c>
      <c r="F370" s="146">
        <v>7553</v>
      </c>
      <c r="G370" s="146">
        <v>3071</v>
      </c>
      <c r="H370" s="147">
        <v>2930</v>
      </c>
      <c r="I370" s="179"/>
      <c r="J370" s="154">
        <v>1.56</v>
      </c>
      <c r="K370" s="89">
        <f t="shared" si="113"/>
        <v>156</v>
      </c>
      <c r="L370" s="158">
        <v>5742</v>
      </c>
      <c r="M370" s="158">
        <v>5705</v>
      </c>
      <c r="N370" s="141">
        <f>E370*F370</f>
        <v>5326.4205025849997</v>
      </c>
      <c r="O370" s="90">
        <f t="shared" si="114"/>
        <v>415.57949741500033</v>
      </c>
      <c r="P370" s="162">
        <f t="shared" si="115"/>
        <v>7.8022284799578401E-2</v>
      </c>
      <c r="Q370" s="174">
        <v>3671.8</v>
      </c>
      <c r="R370" s="185">
        <v>2153</v>
      </c>
      <c r="S370" s="146">
        <f>G370*E370</f>
        <v>2165.6874570949999</v>
      </c>
      <c r="T370" s="112">
        <f t="shared" si="116"/>
        <v>-12.6874570949999</v>
      </c>
      <c r="U370" s="162">
        <f t="shared" si="117"/>
        <v>-5.858397089309712E-3</v>
      </c>
      <c r="V370" s="185">
        <v>2012</v>
      </c>
      <c r="W370" s="141">
        <f>H370*E370</f>
        <v>2066.2534188499999</v>
      </c>
      <c r="X370" s="90">
        <f t="shared" si="118"/>
        <v>-54.253418849999889</v>
      </c>
      <c r="Y370" s="163">
        <f t="shared" si="119"/>
        <v>-2.6256904576688049E-2</v>
      </c>
      <c r="Z370" s="91">
        <f t="shared" si="120"/>
        <v>12.897435897435898</v>
      </c>
      <c r="AA370" s="158">
        <v>2540</v>
      </c>
      <c r="AB370" s="189">
        <v>1715</v>
      </c>
      <c r="AC370" s="112">
        <v>135</v>
      </c>
      <c r="AD370" s="90">
        <f t="shared" ref="AD370:AD379" si="129">AB370+AC370</f>
        <v>1850</v>
      </c>
      <c r="AE370" s="164">
        <f t="shared" ref="AE370:AE379" si="130">AD370/AA370</f>
        <v>0.72834645669291342</v>
      </c>
      <c r="AF370" s="92">
        <f t="shared" ref="AF370:AF379" si="131">AE370/0.693</f>
        <v>1.0510049880128622</v>
      </c>
      <c r="AG370" s="158">
        <v>545</v>
      </c>
      <c r="AH370" s="164">
        <f t="shared" ref="AH370:AH379" si="132">AG370/AA370</f>
        <v>0.21456692913385828</v>
      </c>
      <c r="AI370" s="93">
        <f t="shared" ref="AI370:AI379" si="133">AH370/0.2036</f>
        <v>1.0538650743313274</v>
      </c>
      <c r="AJ370" s="158">
        <v>90</v>
      </c>
      <c r="AK370" s="158">
        <v>20</v>
      </c>
      <c r="AL370" s="90">
        <f t="shared" ref="AL370:AL379" si="134">AJ370+AK370</f>
        <v>110</v>
      </c>
      <c r="AM370" s="164">
        <f t="shared" ref="AM370:AM379" si="135">AL370/AA370</f>
        <v>4.3307086614173228E-2</v>
      </c>
      <c r="AN370" s="93">
        <f t="shared" ref="AN370:AN379" si="136">AM370/0.091</f>
        <v>0.47590205070520031</v>
      </c>
      <c r="AO370" s="158">
        <v>30</v>
      </c>
      <c r="AP370" s="113" t="s">
        <v>9</v>
      </c>
      <c r="AQ370" s="95" t="s">
        <v>9</v>
      </c>
      <c r="AR370" s="114" t="s">
        <v>469</v>
      </c>
    </row>
    <row r="371" spans="1:44" x14ac:dyDescent="0.2">
      <c r="A371" s="260" t="s">
        <v>563</v>
      </c>
      <c r="B371" s="260" t="s">
        <v>564</v>
      </c>
      <c r="C371" s="129">
        <v>9330239.0199999996</v>
      </c>
      <c r="D371" s="122">
        <v>9330239</v>
      </c>
      <c r="E371" s="123">
        <v>0.294794055</v>
      </c>
      <c r="F371" s="146">
        <v>7553</v>
      </c>
      <c r="G371" s="146">
        <v>3071</v>
      </c>
      <c r="H371" s="147">
        <v>2930</v>
      </c>
      <c r="I371" s="179"/>
      <c r="J371" s="154">
        <v>0.79</v>
      </c>
      <c r="K371" s="89">
        <f t="shared" si="113"/>
        <v>79</v>
      </c>
      <c r="L371" s="158">
        <v>5233</v>
      </c>
      <c r="M371" s="158">
        <v>4460</v>
      </c>
      <c r="N371" s="141">
        <f>E371*F371</f>
        <v>2226.5794974149999</v>
      </c>
      <c r="O371" s="90">
        <f t="shared" si="114"/>
        <v>3006.4205025850001</v>
      </c>
      <c r="P371" s="162">
        <f t="shared" si="115"/>
        <v>1.3502417075497979</v>
      </c>
      <c r="Q371" s="174">
        <v>6622.4</v>
      </c>
      <c r="R371" s="185">
        <v>2672</v>
      </c>
      <c r="S371" s="146">
        <f>G371*E371</f>
        <v>905.31254290499999</v>
      </c>
      <c r="T371" s="112">
        <f t="shared" si="116"/>
        <v>1766.6874570949999</v>
      </c>
      <c r="U371" s="162">
        <f t="shared" si="117"/>
        <v>1.951466894986331</v>
      </c>
      <c r="V371" s="185">
        <v>2620</v>
      </c>
      <c r="W371" s="141">
        <f>H371*E371</f>
        <v>863.74658115</v>
      </c>
      <c r="X371" s="90">
        <f t="shared" si="118"/>
        <v>1756.2534188499999</v>
      </c>
      <c r="Y371" s="163">
        <f t="shared" si="119"/>
        <v>2.0332971003042446</v>
      </c>
      <c r="Z371" s="91">
        <f t="shared" si="120"/>
        <v>33.164556962025316</v>
      </c>
      <c r="AA371" s="158">
        <v>3095</v>
      </c>
      <c r="AB371" s="189">
        <v>1810</v>
      </c>
      <c r="AC371" s="112">
        <v>125</v>
      </c>
      <c r="AD371" s="90">
        <f t="shared" si="129"/>
        <v>1935</v>
      </c>
      <c r="AE371" s="164">
        <f t="shared" si="130"/>
        <v>0.62520193861066231</v>
      </c>
      <c r="AF371" s="92">
        <f t="shared" si="131"/>
        <v>0.90216729958248532</v>
      </c>
      <c r="AG371" s="158">
        <v>945</v>
      </c>
      <c r="AH371" s="164">
        <f t="shared" si="132"/>
        <v>0.30533117932148629</v>
      </c>
      <c r="AI371" s="93">
        <f t="shared" si="133"/>
        <v>1.4996619809503255</v>
      </c>
      <c r="AJ371" s="158">
        <v>160</v>
      </c>
      <c r="AK371" s="158">
        <v>50</v>
      </c>
      <c r="AL371" s="90">
        <f t="shared" si="134"/>
        <v>210</v>
      </c>
      <c r="AM371" s="164">
        <f t="shared" si="135"/>
        <v>6.7851373182552507E-2</v>
      </c>
      <c r="AN371" s="93">
        <f t="shared" si="136"/>
        <v>0.74561948552255508</v>
      </c>
      <c r="AO371" s="158">
        <v>15</v>
      </c>
      <c r="AP371" s="113" t="s">
        <v>9</v>
      </c>
      <c r="AQ371" s="95" t="s">
        <v>9</v>
      </c>
      <c r="AR371" s="114" t="s">
        <v>469</v>
      </c>
    </row>
    <row r="372" spans="1:44" x14ac:dyDescent="0.2">
      <c r="A372" s="260" t="s">
        <v>500</v>
      </c>
      <c r="B372" s="260" t="s">
        <v>555</v>
      </c>
      <c r="C372" s="129">
        <v>9330240.0099999998</v>
      </c>
      <c r="D372" s="122"/>
      <c r="E372" s="111"/>
      <c r="F372" s="112"/>
      <c r="G372" s="112"/>
      <c r="H372" s="145"/>
      <c r="I372" s="179" t="s">
        <v>382</v>
      </c>
      <c r="J372" s="154">
        <v>2.2000000000000002</v>
      </c>
      <c r="K372" s="89">
        <f t="shared" si="113"/>
        <v>220.00000000000003</v>
      </c>
      <c r="L372" s="158">
        <v>8999</v>
      </c>
      <c r="M372" s="158">
        <v>7465</v>
      </c>
      <c r="N372" s="141">
        <v>5761</v>
      </c>
      <c r="O372" s="90">
        <f t="shared" si="114"/>
        <v>3238</v>
      </c>
      <c r="P372" s="162">
        <f t="shared" si="115"/>
        <v>0.56205519875021692</v>
      </c>
      <c r="Q372" s="174">
        <v>4093.6</v>
      </c>
      <c r="R372" s="185">
        <v>4433</v>
      </c>
      <c r="S372" s="146">
        <v>2810</v>
      </c>
      <c r="T372" s="112">
        <f t="shared" si="116"/>
        <v>1623</v>
      </c>
      <c r="U372" s="162">
        <f t="shared" si="117"/>
        <v>0.57758007117437726</v>
      </c>
      <c r="V372" s="185">
        <v>4249</v>
      </c>
      <c r="W372" s="141">
        <v>2603</v>
      </c>
      <c r="X372" s="90">
        <f t="shared" si="118"/>
        <v>1646</v>
      </c>
      <c r="Y372" s="163">
        <f t="shared" si="119"/>
        <v>0.63234729158663083</v>
      </c>
      <c r="Z372" s="91">
        <f t="shared" si="120"/>
        <v>19.313636363636363</v>
      </c>
      <c r="AA372" s="158">
        <v>4645</v>
      </c>
      <c r="AB372" s="189">
        <v>2870</v>
      </c>
      <c r="AC372" s="112">
        <v>170</v>
      </c>
      <c r="AD372" s="90">
        <f t="shared" si="129"/>
        <v>3040</v>
      </c>
      <c r="AE372" s="164">
        <f t="shared" si="130"/>
        <v>0.65446716899892354</v>
      </c>
      <c r="AF372" s="92">
        <f t="shared" si="131"/>
        <v>0.94439706926251599</v>
      </c>
      <c r="AG372" s="158">
        <v>1230</v>
      </c>
      <c r="AH372" s="164">
        <f t="shared" si="132"/>
        <v>0.26480086114101187</v>
      </c>
      <c r="AI372" s="93">
        <f t="shared" si="133"/>
        <v>1.3005936205354218</v>
      </c>
      <c r="AJ372" s="158">
        <v>275</v>
      </c>
      <c r="AK372" s="158">
        <v>50</v>
      </c>
      <c r="AL372" s="90">
        <f t="shared" si="134"/>
        <v>325</v>
      </c>
      <c r="AM372" s="164">
        <f t="shared" si="135"/>
        <v>6.9967707212055974E-2</v>
      </c>
      <c r="AN372" s="93">
        <f t="shared" si="136"/>
        <v>0.76887590342918655</v>
      </c>
      <c r="AO372" s="158">
        <v>55</v>
      </c>
      <c r="AP372" s="113" t="s">
        <v>9</v>
      </c>
      <c r="AQ372" s="95" t="s">
        <v>9</v>
      </c>
    </row>
    <row r="373" spans="1:44" x14ac:dyDescent="0.2">
      <c r="A373" s="260"/>
      <c r="B373" s="260"/>
      <c r="C373" s="129">
        <v>9330240.0199999996</v>
      </c>
      <c r="D373" s="122"/>
      <c r="E373" s="111"/>
      <c r="F373" s="112"/>
      <c r="G373" s="112"/>
      <c r="H373" s="145"/>
      <c r="I373" s="179" t="s">
        <v>383</v>
      </c>
      <c r="J373" s="154">
        <v>0.89</v>
      </c>
      <c r="K373" s="89">
        <f t="shared" si="113"/>
        <v>89</v>
      </c>
      <c r="L373" s="158">
        <v>5441</v>
      </c>
      <c r="M373" s="158">
        <v>5413</v>
      </c>
      <c r="N373" s="141">
        <v>5266</v>
      </c>
      <c r="O373" s="90">
        <f t="shared" si="114"/>
        <v>175</v>
      </c>
      <c r="P373" s="162">
        <f t="shared" si="115"/>
        <v>3.3232054690467146E-2</v>
      </c>
      <c r="Q373" s="174">
        <v>6137.6</v>
      </c>
      <c r="R373" s="185">
        <v>2310</v>
      </c>
      <c r="S373" s="146">
        <v>2162</v>
      </c>
      <c r="T373" s="112">
        <f t="shared" si="116"/>
        <v>148</v>
      </c>
      <c r="U373" s="162">
        <f t="shared" si="117"/>
        <v>6.8455134135060131E-2</v>
      </c>
      <c r="V373" s="185">
        <v>2122</v>
      </c>
      <c r="W373" s="141">
        <v>2019</v>
      </c>
      <c r="X373" s="90">
        <f t="shared" si="118"/>
        <v>103</v>
      </c>
      <c r="Y373" s="163">
        <f t="shared" si="119"/>
        <v>5.1015354135710747E-2</v>
      </c>
      <c r="Z373" s="91">
        <f t="shared" si="120"/>
        <v>23.842696629213481</v>
      </c>
      <c r="AA373" s="158">
        <v>2675</v>
      </c>
      <c r="AB373" s="189">
        <v>1870</v>
      </c>
      <c r="AC373" s="112">
        <v>65</v>
      </c>
      <c r="AD373" s="90">
        <f t="shared" si="129"/>
        <v>1935</v>
      </c>
      <c r="AE373" s="164">
        <f t="shared" si="130"/>
        <v>0.72336448598130842</v>
      </c>
      <c r="AF373" s="92">
        <f t="shared" si="131"/>
        <v>1.0438159970870253</v>
      </c>
      <c r="AG373" s="158">
        <v>565</v>
      </c>
      <c r="AH373" s="164">
        <f t="shared" si="132"/>
        <v>0.21121495327102804</v>
      </c>
      <c r="AI373" s="93">
        <f t="shared" si="133"/>
        <v>1.0374015386592732</v>
      </c>
      <c r="AJ373" s="158">
        <v>85</v>
      </c>
      <c r="AK373" s="158">
        <v>55</v>
      </c>
      <c r="AL373" s="90">
        <f t="shared" si="134"/>
        <v>140</v>
      </c>
      <c r="AM373" s="164">
        <f t="shared" si="135"/>
        <v>5.2336448598130844E-2</v>
      </c>
      <c r="AN373" s="93">
        <f t="shared" si="136"/>
        <v>0.57512580877066866</v>
      </c>
      <c r="AO373" s="158">
        <v>25</v>
      </c>
      <c r="AP373" s="113" t="s">
        <v>9</v>
      </c>
      <c r="AQ373" s="95" t="s">
        <v>9</v>
      </c>
    </row>
    <row r="374" spans="1:44" x14ac:dyDescent="0.2">
      <c r="A374" s="260"/>
      <c r="B374" s="260"/>
      <c r="C374" s="129">
        <v>9330241</v>
      </c>
      <c r="D374" s="122"/>
      <c r="E374" s="111"/>
      <c r="F374" s="112"/>
      <c r="G374" s="112"/>
      <c r="H374" s="145"/>
      <c r="I374" s="179" t="s">
        <v>384</v>
      </c>
      <c r="J374" s="154">
        <v>1.91</v>
      </c>
      <c r="K374" s="89">
        <f t="shared" si="113"/>
        <v>191</v>
      </c>
      <c r="L374" s="158">
        <v>7569</v>
      </c>
      <c r="M374" s="158">
        <v>7579</v>
      </c>
      <c r="N374" s="141">
        <v>7449</v>
      </c>
      <c r="O374" s="90">
        <f t="shared" si="114"/>
        <v>120</v>
      </c>
      <c r="P374" s="162">
        <f t="shared" si="115"/>
        <v>1.6109544905356425E-2</v>
      </c>
      <c r="Q374" s="174">
        <v>3969.1</v>
      </c>
      <c r="R374" s="185">
        <v>3168</v>
      </c>
      <c r="S374" s="146">
        <v>3110</v>
      </c>
      <c r="T374" s="112">
        <f t="shared" si="116"/>
        <v>58</v>
      </c>
      <c r="U374" s="162">
        <f t="shared" si="117"/>
        <v>1.864951768488746E-2</v>
      </c>
      <c r="V374" s="185">
        <v>3011</v>
      </c>
      <c r="W374" s="141">
        <v>2995</v>
      </c>
      <c r="X374" s="90">
        <f t="shared" si="118"/>
        <v>16</v>
      </c>
      <c r="Y374" s="163">
        <f t="shared" si="119"/>
        <v>5.342237061769616E-3</v>
      </c>
      <c r="Z374" s="91">
        <f t="shared" si="120"/>
        <v>15.764397905759163</v>
      </c>
      <c r="AA374" s="158">
        <v>3625</v>
      </c>
      <c r="AB374" s="189">
        <v>2485</v>
      </c>
      <c r="AC374" s="112">
        <v>130</v>
      </c>
      <c r="AD374" s="90">
        <f t="shared" si="129"/>
        <v>2615</v>
      </c>
      <c r="AE374" s="164">
        <f t="shared" si="130"/>
        <v>0.72137931034482761</v>
      </c>
      <c r="AF374" s="92">
        <f t="shared" si="131"/>
        <v>1.0409513857789721</v>
      </c>
      <c r="AG374" s="158">
        <v>760</v>
      </c>
      <c r="AH374" s="164">
        <f t="shared" si="132"/>
        <v>0.20965517241379311</v>
      </c>
      <c r="AI374" s="93">
        <f t="shared" si="133"/>
        <v>1.029740532484249</v>
      </c>
      <c r="AJ374" s="158">
        <v>140</v>
      </c>
      <c r="AK374" s="158">
        <v>70</v>
      </c>
      <c r="AL374" s="90">
        <f t="shared" si="134"/>
        <v>210</v>
      </c>
      <c r="AM374" s="164">
        <f t="shared" si="135"/>
        <v>5.7931034482758624E-2</v>
      </c>
      <c r="AN374" s="93">
        <f t="shared" si="136"/>
        <v>0.6366047745358091</v>
      </c>
      <c r="AO374" s="158">
        <v>35</v>
      </c>
      <c r="AP374" s="113" t="s">
        <v>9</v>
      </c>
      <c r="AQ374" s="95" t="s">
        <v>9</v>
      </c>
    </row>
    <row r="375" spans="1:44" x14ac:dyDescent="0.2">
      <c r="A375" s="260"/>
      <c r="B375" s="260"/>
      <c r="C375" s="129">
        <v>9330242</v>
      </c>
      <c r="D375" s="122"/>
      <c r="E375" s="111"/>
      <c r="F375" s="112"/>
      <c r="G375" s="112"/>
      <c r="H375" s="145"/>
      <c r="I375" s="179" t="s">
        <v>385</v>
      </c>
      <c r="J375" s="154">
        <v>4.6100000000000003</v>
      </c>
      <c r="K375" s="89">
        <f t="shared" si="113"/>
        <v>461.00000000000006</v>
      </c>
      <c r="L375" s="158">
        <v>7388</v>
      </c>
      <c r="M375" s="158">
        <v>7264</v>
      </c>
      <c r="N375" s="141">
        <v>6808</v>
      </c>
      <c r="O375" s="90">
        <f t="shared" si="114"/>
        <v>580</v>
      </c>
      <c r="P375" s="162">
        <f t="shared" si="115"/>
        <v>8.5193889541715626E-2</v>
      </c>
      <c r="Q375" s="174">
        <v>1601.8</v>
      </c>
      <c r="R375" s="185">
        <v>3135</v>
      </c>
      <c r="S375" s="146">
        <v>2883</v>
      </c>
      <c r="T375" s="112">
        <f t="shared" si="116"/>
        <v>252</v>
      </c>
      <c r="U375" s="162">
        <f t="shared" si="117"/>
        <v>8.7408949011446413E-2</v>
      </c>
      <c r="V375" s="185">
        <v>2952</v>
      </c>
      <c r="W375" s="141">
        <v>2700</v>
      </c>
      <c r="X375" s="90">
        <f t="shared" si="118"/>
        <v>252</v>
      </c>
      <c r="Y375" s="163">
        <f t="shared" si="119"/>
        <v>9.3333333333333338E-2</v>
      </c>
      <c r="Z375" s="91">
        <f t="shared" si="120"/>
        <v>6.40347071583514</v>
      </c>
      <c r="AA375" s="158">
        <v>3460</v>
      </c>
      <c r="AB375" s="189">
        <v>2385</v>
      </c>
      <c r="AC375" s="112">
        <v>160</v>
      </c>
      <c r="AD375" s="90">
        <f t="shared" si="129"/>
        <v>2545</v>
      </c>
      <c r="AE375" s="164">
        <f t="shared" si="130"/>
        <v>0.73554913294797686</v>
      </c>
      <c r="AF375" s="92">
        <f t="shared" si="131"/>
        <v>1.0613984602423909</v>
      </c>
      <c r="AG375" s="158">
        <v>750</v>
      </c>
      <c r="AH375" s="164">
        <f t="shared" si="132"/>
        <v>0.21676300578034682</v>
      </c>
      <c r="AI375" s="93">
        <f t="shared" si="133"/>
        <v>1.064651305404454</v>
      </c>
      <c r="AJ375" s="158">
        <v>95</v>
      </c>
      <c r="AK375" s="158">
        <v>25</v>
      </c>
      <c r="AL375" s="90">
        <f t="shared" si="134"/>
        <v>120</v>
      </c>
      <c r="AM375" s="164">
        <f t="shared" si="135"/>
        <v>3.4682080924855488E-2</v>
      </c>
      <c r="AN375" s="93">
        <f t="shared" si="136"/>
        <v>0.38112176840500539</v>
      </c>
      <c r="AO375" s="158">
        <v>50</v>
      </c>
      <c r="AP375" s="113" t="s">
        <v>9</v>
      </c>
      <c r="AQ375" s="95" t="s">
        <v>9</v>
      </c>
    </row>
    <row r="376" spans="1:44" x14ac:dyDescent="0.2">
      <c r="A376" s="260"/>
      <c r="B376" s="260"/>
      <c r="C376" s="129">
        <v>9330243.0099999998</v>
      </c>
      <c r="D376" s="122"/>
      <c r="E376" s="111"/>
      <c r="F376" s="112"/>
      <c r="G376" s="112"/>
      <c r="H376" s="145"/>
      <c r="I376" s="179" t="s">
        <v>386</v>
      </c>
      <c r="J376" s="154">
        <v>1.7</v>
      </c>
      <c r="K376" s="89">
        <f t="shared" si="113"/>
        <v>170</v>
      </c>
      <c r="L376" s="158">
        <v>6127</v>
      </c>
      <c r="M376" s="158">
        <v>6162</v>
      </c>
      <c r="N376" s="141">
        <v>6001</v>
      </c>
      <c r="O376" s="90">
        <f t="shared" si="114"/>
        <v>126</v>
      </c>
      <c r="P376" s="162">
        <f t="shared" si="115"/>
        <v>2.0996500583236127E-2</v>
      </c>
      <c r="Q376" s="174">
        <v>3598.4</v>
      </c>
      <c r="R376" s="185">
        <v>2378</v>
      </c>
      <c r="S376" s="146">
        <v>2241</v>
      </c>
      <c r="T376" s="112">
        <f t="shared" si="116"/>
        <v>137</v>
      </c>
      <c r="U376" s="162">
        <f t="shared" si="117"/>
        <v>6.1133422579205711E-2</v>
      </c>
      <c r="V376" s="185">
        <v>2205</v>
      </c>
      <c r="W376" s="141">
        <v>2107</v>
      </c>
      <c r="X376" s="90">
        <f t="shared" si="118"/>
        <v>98</v>
      </c>
      <c r="Y376" s="163">
        <f t="shared" si="119"/>
        <v>4.6511627906976744E-2</v>
      </c>
      <c r="Z376" s="91">
        <f t="shared" si="120"/>
        <v>12.970588235294118</v>
      </c>
      <c r="AA376" s="158">
        <v>2600</v>
      </c>
      <c r="AB376" s="189">
        <v>1750</v>
      </c>
      <c r="AC376" s="112">
        <v>100</v>
      </c>
      <c r="AD376" s="90">
        <f t="shared" si="129"/>
        <v>1850</v>
      </c>
      <c r="AE376" s="164">
        <f t="shared" si="130"/>
        <v>0.71153846153846156</v>
      </c>
      <c r="AF376" s="92">
        <f t="shared" si="131"/>
        <v>1.0267510267510269</v>
      </c>
      <c r="AG376" s="158">
        <v>670</v>
      </c>
      <c r="AH376" s="164">
        <f t="shared" si="132"/>
        <v>0.25769230769230766</v>
      </c>
      <c r="AI376" s="93">
        <f t="shared" si="133"/>
        <v>1.2656793108659512</v>
      </c>
      <c r="AJ376" s="158">
        <v>30</v>
      </c>
      <c r="AK376" s="158">
        <v>40</v>
      </c>
      <c r="AL376" s="90">
        <f t="shared" si="134"/>
        <v>70</v>
      </c>
      <c r="AM376" s="164">
        <f t="shared" si="135"/>
        <v>2.6923076923076925E-2</v>
      </c>
      <c r="AN376" s="93">
        <f t="shared" si="136"/>
        <v>0.29585798816568049</v>
      </c>
      <c r="AO376" s="158">
        <v>10</v>
      </c>
      <c r="AP376" s="113" t="s">
        <v>9</v>
      </c>
      <c r="AQ376" s="95" t="s">
        <v>9</v>
      </c>
    </row>
    <row r="377" spans="1:44" x14ac:dyDescent="0.2">
      <c r="A377" s="260"/>
      <c r="B377" s="260"/>
      <c r="C377" s="129">
        <v>9330243.0199999996</v>
      </c>
      <c r="D377" s="122"/>
      <c r="E377" s="111"/>
      <c r="F377" s="112"/>
      <c r="G377" s="112"/>
      <c r="H377" s="145"/>
      <c r="I377" s="179" t="s">
        <v>387</v>
      </c>
      <c r="J377" s="154">
        <v>13.64</v>
      </c>
      <c r="K377" s="89">
        <f t="shared" si="113"/>
        <v>1364</v>
      </c>
      <c r="L377" s="158">
        <v>8696</v>
      </c>
      <c r="M377" s="158">
        <v>8330</v>
      </c>
      <c r="N377" s="141">
        <v>7290</v>
      </c>
      <c r="O377" s="90">
        <f t="shared" si="114"/>
        <v>1406</v>
      </c>
      <c r="P377" s="162">
        <f t="shared" si="115"/>
        <v>0.19286694101508917</v>
      </c>
      <c r="Q377" s="174">
        <v>637.5</v>
      </c>
      <c r="R377" s="185">
        <v>3819</v>
      </c>
      <c r="S377" s="146">
        <v>2732</v>
      </c>
      <c r="T377" s="112">
        <f t="shared" si="116"/>
        <v>1087</v>
      </c>
      <c r="U377" s="162">
        <f t="shared" si="117"/>
        <v>0.39787701317715957</v>
      </c>
      <c r="V377" s="185">
        <v>3535</v>
      </c>
      <c r="W377" s="141">
        <v>2455</v>
      </c>
      <c r="X377" s="90">
        <f t="shared" si="118"/>
        <v>1080</v>
      </c>
      <c r="Y377" s="163">
        <f t="shared" si="119"/>
        <v>0.43991853360488797</v>
      </c>
      <c r="Z377" s="91">
        <f t="shared" si="120"/>
        <v>2.5916422287390031</v>
      </c>
      <c r="AA377" s="158">
        <v>3895</v>
      </c>
      <c r="AB377" s="189">
        <v>2355</v>
      </c>
      <c r="AC377" s="112">
        <v>175</v>
      </c>
      <c r="AD377" s="90">
        <f t="shared" si="129"/>
        <v>2530</v>
      </c>
      <c r="AE377" s="164">
        <f t="shared" si="130"/>
        <v>0.64955070603337617</v>
      </c>
      <c r="AF377" s="92">
        <f t="shared" si="131"/>
        <v>0.93730260610876803</v>
      </c>
      <c r="AG377" s="158">
        <v>905</v>
      </c>
      <c r="AH377" s="164">
        <f t="shared" si="132"/>
        <v>0.23234916559691912</v>
      </c>
      <c r="AI377" s="93">
        <f t="shared" si="133"/>
        <v>1.1412041532265182</v>
      </c>
      <c r="AJ377" s="158">
        <v>370</v>
      </c>
      <c r="AK377" s="158">
        <v>50</v>
      </c>
      <c r="AL377" s="90">
        <f t="shared" si="134"/>
        <v>420</v>
      </c>
      <c r="AM377" s="164">
        <f t="shared" si="135"/>
        <v>0.10783055198973042</v>
      </c>
      <c r="AN377" s="93">
        <f t="shared" si="136"/>
        <v>1.1849511207662684</v>
      </c>
      <c r="AO377" s="158">
        <v>30</v>
      </c>
      <c r="AP377" s="113" t="s">
        <v>9</v>
      </c>
      <c r="AQ377" s="95" t="s">
        <v>9</v>
      </c>
    </row>
    <row r="378" spans="1:44" x14ac:dyDescent="0.2">
      <c r="C378" s="132">
        <v>9330250.0099999998</v>
      </c>
      <c r="I378" s="196" t="s">
        <v>388</v>
      </c>
      <c r="J378" s="157">
        <v>50.14</v>
      </c>
      <c r="K378" s="4">
        <f t="shared" si="113"/>
        <v>5014</v>
      </c>
      <c r="L378" s="161">
        <v>3680</v>
      </c>
      <c r="M378" s="161">
        <v>3402</v>
      </c>
      <c r="N378" s="197">
        <v>3362</v>
      </c>
      <c r="O378" s="5">
        <f t="shared" si="114"/>
        <v>318</v>
      </c>
      <c r="P378" s="171">
        <f t="shared" si="115"/>
        <v>9.4586555621653773E-2</v>
      </c>
      <c r="Q378" s="198">
        <v>73.400000000000006</v>
      </c>
      <c r="R378" s="188">
        <v>1915</v>
      </c>
      <c r="S378" s="199">
        <v>1640</v>
      </c>
      <c r="T378" s="121">
        <f t="shared" si="116"/>
        <v>275</v>
      </c>
      <c r="U378" s="171">
        <f t="shared" si="117"/>
        <v>0.1676829268292683</v>
      </c>
      <c r="V378" s="188">
        <v>1495</v>
      </c>
      <c r="W378" s="197">
        <v>1340</v>
      </c>
      <c r="X378" s="5">
        <f t="shared" si="118"/>
        <v>155</v>
      </c>
      <c r="Y378" s="172">
        <f t="shared" si="119"/>
        <v>0.11567164179104478</v>
      </c>
      <c r="Z378" s="6">
        <f t="shared" si="120"/>
        <v>0.29816513761467889</v>
      </c>
      <c r="AA378" s="161">
        <v>1520</v>
      </c>
      <c r="AB378" s="138">
        <v>900</v>
      </c>
      <c r="AC378" s="121">
        <v>110</v>
      </c>
      <c r="AD378" s="5">
        <f t="shared" si="129"/>
        <v>1010</v>
      </c>
      <c r="AE378" s="173">
        <f t="shared" si="130"/>
        <v>0.66447368421052633</v>
      </c>
      <c r="AF378" s="7">
        <f t="shared" si="131"/>
        <v>0.95883648515227471</v>
      </c>
      <c r="AG378" s="161">
        <v>320</v>
      </c>
      <c r="AH378" s="173">
        <f t="shared" si="132"/>
        <v>0.21052631578947367</v>
      </c>
      <c r="AI378" s="8">
        <f t="shared" si="133"/>
        <v>1.0340192327577291</v>
      </c>
      <c r="AJ378" s="161">
        <v>95</v>
      </c>
      <c r="AK378" s="161">
        <v>45</v>
      </c>
      <c r="AL378" s="5">
        <f t="shared" si="134"/>
        <v>140</v>
      </c>
      <c r="AM378" s="173">
        <f t="shared" si="135"/>
        <v>9.2105263157894732E-2</v>
      </c>
      <c r="AN378" s="8">
        <f t="shared" si="136"/>
        <v>1.0121457489878543</v>
      </c>
      <c r="AO378" s="161">
        <v>60</v>
      </c>
      <c r="AP378" s="114" t="s">
        <v>5</v>
      </c>
      <c r="AQ378" s="55" t="s">
        <v>5</v>
      </c>
    </row>
    <row r="379" spans="1:44" x14ac:dyDescent="0.2">
      <c r="C379" s="132">
        <v>9330250.0199999996</v>
      </c>
      <c r="I379" s="196" t="s">
        <v>389</v>
      </c>
      <c r="J379" s="157">
        <v>831.7</v>
      </c>
      <c r="K379" s="4">
        <f t="shared" si="113"/>
        <v>83170</v>
      </c>
      <c r="L379" s="161">
        <v>4303</v>
      </c>
      <c r="M379" s="161">
        <v>4175</v>
      </c>
      <c r="N379" s="197">
        <v>3912</v>
      </c>
      <c r="O379" s="5">
        <f t="shared" si="114"/>
        <v>391</v>
      </c>
      <c r="P379" s="171">
        <f t="shared" si="115"/>
        <v>9.9948875255623723E-2</v>
      </c>
      <c r="Q379" s="198">
        <v>5.2</v>
      </c>
      <c r="R379" s="188">
        <v>1862</v>
      </c>
      <c r="S379" s="199">
        <v>1710</v>
      </c>
      <c r="T379" s="121">
        <f t="shared" si="116"/>
        <v>152</v>
      </c>
      <c r="U379" s="171">
        <f t="shared" si="117"/>
        <v>8.8888888888888892E-2</v>
      </c>
      <c r="V379" s="188">
        <v>1486</v>
      </c>
      <c r="W379" s="197">
        <v>1358</v>
      </c>
      <c r="X379" s="5">
        <f t="shared" si="118"/>
        <v>128</v>
      </c>
      <c r="Y379" s="172">
        <f t="shared" si="119"/>
        <v>9.4256259204712811E-2</v>
      </c>
      <c r="Z379" s="6">
        <f t="shared" si="120"/>
        <v>1.7867019357941567E-2</v>
      </c>
      <c r="AA379" s="161">
        <v>1920</v>
      </c>
      <c r="AB379" s="138">
        <v>1615</v>
      </c>
      <c r="AC379" s="121">
        <v>105</v>
      </c>
      <c r="AD379" s="5">
        <f t="shared" si="129"/>
        <v>1720</v>
      </c>
      <c r="AE379" s="173">
        <f t="shared" si="130"/>
        <v>0.89583333333333337</v>
      </c>
      <c r="AF379" s="7">
        <f t="shared" si="131"/>
        <v>1.2926887926887929</v>
      </c>
      <c r="AG379" s="161">
        <v>145</v>
      </c>
      <c r="AH379" s="173">
        <f t="shared" si="132"/>
        <v>7.5520833333333329E-2</v>
      </c>
      <c r="AI379" s="8">
        <f t="shared" si="133"/>
        <v>0.37092747216764893</v>
      </c>
      <c r="AJ379" s="161">
        <v>30</v>
      </c>
      <c r="AK379" s="161">
        <v>20</v>
      </c>
      <c r="AL379" s="5">
        <f t="shared" si="134"/>
        <v>50</v>
      </c>
      <c r="AM379" s="173">
        <f t="shared" si="135"/>
        <v>2.6041666666666668E-2</v>
      </c>
      <c r="AN379" s="8">
        <f t="shared" si="136"/>
        <v>0.28617216117216121</v>
      </c>
      <c r="AO379" s="161">
        <v>10</v>
      </c>
      <c r="AP379" s="114" t="s">
        <v>5</v>
      </c>
      <c r="AQ379" s="55" t="s">
        <v>5</v>
      </c>
    </row>
    <row r="380" spans="1:44" x14ac:dyDescent="0.2">
      <c r="A380" s="264"/>
      <c r="B380" s="264"/>
      <c r="C380" s="221">
        <v>9330251.0099999998</v>
      </c>
      <c r="D380" s="222">
        <v>9330251</v>
      </c>
      <c r="E380" s="244">
        <v>0.33395783099999998</v>
      </c>
      <c r="F380" s="235">
        <v>145</v>
      </c>
      <c r="G380" s="235">
        <v>66</v>
      </c>
      <c r="H380" s="245">
        <v>62</v>
      </c>
      <c r="I380" s="226"/>
      <c r="J380" s="227">
        <v>0.57999999999999996</v>
      </c>
      <c r="K380" s="228">
        <f t="shared" si="113"/>
        <v>57.999999999999993</v>
      </c>
      <c r="L380" s="229">
        <v>49</v>
      </c>
      <c r="M380" s="229">
        <v>47</v>
      </c>
      <c r="N380" s="230">
        <f>E380*F380</f>
        <v>48.423885495</v>
      </c>
      <c r="O380" s="231">
        <f t="shared" si="114"/>
        <v>0.57611450499999961</v>
      </c>
      <c r="P380" s="232">
        <f t="shared" si="115"/>
        <v>1.189732090084936E-2</v>
      </c>
      <c r="Q380" s="233">
        <v>84</v>
      </c>
      <c r="R380" s="234">
        <v>16</v>
      </c>
      <c r="S380" s="235">
        <f>G380*E380</f>
        <v>22.041216845999998</v>
      </c>
      <c r="T380" s="224">
        <f t="shared" si="116"/>
        <v>-6.0412168459999975</v>
      </c>
      <c r="U380" s="232">
        <f t="shared" si="117"/>
        <v>-0.27408726515461634</v>
      </c>
      <c r="V380" s="234">
        <v>15</v>
      </c>
      <c r="W380" s="230">
        <f>H380*E380</f>
        <v>20.705385522</v>
      </c>
      <c r="X380" s="231">
        <f t="shared" si="118"/>
        <v>-5.7053855220000003</v>
      </c>
      <c r="Y380" s="236">
        <f t="shared" si="119"/>
        <v>-0.27555079889422407</v>
      </c>
      <c r="Z380" s="237">
        <f t="shared" si="120"/>
        <v>0.25862068965517243</v>
      </c>
      <c r="AA380" s="229"/>
      <c r="AB380" s="238"/>
      <c r="AC380" s="224"/>
      <c r="AD380" s="231"/>
      <c r="AE380" s="239"/>
      <c r="AF380" s="240"/>
      <c r="AG380" s="229"/>
      <c r="AH380" s="239"/>
      <c r="AI380" s="241"/>
      <c r="AJ380" s="229"/>
      <c r="AK380" s="229"/>
      <c r="AL380" s="231"/>
      <c r="AM380" s="239"/>
      <c r="AN380" s="241"/>
      <c r="AO380" s="229"/>
      <c r="AP380" s="220" t="s">
        <v>470</v>
      </c>
      <c r="AQ380" s="55" t="s">
        <v>5</v>
      </c>
      <c r="AR380" s="114" t="s">
        <v>481</v>
      </c>
    </row>
    <row r="381" spans="1:44" x14ac:dyDescent="0.2">
      <c r="C381" s="132">
        <v>9330251.0199999996</v>
      </c>
      <c r="D381" s="133">
        <v>9330251</v>
      </c>
      <c r="E381" s="128">
        <v>0.66604216900000002</v>
      </c>
      <c r="F381" s="199">
        <v>145</v>
      </c>
      <c r="G381" s="199">
        <v>66</v>
      </c>
      <c r="H381" s="200">
        <v>62</v>
      </c>
      <c r="I381" s="196"/>
      <c r="J381" s="157">
        <v>5.63</v>
      </c>
      <c r="K381" s="4">
        <f t="shared" si="113"/>
        <v>563</v>
      </c>
      <c r="L381" s="161">
        <v>127</v>
      </c>
      <c r="M381" s="161">
        <v>90</v>
      </c>
      <c r="N381" s="197">
        <f>E381*F381</f>
        <v>96.576114505000007</v>
      </c>
      <c r="O381" s="5">
        <f t="shared" si="114"/>
        <v>30.423885494999993</v>
      </c>
      <c r="P381" s="171">
        <f t="shared" si="115"/>
        <v>0.31502494846616413</v>
      </c>
      <c r="Q381" s="198">
        <v>22.5</v>
      </c>
      <c r="R381" s="188">
        <v>53</v>
      </c>
      <c r="S381" s="199">
        <f>G381*E381</f>
        <v>43.958783154000002</v>
      </c>
      <c r="T381" s="121">
        <f t="shared" si="116"/>
        <v>9.0412168459999975</v>
      </c>
      <c r="U381" s="171">
        <f t="shared" si="117"/>
        <v>0.20567486625655829</v>
      </c>
      <c r="V381" s="188">
        <v>44</v>
      </c>
      <c r="W381" s="197">
        <f>H381*E381</f>
        <v>41.294614478</v>
      </c>
      <c r="X381" s="5">
        <f t="shared" si="118"/>
        <v>2.7053855220000003</v>
      </c>
      <c r="Y381" s="172">
        <f t="shared" si="119"/>
        <v>6.5514245772685775E-2</v>
      </c>
      <c r="Z381" s="6">
        <f t="shared" si="120"/>
        <v>7.8152753108348141E-2</v>
      </c>
      <c r="AA381" s="161">
        <v>80</v>
      </c>
      <c r="AB381" s="138">
        <v>50</v>
      </c>
      <c r="AC381" s="121">
        <v>10</v>
      </c>
      <c r="AD381" s="5">
        <f t="shared" ref="AD381:AD389" si="137">AB381+AC381</f>
        <v>60</v>
      </c>
      <c r="AE381" s="173">
        <f t="shared" ref="AE381:AE389" si="138">AD381/AA381</f>
        <v>0.75</v>
      </c>
      <c r="AF381" s="7">
        <f t="shared" ref="AF381:AF389" si="139">AE381/0.693</f>
        <v>1.0822510822510822</v>
      </c>
      <c r="AG381" s="161">
        <v>0</v>
      </c>
      <c r="AH381" s="173">
        <f t="shared" ref="AH381:AH389" si="140">AG381/AA381</f>
        <v>0</v>
      </c>
      <c r="AI381" s="8">
        <f t="shared" ref="AI381:AI389" si="141">AH381/0.2036</f>
        <v>0</v>
      </c>
      <c r="AJ381" s="161">
        <v>15</v>
      </c>
      <c r="AK381" s="161">
        <v>0</v>
      </c>
      <c r="AL381" s="5">
        <f t="shared" ref="AL381:AL389" si="142">AJ381+AK381</f>
        <v>15</v>
      </c>
      <c r="AM381" s="173">
        <f t="shared" ref="AM381:AM389" si="143">AL381/AA381</f>
        <v>0.1875</v>
      </c>
      <c r="AN381" s="8">
        <f t="shared" ref="AN381:AN389" si="144">AM381/0.091</f>
        <v>2.0604395604395607</v>
      </c>
      <c r="AO381" s="161">
        <v>0</v>
      </c>
      <c r="AP381" s="114" t="s">
        <v>5</v>
      </c>
      <c r="AQ381" s="55" t="s">
        <v>5</v>
      </c>
      <c r="AR381" s="114" t="s">
        <v>469</v>
      </c>
    </row>
    <row r="382" spans="1:44" x14ac:dyDescent="0.2">
      <c r="A382" s="260"/>
      <c r="B382" s="260"/>
      <c r="C382" s="129">
        <v>9330260.0399999991</v>
      </c>
      <c r="D382" s="122"/>
      <c r="E382" s="111"/>
      <c r="F382" s="112"/>
      <c r="G382" s="112"/>
      <c r="H382" s="145"/>
      <c r="I382" s="179" t="s">
        <v>392</v>
      </c>
      <c r="J382" s="154">
        <v>1.19</v>
      </c>
      <c r="K382" s="89">
        <f t="shared" si="113"/>
        <v>119</v>
      </c>
      <c r="L382" s="158">
        <v>3842</v>
      </c>
      <c r="M382" s="158">
        <v>3861</v>
      </c>
      <c r="N382" s="141">
        <v>3816</v>
      </c>
      <c r="O382" s="90">
        <f t="shared" si="114"/>
        <v>26</v>
      </c>
      <c r="P382" s="162">
        <f t="shared" si="115"/>
        <v>6.8134171907756813E-3</v>
      </c>
      <c r="Q382" s="174">
        <v>3241.4</v>
      </c>
      <c r="R382" s="185">
        <v>1379</v>
      </c>
      <c r="S382" s="146">
        <v>1380</v>
      </c>
      <c r="T382" s="112">
        <f t="shared" si="116"/>
        <v>-1</v>
      </c>
      <c r="U382" s="162">
        <f t="shared" si="117"/>
        <v>-7.246376811594203E-4</v>
      </c>
      <c r="V382" s="185">
        <v>1337</v>
      </c>
      <c r="W382" s="141">
        <v>1270</v>
      </c>
      <c r="X382" s="90">
        <f t="shared" si="118"/>
        <v>67</v>
      </c>
      <c r="Y382" s="163">
        <f t="shared" si="119"/>
        <v>5.2755905511811023E-2</v>
      </c>
      <c r="Z382" s="91">
        <f t="shared" si="120"/>
        <v>11.235294117647058</v>
      </c>
      <c r="AA382" s="158">
        <v>1910</v>
      </c>
      <c r="AB382" s="189">
        <v>1380</v>
      </c>
      <c r="AC382" s="112">
        <v>105</v>
      </c>
      <c r="AD382" s="90">
        <f t="shared" si="137"/>
        <v>1485</v>
      </c>
      <c r="AE382" s="164">
        <f t="shared" si="138"/>
        <v>0.77748691099476441</v>
      </c>
      <c r="AF382" s="92">
        <f t="shared" si="139"/>
        <v>1.1219147344801796</v>
      </c>
      <c r="AG382" s="158">
        <v>340</v>
      </c>
      <c r="AH382" s="164">
        <f t="shared" si="140"/>
        <v>0.17801047120418848</v>
      </c>
      <c r="AI382" s="93">
        <f t="shared" si="141"/>
        <v>0.87431469157263497</v>
      </c>
      <c r="AJ382" s="158">
        <v>55</v>
      </c>
      <c r="AK382" s="158">
        <v>10</v>
      </c>
      <c r="AL382" s="90">
        <f t="shared" si="142"/>
        <v>65</v>
      </c>
      <c r="AM382" s="164">
        <f t="shared" si="143"/>
        <v>3.4031413612565446E-2</v>
      </c>
      <c r="AN382" s="93">
        <f t="shared" si="144"/>
        <v>0.37397157816005988</v>
      </c>
      <c r="AO382" s="158">
        <v>25</v>
      </c>
      <c r="AP382" s="113" t="s">
        <v>9</v>
      </c>
      <c r="AQ382" s="95" t="s">
        <v>9</v>
      </c>
    </row>
    <row r="383" spans="1:44" x14ac:dyDescent="0.2">
      <c r="A383" s="260"/>
      <c r="B383" s="260"/>
      <c r="C383" s="129">
        <v>9330260.0500000007</v>
      </c>
      <c r="D383" s="122"/>
      <c r="E383" s="111"/>
      <c r="F383" s="112"/>
      <c r="G383" s="112"/>
      <c r="H383" s="145"/>
      <c r="I383" s="179" t="s">
        <v>393</v>
      </c>
      <c r="J383" s="154">
        <v>3.09</v>
      </c>
      <c r="K383" s="89">
        <f t="shared" si="113"/>
        <v>309</v>
      </c>
      <c r="L383" s="158">
        <v>4044</v>
      </c>
      <c r="M383" s="158">
        <v>4212</v>
      </c>
      <c r="N383" s="141">
        <v>4062</v>
      </c>
      <c r="O383" s="90">
        <f t="shared" si="114"/>
        <v>-18</v>
      </c>
      <c r="P383" s="162">
        <f t="shared" si="115"/>
        <v>-4.4313146233382573E-3</v>
      </c>
      <c r="Q383" s="174">
        <v>1309.0999999999999</v>
      </c>
      <c r="R383" s="185">
        <v>1523</v>
      </c>
      <c r="S383" s="146">
        <v>1539</v>
      </c>
      <c r="T383" s="112">
        <f t="shared" si="116"/>
        <v>-16</v>
      </c>
      <c r="U383" s="162">
        <f t="shared" si="117"/>
        <v>-1.0396361273554255E-2</v>
      </c>
      <c r="V383" s="185">
        <v>1498</v>
      </c>
      <c r="W383" s="141">
        <v>1495</v>
      </c>
      <c r="X383" s="90">
        <f t="shared" si="118"/>
        <v>3</v>
      </c>
      <c r="Y383" s="163">
        <f t="shared" si="119"/>
        <v>2.0066889632107021E-3</v>
      </c>
      <c r="Z383" s="91">
        <f t="shared" si="120"/>
        <v>4.8478964401294498</v>
      </c>
      <c r="AA383" s="158">
        <v>2215</v>
      </c>
      <c r="AB383" s="189">
        <v>1650</v>
      </c>
      <c r="AC383" s="112">
        <v>130</v>
      </c>
      <c r="AD383" s="90">
        <f t="shared" si="137"/>
        <v>1780</v>
      </c>
      <c r="AE383" s="164">
        <f t="shared" si="138"/>
        <v>0.80361173814898423</v>
      </c>
      <c r="AF383" s="92">
        <f t="shared" si="139"/>
        <v>1.159612897761882</v>
      </c>
      <c r="AG383" s="158">
        <v>355</v>
      </c>
      <c r="AH383" s="164">
        <f t="shared" si="140"/>
        <v>0.16027088036117382</v>
      </c>
      <c r="AI383" s="93">
        <f t="shared" si="141"/>
        <v>0.78718507053621711</v>
      </c>
      <c r="AJ383" s="158">
        <v>45</v>
      </c>
      <c r="AK383" s="158">
        <v>15</v>
      </c>
      <c r="AL383" s="90">
        <f t="shared" si="142"/>
        <v>60</v>
      </c>
      <c r="AM383" s="164">
        <f t="shared" si="143"/>
        <v>2.7088036117381489E-2</v>
      </c>
      <c r="AN383" s="93">
        <f t="shared" si="144"/>
        <v>0.29767072656463178</v>
      </c>
      <c r="AO383" s="158">
        <v>20</v>
      </c>
      <c r="AP383" s="113" t="s">
        <v>9</v>
      </c>
      <c r="AQ383" s="95" t="s">
        <v>9</v>
      </c>
    </row>
    <row r="384" spans="1:44" x14ac:dyDescent="0.2">
      <c r="A384" s="260"/>
      <c r="B384" s="260"/>
      <c r="C384" s="129">
        <v>9330260.0600000005</v>
      </c>
      <c r="D384" s="122"/>
      <c r="E384" s="111"/>
      <c r="F384" s="112"/>
      <c r="G384" s="112"/>
      <c r="H384" s="145"/>
      <c r="I384" s="179" t="s">
        <v>394</v>
      </c>
      <c r="J384" s="154">
        <v>2.58</v>
      </c>
      <c r="K384" s="89">
        <f t="shared" si="113"/>
        <v>258</v>
      </c>
      <c r="L384" s="158">
        <v>3993</v>
      </c>
      <c r="M384" s="158">
        <v>4011</v>
      </c>
      <c r="N384" s="141">
        <v>3977</v>
      </c>
      <c r="O384" s="90">
        <f t="shared" si="114"/>
        <v>16</v>
      </c>
      <c r="P384" s="162">
        <f t="shared" si="115"/>
        <v>4.023133014835303E-3</v>
      </c>
      <c r="Q384" s="174">
        <v>1545.6</v>
      </c>
      <c r="R384" s="185">
        <v>1482</v>
      </c>
      <c r="S384" s="146">
        <v>1445</v>
      </c>
      <c r="T384" s="112">
        <f t="shared" si="116"/>
        <v>37</v>
      </c>
      <c r="U384" s="162">
        <f t="shared" si="117"/>
        <v>2.5605536332179931E-2</v>
      </c>
      <c r="V384" s="185">
        <v>1417</v>
      </c>
      <c r="W384" s="141">
        <v>1385</v>
      </c>
      <c r="X384" s="90">
        <f t="shared" si="118"/>
        <v>32</v>
      </c>
      <c r="Y384" s="163">
        <f t="shared" si="119"/>
        <v>2.3104693140794223E-2</v>
      </c>
      <c r="Z384" s="91">
        <f t="shared" si="120"/>
        <v>5.4922480620155039</v>
      </c>
      <c r="AA384" s="158">
        <v>1775</v>
      </c>
      <c r="AB384" s="189">
        <v>1425</v>
      </c>
      <c r="AC384" s="112">
        <v>80</v>
      </c>
      <c r="AD384" s="90">
        <f t="shared" si="137"/>
        <v>1505</v>
      </c>
      <c r="AE384" s="164">
        <f t="shared" si="138"/>
        <v>0.84788732394366195</v>
      </c>
      <c r="AF384" s="92">
        <f t="shared" si="139"/>
        <v>1.2235026319533362</v>
      </c>
      <c r="AG384" s="158">
        <v>215</v>
      </c>
      <c r="AH384" s="164">
        <f t="shared" si="140"/>
        <v>0.12112676056338029</v>
      </c>
      <c r="AI384" s="93">
        <f t="shared" si="141"/>
        <v>0.59492515011483438</v>
      </c>
      <c r="AJ384" s="158">
        <v>15</v>
      </c>
      <c r="AK384" s="158">
        <v>25</v>
      </c>
      <c r="AL384" s="90">
        <f t="shared" si="142"/>
        <v>40</v>
      </c>
      <c r="AM384" s="164">
        <f t="shared" si="143"/>
        <v>2.2535211267605635E-2</v>
      </c>
      <c r="AN384" s="93">
        <f t="shared" si="144"/>
        <v>0.24763968425940258</v>
      </c>
      <c r="AO384" s="158">
        <v>20</v>
      </c>
      <c r="AP384" s="113" t="s">
        <v>9</v>
      </c>
      <c r="AQ384" s="95" t="s">
        <v>9</v>
      </c>
    </row>
    <row r="385" spans="1:44" x14ac:dyDescent="0.2">
      <c r="A385" s="260"/>
      <c r="B385" s="260"/>
      <c r="C385" s="129">
        <v>9330260.0700000003</v>
      </c>
      <c r="D385" s="122"/>
      <c r="E385" s="111"/>
      <c r="F385" s="112"/>
      <c r="G385" s="112"/>
      <c r="H385" s="145"/>
      <c r="I385" s="179" t="s">
        <v>395</v>
      </c>
      <c r="J385" s="154">
        <v>1.0900000000000001</v>
      </c>
      <c r="K385" s="89">
        <f t="shared" si="113"/>
        <v>109.00000000000001</v>
      </c>
      <c r="L385" s="158">
        <v>5011</v>
      </c>
      <c r="M385" s="158">
        <v>5033</v>
      </c>
      <c r="N385" s="141">
        <v>4373</v>
      </c>
      <c r="O385" s="90">
        <f t="shared" si="114"/>
        <v>638</v>
      </c>
      <c r="P385" s="162">
        <f t="shared" si="115"/>
        <v>0.14589526640750058</v>
      </c>
      <c r="Q385" s="174">
        <v>4604.3999999999996</v>
      </c>
      <c r="R385" s="185">
        <v>2188</v>
      </c>
      <c r="S385" s="146">
        <v>1853</v>
      </c>
      <c r="T385" s="112">
        <f t="shared" si="116"/>
        <v>335</v>
      </c>
      <c r="U385" s="162">
        <f t="shared" si="117"/>
        <v>0.18078791149487317</v>
      </c>
      <c r="V385" s="185">
        <v>2173</v>
      </c>
      <c r="W385" s="141">
        <v>1754</v>
      </c>
      <c r="X385" s="90">
        <f t="shared" si="118"/>
        <v>419</v>
      </c>
      <c r="Y385" s="163">
        <f t="shared" si="119"/>
        <v>0.23888255416191562</v>
      </c>
      <c r="Z385" s="91">
        <f t="shared" si="120"/>
        <v>19.935779816513758</v>
      </c>
      <c r="AA385" s="158">
        <v>2325</v>
      </c>
      <c r="AB385" s="189">
        <v>1700</v>
      </c>
      <c r="AC385" s="112">
        <v>90</v>
      </c>
      <c r="AD385" s="90">
        <f t="shared" si="137"/>
        <v>1790</v>
      </c>
      <c r="AE385" s="164">
        <f t="shared" si="138"/>
        <v>0.76989247311827957</v>
      </c>
      <c r="AF385" s="92">
        <f t="shared" si="139"/>
        <v>1.1109559496656272</v>
      </c>
      <c r="AG385" s="158">
        <v>355</v>
      </c>
      <c r="AH385" s="164">
        <f t="shared" si="140"/>
        <v>0.15268817204301074</v>
      </c>
      <c r="AI385" s="93">
        <f t="shared" si="141"/>
        <v>0.74994190590869714</v>
      </c>
      <c r="AJ385" s="158">
        <v>140</v>
      </c>
      <c r="AK385" s="158">
        <v>10</v>
      </c>
      <c r="AL385" s="90">
        <f t="shared" si="142"/>
        <v>150</v>
      </c>
      <c r="AM385" s="164">
        <f t="shared" si="143"/>
        <v>6.4516129032258063E-2</v>
      </c>
      <c r="AN385" s="93">
        <f t="shared" si="144"/>
        <v>0.70896845090393479</v>
      </c>
      <c r="AO385" s="158">
        <v>30</v>
      </c>
      <c r="AP385" s="113" t="s">
        <v>9</v>
      </c>
      <c r="AQ385" s="95" t="s">
        <v>9</v>
      </c>
    </row>
    <row r="386" spans="1:44" x14ac:dyDescent="0.2">
      <c r="A386" s="260"/>
      <c r="B386" s="260"/>
      <c r="C386" s="129">
        <v>9330260.0800000001</v>
      </c>
      <c r="D386" s="122"/>
      <c r="E386" s="111"/>
      <c r="F386" s="112"/>
      <c r="G386" s="112"/>
      <c r="H386" s="145"/>
      <c r="I386" s="179" t="s">
        <v>396</v>
      </c>
      <c r="J386" s="154">
        <v>3.44</v>
      </c>
      <c r="K386" s="89">
        <f t="shared" ref="K386:K449" si="145">J386*100</f>
        <v>344</v>
      </c>
      <c r="L386" s="158">
        <v>7503</v>
      </c>
      <c r="M386" s="158">
        <v>7496</v>
      </c>
      <c r="N386" s="141">
        <v>6170</v>
      </c>
      <c r="O386" s="90">
        <f t="shared" ref="O386:O449" si="146">L386-N386</f>
        <v>1333</v>
      </c>
      <c r="P386" s="162">
        <f t="shared" ref="P386:P449" si="147">O386/N386</f>
        <v>0.21604538087520259</v>
      </c>
      <c r="Q386" s="174">
        <v>2181.6</v>
      </c>
      <c r="R386" s="185">
        <v>2409</v>
      </c>
      <c r="S386" s="146">
        <v>2061</v>
      </c>
      <c r="T386" s="112">
        <f t="shared" ref="T386:T449" si="148">R386-S386</f>
        <v>348</v>
      </c>
      <c r="U386" s="162">
        <f t="shared" ref="U386:U449" si="149">T386/S386</f>
        <v>0.16885007278020378</v>
      </c>
      <c r="V386" s="185">
        <v>2353</v>
      </c>
      <c r="W386" s="141">
        <v>2005</v>
      </c>
      <c r="X386" s="90">
        <f t="shared" ref="X386:X449" si="150">V386-W386</f>
        <v>348</v>
      </c>
      <c r="Y386" s="163">
        <f t="shared" ref="Y386:Y449" si="151">X386/W386</f>
        <v>0.17356608478802993</v>
      </c>
      <c r="Z386" s="91">
        <f t="shared" ref="Z386:Z449" si="152">V386/K386</f>
        <v>6.8401162790697674</v>
      </c>
      <c r="AA386" s="158">
        <v>3270</v>
      </c>
      <c r="AB386" s="189">
        <v>2485</v>
      </c>
      <c r="AC386" s="112">
        <v>160</v>
      </c>
      <c r="AD386" s="90">
        <f t="shared" si="137"/>
        <v>2645</v>
      </c>
      <c r="AE386" s="164">
        <f t="shared" si="138"/>
        <v>0.80886850152905199</v>
      </c>
      <c r="AF386" s="92">
        <f t="shared" si="139"/>
        <v>1.1671984149048371</v>
      </c>
      <c r="AG386" s="158">
        <v>510</v>
      </c>
      <c r="AH386" s="164">
        <f t="shared" si="140"/>
        <v>0.15596330275229359</v>
      </c>
      <c r="AI386" s="93">
        <f t="shared" si="141"/>
        <v>0.7660280095888683</v>
      </c>
      <c r="AJ386" s="158">
        <v>50</v>
      </c>
      <c r="AK386" s="158">
        <v>0</v>
      </c>
      <c r="AL386" s="90">
        <f t="shared" si="142"/>
        <v>50</v>
      </c>
      <c r="AM386" s="164">
        <f t="shared" si="143"/>
        <v>1.5290519877675841E-2</v>
      </c>
      <c r="AN386" s="93">
        <f t="shared" si="144"/>
        <v>0.16802769096347078</v>
      </c>
      <c r="AO386" s="158">
        <v>45</v>
      </c>
      <c r="AP386" s="113" t="s">
        <v>9</v>
      </c>
      <c r="AQ386" s="95" t="s">
        <v>9</v>
      </c>
    </row>
    <row r="387" spans="1:44" x14ac:dyDescent="0.2">
      <c r="A387" s="260" t="s">
        <v>560</v>
      </c>
      <c r="B387" s="260" t="s">
        <v>561</v>
      </c>
      <c r="C387" s="129">
        <v>9330260.0999999996</v>
      </c>
      <c r="D387" s="122">
        <v>9330260.0199999996</v>
      </c>
      <c r="E387" s="123">
        <v>0.17040453799999999</v>
      </c>
      <c r="F387" s="146">
        <v>5114</v>
      </c>
      <c r="G387" s="146">
        <v>2402</v>
      </c>
      <c r="H387" s="147">
        <v>2224</v>
      </c>
      <c r="I387" s="179"/>
      <c r="J387" s="154">
        <v>0.28999999999999998</v>
      </c>
      <c r="K387" s="89">
        <f t="shared" si="145"/>
        <v>28.999999999999996</v>
      </c>
      <c r="L387" s="158">
        <v>3988</v>
      </c>
      <c r="M387" s="158">
        <v>3684</v>
      </c>
      <c r="N387" s="141">
        <f>E387*F387</f>
        <v>871.448807332</v>
      </c>
      <c r="O387" s="90">
        <f t="shared" si="146"/>
        <v>3116.5511926680001</v>
      </c>
      <c r="P387" s="162">
        <f t="shared" si="147"/>
        <v>3.5762871742397975</v>
      </c>
      <c r="Q387" s="174">
        <v>13638.9</v>
      </c>
      <c r="R387" s="185">
        <v>2027</v>
      </c>
      <c r="S387" s="146">
        <f>G387*E387</f>
        <v>409.31170027600001</v>
      </c>
      <c r="T387" s="112">
        <f t="shared" si="148"/>
        <v>1617.688299724</v>
      </c>
      <c r="U387" s="162">
        <f t="shared" si="149"/>
        <v>3.9522161194834848</v>
      </c>
      <c r="V387" s="185">
        <v>1983</v>
      </c>
      <c r="W387" s="141">
        <f>H387*E387</f>
        <v>378.97969251199999</v>
      </c>
      <c r="X387" s="90">
        <f t="shared" si="150"/>
        <v>1604.0203074880001</v>
      </c>
      <c r="Y387" s="163">
        <f t="shared" si="151"/>
        <v>4.2324703385979197</v>
      </c>
      <c r="Z387" s="91">
        <f t="shared" si="152"/>
        <v>68.379310344827601</v>
      </c>
      <c r="AA387" s="158">
        <v>2190</v>
      </c>
      <c r="AB387" s="189">
        <v>1615</v>
      </c>
      <c r="AC387" s="112">
        <v>60</v>
      </c>
      <c r="AD387" s="90">
        <f t="shared" si="137"/>
        <v>1675</v>
      </c>
      <c r="AE387" s="164">
        <f t="shared" si="138"/>
        <v>0.76484018264840181</v>
      </c>
      <c r="AF387" s="92">
        <f t="shared" si="139"/>
        <v>1.1036654872271312</v>
      </c>
      <c r="AG387" s="158">
        <v>385</v>
      </c>
      <c r="AH387" s="164">
        <f t="shared" si="140"/>
        <v>0.17579908675799086</v>
      </c>
      <c r="AI387" s="93">
        <f t="shared" si="141"/>
        <v>0.86345327484278411</v>
      </c>
      <c r="AJ387" s="158">
        <v>85</v>
      </c>
      <c r="AK387" s="158">
        <v>25</v>
      </c>
      <c r="AL387" s="90">
        <f t="shared" si="142"/>
        <v>110</v>
      </c>
      <c r="AM387" s="164">
        <f t="shared" si="143"/>
        <v>5.0228310502283102E-2</v>
      </c>
      <c r="AN387" s="93">
        <f t="shared" si="144"/>
        <v>0.55195945606904506</v>
      </c>
      <c r="AO387" s="158">
        <v>20</v>
      </c>
      <c r="AP387" s="113" t="s">
        <v>9</v>
      </c>
      <c r="AQ387" s="95" t="s">
        <v>9</v>
      </c>
      <c r="AR387" s="114" t="s">
        <v>469</v>
      </c>
    </row>
    <row r="388" spans="1:44" x14ac:dyDescent="0.2">
      <c r="C388" s="132">
        <v>9330260.1099999994</v>
      </c>
      <c r="D388" s="133">
        <v>9330260.0199999996</v>
      </c>
      <c r="E388" s="128">
        <v>3.3782251999999999E-2</v>
      </c>
      <c r="F388" s="199">
        <v>5114</v>
      </c>
      <c r="G388" s="199">
        <v>2402</v>
      </c>
      <c r="H388" s="200">
        <v>2224</v>
      </c>
      <c r="I388" s="196"/>
      <c r="J388" s="157">
        <v>10.87</v>
      </c>
      <c r="K388" s="4">
        <f t="shared" si="145"/>
        <v>1087</v>
      </c>
      <c r="L388" s="161">
        <v>191</v>
      </c>
      <c r="M388" s="161">
        <v>189</v>
      </c>
      <c r="N388" s="197">
        <f>E388*F388</f>
        <v>172.76243672799998</v>
      </c>
      <c r="O388" s="5">
        <f t="shared" si="146"/>
        <v>18.237563272000017</v>
      </c>
      <c r="P388" s="171">
        <f t="shared" si="147"/>
        <v>0.1055644017149025</v>
      </c>
      <c r="Q388" s="198">
        <v>17.600000000000001</v>
      </c>
      <c r="R388" s="188">
        <v>82</v>
      </c>
      <c r="S388" s="199">
        <f>G388*E388</f>
        <v>81.144969304</v>
      </c>
      <c r="T388" s="121">
        <f t="shared" si="148"/>
        <v>0.85503069600000003</v>
      </c>
      <c r="U388" s="171">
        <f t="shared" si="149"/>
        <v>1.0537075845043813E-2</v>
      </c>
      <c r="V388" s="188">
        <v>75</v>
      </c>
      <c r="W388" s="197">
        <f>H388*E388</f>
        <v>75.131728448000004</v>
      </c>
      <c r="X388" s="5">
        <f t="shared" si="150"/>
        <v>-0.13172844800000405</v>
      </c>
      <c r="Y388" s="172">
        <f t="shared" si="151"/>
        <v>-1.7532998470968977E-3</v>
      </c>
      <c r="Z388" s="6">
        <f t="shared" si="152"/>
        <v>6.8997240110395583E-2</v>
      </c>
      <c r="AA388" s="161">
        <v>105</v>
      </c>
      <c r="AB388" s="138">
        <v>70</v>
      </c>
      <c r="AC388" s="121">
        <v>10</v>
      </c>
      <c r="AD388" s="5">
        <f t="shared" si="137"/>
        <v>80</v>
      </c>
      <c r="AE388" s="173">
        <f t="shared" si="138"/>
        <v>0.76190476190476186</v>
      </c>
      <c r="AF388" s="7">
        <f t="shared" si="139"/>
        <v>1.0994296708582423</v>
      </c>
      <c r="AG388" s="161">
        <v>25</v>
      </c>
      <c r="AH388" s="173">
        <f t="shared" si="140"/>
        <v>0.23809523809523808</v>
      </c>
      <c r="AI388" s="8">
        <f t="shared" si="141"/>
        <v>1.169426513237908</v>
      </c>
      <c r="AJ388" s="161">
        <v>0</v>
      </c>
      <c r="AK388" s="161">
        <v>0</v>
      </c>
      <c r="AL388" s="5">
        <f t="shared" si="142"/>
        <v>0</v>
      </c>
      <c r="AM388" s="173">
        <f t="shared" si="143"/>
        <v>0</v>
      </c>
      <c r="AN388" s="8">
        <f t="shared" si="144"/>
        <v>0</v>
      </c>
      <c r="AO388" s="161">
        <v>0</v>
      </c>
      <c r="AP388" s="114" t="s">
        <v>5</v>
      </c>
      <c r="AQ388" s="95" t="s">
        <v>9</v>
      </c>
      <c r="AR388" s="114" t="s">
        <v>469</v>
      </c>
    </row>
    <row r="389" spans="1:44" x14ac:dyDescent="0.2">
      <c r="A389" s="260"/>
      <c r="B389" s="260"/>
      <c r="C389" s="129">
        <v>9330260.1199999992</v>
      </c>
      <c r="D389" s="122">
        <v>9330260.0199999996</v>
      </c>
      <c r="E389" s="123">
        <v>0.79581320899999997</v>
      </c>
      <c r="F389" s="146">
        <v>5114</v>
      </c>
      <c r="G389" s="146">
        <v>2402</v>
      </c>
      <c r="H389" s="147">
        <v>2224</v>
      </c>
      <c r="I389" s="179"/>
      <c r="J389" s="154">
        <v>3.37</v>
      </c>
      <c r="K389" s="89">
        <f t="shared" si="145"/>
        <v>337</v>
      </c>
      <c r="L389" s="158">
        <v>4979</v>
      </c>
      <c r="M389" s="158">
        <v>4525</v>
      </c>
      <c r="N389" s="141">
        <f>E389*F389</f>
        <v>4069.7887508259996</v>
      </c>
      <c r="O389" s="90">
        <f t="shared" si="146"/>
        <v>909.21124917400039</v>
      </c>
      <c r="P389" s="162">
        <f t="shared" si="147"/>
        <v>0.22340502292397066</v>
      </c>
      <c r="Q389" s="174">
        <v>1477.1</v>
      </c>
      <c r="R389" s="185">
        <v>2228</v>
      </c>
      <c r="S389" s="146">
        <f>G389*E389</f>
        <v>1911.543328018</v>
      </c>
      <c r="T389" s="112">
        <f t="shared" si="148"/>
        <v>316.45667198199999</v>
      </c>
      <c r="U389" s="162">
        <f t="shared" si="149"/>
        <v>0.16555035260964804</v>
      </c>
      <c r="V389" s="185">
        <v>2140</v>
      </c>
      <c r="W389" s="141">
        <f>H389*E389</f>
        <v>1769.8885768159998</v>
      </c>
      <c r="X389" s="90">
        <f t="shared" si="150"/>
        <v>370.11142318400016</v>
      </c>
      <c r="Y389" s="163">
        <f t="shared" si="151"/>
        <v>0.20911566300395276</v>
      </c>
      <c r="Z389" s="91">
        <f t="shared" si="152"/>
        <v>6.3501483679525226</v>
      </c>
      <c r="AA389" s="158">
        <v>2580</v>
      </c>
      <c r="AB389" s="189">
        <v>1760</v>
      </c>
      <c r="AC389" s="112">
        <v>100</v>
      </c>
      <c r="AD389" s="90">
        <f t="shared" si="137"/>
        <v>1860</v>
      </c>
      <c r="AE389" s="164">
        <f t="shared" si="138"/>
        <v>0.72093023255813948</v>
      </c>
      <c r="AF389" s="92">
        <f t="shared" si="139"/>
        <v>1.0403033658847611</v>
      </c>
      <c r="AG389" s="158">
        <v>585</v>
      </c>
      <c r="AH389" s="164">
        <f t="shared" si="140"/>
        <v>0.22674418604651161</v>
      </c>
      <c r="AI389" s="93">
        <f t="shared" si="141"/>
        <v>1.1136747841184265</v>
      </c>
      <c r="AJ389" s="158">
        <v>95</v>
      </c>
      <c r="AK389" s="158">
        <v>10</v>
      </c>
      <c r="AL389" s="90">
        <f t="shared" si="142"/>
        <v>105</v>
      </c>
      <c r="AM389" s="164">
        <f t="shared" si="143"/>
        <v>4.0697674418604654E-2</v>
      </c>
      <c r="AN389" s="93">
        <f t="shared" si="144"/>
        <v>0.44722719141323797</v>
      </c>
      <c r="AO389" s="158">
        <v>30</v>
      </c>
      <c r="AP389" s="113" t="s">
        <v>9</v>
      </c>
      <c r="AQ389" s="95" t="s">
        <v>9</v>
      </c>
      <c r="AR389" s="114" t="s">
        <v>469</v>
      </c>
    </row>
    <row r="390" spans="1:44" x14ac:dyDescent="0.2">
      <c r="A390" s="264"/>
      <c r="B390" s="264"/>
      <c r="C390" s="221">
        <v>9330270</v>
      </c>
      <c r="D390" s="222"/>
      <c r="E390" s="223"/>
      <c r="F390" s="224"/>
      <c r="G390" s="224"/>
      <c r="H390" s="225"/>
      <c r="I390" s="226" t="s">
        <v>397</v>
      </c>
      <c r="J390" s="227">
        <v>4.4800000000000004</v>
      </c>
      <c r="K390" s="228">
        <f t="shared" si="145"/>
        <v>448.00000000000006</v>
      </c>
      <c r="L390" s="229">
        <v>0</v>
      </c>
      <c r="M390" s="229">
        <v>5</v>
      </c>
      <c r="N390" s="230">
        <v>5</v>
      </c>
      <c r="O390" s="231">
        <f t="shared" si="146"/>
        <v>-5</v>
      </c>
      <c r="P390" s="232">
        <f t="shared" si="147"/>
        <v>-1</v>
      </c>
      <c r="Q390" s="233">
        <v>0</v>
      </c>
      <c r="R390" s="234">
        <v>1</v>
      </c>
      <c r="S390" s="235">
        <v>3</v>
      </c>
      <c r="T390" s="224">
        <f t="shared" si="148"/>
        <v>-2</v>
      </c>
      <c r="U390" s="232">
        <f t="shared" si="149"/>
        <v>-0.66666666666666663</v>
      </c>
      <c r="V390" s="234">
        <v>0</v>
      </c>
      <c r="W390" s="230">
        <v>3</v>
      </c>
      <c r="X390" s="231">
        <f t="shared" si="150"/>
        <v>-3</v>
      </c>
      <c r="Y390" s="236">
        <f t="shared" si="151"/>
        <v>-1</v>
      </c>
      <c r="Z390" s="237">
        <f t="shared" si="152"/>
        <v>0</v>
      </c>
      <c r="AA390" s="229"/>
      <c r="AB390" s="238"/>
      <c r="AC390" s="224"/>
      <c r="AD390" s="231"/>
      <c r="AE390" s="239"/>
      <c r="AF390" s="240"/>
      <c r="AG390" s="229"/>
      <c r="AH390" s="239"/>
      <c r="AI390" s="241"/>
      <c r="AJ390" s="229"/>
      <c r="AK390" s="229"/>
      <c r="AL390" s="231"/>
      <c r="AM390" s="239"/>
      <c r="AN390" s="241"/>
      <c r="AO390" s="229"/>
      <c r="AP390" s="219" t="s">
        <v>470</v>
      </c>
      <c r="AQ390" s="287" t="s">
        <v>470</v>
      </c>
      <c r="AR390" s="114" t="s">
        <v>472</v>
      </c>
    </row>
    <row r="391" spans="1:44" x14ac:dyDescent="0.2">
      <c r="A391" s="260"/>
      <c r="B391" s="260"/>
      <c r="C391" s="129">
        <v>9330280.0099999998</v>
      </c>
      <c r="D391" s="242">
        <v>9330280</v>
      </c>
      <c r="E391" s="243">
        <v>5.7842789999999998E-3</v>
      </c>
      <c r="F391" s="146">
        <v>3773</v>
      </c>
      <c r="G391" s="146">
        <v>1143</v>
      </c>
      <c r="H391" s="147">
        <v>1076</v>
      </c>
      <c r="I391" s="179"/>
      <c r="J391" s="154">
        <v>0.02</v>
      </c>
      <c r="K391" s="89">
        <f t="shared" si="145"/>
        <v>2</v>
      </c>
      <c r="L391" s="158">
        <v>54</v>
      </c>
      <c r="M391" s="158">
        <v>39</v>
      </c>
      <c r="N391" s="141">
        <f>F391*E391</f>
        <v>21.824084667000001</v>
      </c>
      <c r="O391" s="90">
        <f t="shared" si="146"/>
        <v>32.175915332999999</v>
      </c>
      <c r="P391" s="162">
        <f t="shared" si="147"/>
        <v>1.4743305766978125</v>
      </c>
      <c r="Q391" s="174">
        <v>3085.7</v>
      </c>
      <c r="R391" s="185">
        <v>25</v>
      </c>
      <c r="S391" s="146">
        <f>G391*E391</f>
        <v>6.611430897</v>
      </c>
      <c r="T391" s="112">
        <f t="shared" si="148"/>
        <v>18.388569103000002</v>
      </c>
      <c r="U391" s="162">
        <f t="shared" si="149"/>
        <v>2.7813296984385016</v>
      </c>
      <c r="V391" s="185">
        <v>22</v>
      </c>
      <c r="W391" s="141">
        <f>H391*E391</f>
        <v>6.223884204</v>
      </c>
      <c r="X391" s="90">
        <f t="shared" si="150"/>
        <v>15.776115795999999</v>
      </c>
      <c r="Y391" s="163">
        <f t="shared" si="151"/>
        <v>2.534770133715039</v>
      </c>
      <c r="Z391" s="91">
        <f t="shared" si="152"/>
        <v>11</v>
      </c>
      <c r="AA391" s="158">
        <v>15</v>
      </c>
      <c r="AB391" s="189">
        <v>0</v>
      </c>
      <c r="AC391" s="112">
        <v>0</v>
      </c>
      <c r="AD391" s="90">
        <f t="shared" ref="AD391:AD418" si="153">AB391+AC391</f>
        <v>0</v>
      </c>
      <c r="AE391" s="164">
        <f t="shared" ref="AE391:AE418" si="154">AD391/AA391</f>
        <v>0</v>
      </c>
      <c r="AF391" s="92">
        <f t="shared" ref="AF391:AF418" si="155">AE391/0.693</f>
        <v>0</v>
      </c>
      <c r="AG391" s="158">
        <v>0</v>
      </c>
      <c r="AH391" s="164">
        <f t="shared" ref="AH391:AH418" si="156">AG391/AA391</f>
        <v>0</v>
      </c>
      <c r="AI391" s="93">
        <f t="shared" ref="AI391:AI418" si="157">AH391/0.2036</f>
        <v>0</v>
      </c>
      <c r="AJ391" s="158">
        <v>0</v>
      </c>
      <c r="AK391" s="158">
        <v>0</v>
      </c>
      <c r="AL391" s="90">
        <f t="shared" ref="AL391:AL418" si="158">AJ391+AK391</f>
        <v>0</v>
      </c>
      <c r="AM391" s="164">
        <f t="shared" ref="AM391:AM418" si="159">AL391/AA391</f>
        <v>0</v>
      </c>
      <c r="AN391" s="93">
        <f t="shared" ref="AN391:AN418" si="160">AM391/0.091</f>
        <v>0</v>
      </c>
      <c r="AO391" s="158">
        <v>0</v>
      </c>
      <c r="AP391" s="113" t="s">
        <v>9</v>
      </c>
      <c r="AQ391" s="95" t="s">
        <v>9</v>
      </c>
      <c r="AR391" s="114" t="s">
        <v>469</v>
      </c>
    </row>
    <row r="392" spans="1:44" x14ac:dyDescent="0.2">
      <c r="A392" s="260"/>
      <c r="B392" s="260"/>
      <c r="C392" s="129">
        <v>9330280.0199999996</v>
      </c>
      <c r="D392" s="122">
        <v>9330280</v>
      </c>
      <c r="E392" s="123">
        <v>0.98026002099999998</v>
      </c>
      <c r="F392" s="146">
        <v>3773</v>
      </c>
      <c r="G392" s="146">
        <v>1143</v>
      </c>
      <c r="H392" s="147">
        <v>1076</v>
      </c>
      <c r="I392" s="179"/>
      <c r="J392" s="154">
        <v>4.2699999999999996</v>
      </c>
      <c r="K392" s="89">
        <f t="shared" si="145"/>
        <v>426.99999999999994</v>
      </c>
      <c r="L392" s="158">
        <v>3461</v>
      </c>
      <c r="M392" s="158">
        <v>3648</v>
      </c>
      <c r="N392" s="141">
        <f>F392*E392</f>
        <v>3698.521059233</v>
      </c>
      <c r="O392" s="90">
        <f t="shared" si="146"/>
        <v>-237.52105923299996</v>
      </c>
      <c r="P392" s="162">
        <f t="shared" si="147"/>
        <v>-6.4220550709060215E-2</v>
      </c>
      <c r="Q392" s="174">
        <v>811.4</v>
      </c>
      <c r="R392" s="185">
        <v>1090</v>
      </c>
      <c r="S392" s="146">
        <f>G392*E392</f>
        <v>1120.437204003</v>
      </c>
      <c r="T392" s="112">
        <f t="shared" si="148"/>
        <v>-30.437204003000033</v>
      </c>
      <c r="U392" s="162">
        <f t="shared" si="149"/>
        <v>-2.7165470670071159E-2</v>
      </c>
      <c r="V392" s="185">
        <v>1071</v>
      </c>
      <c r="W392" s="141">
        <f>H392*E392</f>
        <v>1054.7597825959999</v>
      </c>
      <c r="X392" s="90">
        <f t="shared" si="150"/>
        <v>16.240217404000077</v>
      </c>
      <c r="Y392" s="163">
        <f t="shared" si="151"/>
        <v>1.5397076824477766E-2</v>
      </c>
      <c r="Z392" s="91">
        <f t="shared" si="152"/>
        <v>2.5081967213114758</v>
      </c>
      <c r="AA392" s="158">
        <v>1350</v>
      </c>
      <c r="AB392" s="189">
        <v>1045</v>
      </c>
      <c r="AC392" s="112">
        <v>80</v>
      </c>
      <c r="AD392" s="90">
        <f t="shared" si="153"/>
        <v>1125</v>
      </c>
      <c r="AE392" s="164">
        <f t="shared" si="154"/>
        <v>0.83333333333333337</v>
      </c>
      <c r="AF392" s="92">
        <f t="shared" si="155"/>
        <v>1.2025012025012027</v>
      </c>
      <c r="AG392" s="158">
        <v>185</v>
      </c>
      <c r="AH392" s="164">
        <f t="shared" si="156"/>
        <v>0.13703703703703704</v>
      </c>
      <c r="AI392" s="93">
        <f t="shared" si="157"/>
        <v>0.67306992650804043</v>
      </c>
      <c r="AJ392" s="158">
        <v>20</v>
      </c>
      <c r="AK392" s="158">
        <v>10</v>
      </c>
      <c r="AL392" s="90">
        <f t="shared" si="158"/>
        <v>30</v>
      </c>
      <c r="AM392" s="164">
        <f t="shared" si="159"/>
        <v>2.2222222222222223E-2</v>
      </c>
      <c r="AN392" s="93">
        <f t="shared" si="160"/>
        <v>0.24420024420024422</v>
      </c>
      <c r="AO392" s="158">
        <v>15</v>
      </c>
      <c r="AP392" s="113" t="s">
        <v>9</v>
      </c>
      <c r="AQ392" s="95" t="s">
        <v>9</v>
      </c>
      <c r="AR392" s="114" t="s">
        <v>469</v>
      </c>
    </row>
    <row r="393" spans="1:44" x14ac:dyDescent="0.2">
      <c r="A393" s="260"/>
      <c r="B393" s="260"/>
      <c r="C393" s="129">
        <v>9330281.0099999998</v>
      </c>
      <c r="D393" s="122"/>
      <c r="E393" s="123"/>
      <c r="F393" s="146"/>
      <c r="G393" s="146"/>
      <c r="H393" s="147"/>
      <c r="I393" s="179" t="s">
        <v>399</v>
      </c>
      <c r="J393" s="154">
        <v>2.21</v>
      </c>
      <c r="K393" s="89">
        <f t="shared" si="145"/>
        <v>221</v>
      </c>
      <c r="L393" s="158">
        <v>6298</v>
      </c>
      <c r="M393" s="158">
        <v>6278</v>
      </c>
      <c r="N393" s="141">
        <v>5847</v>
      </c>
      <c r="O393" s="90">
        <f t="shared" si="146"/>
        <v>451</v>
      </c>
      <c r="P393" s="162">
        <f t="shared" si="147"/>
        <v>7.7133572772361894E-2</v>
      </c>
      <c r="Q393" s="174">
        <v>2847.8</v>
      </c>
      <c r="R393" s="185">
        <v>2235</v>
      </c>
      <c r="S393" s="146">
        <v>2031</v>
      </c>
      <c r="T393" s="112">
        <f t="shared" si="148"/>
        <v>204</v>
      </c>
      <c r="U393" s="162">
        <f t="shared" si="149"/>
        <v>0.10044313146233383</v>
      </c>
      <c r="V393" s="185">
        <v>2111</v>
      </c>
      <c r="W393" s="141">
        <v>1945</v>
      </c>
      <c r="X393" s="90">
        <f t="shared" si="150"/>
        <v>166</v>
      </c>
      <c r="Y393" s="163">
        <f t="shared" si="151"/>
        <v>8.5347043701799491E-2</v>
      </c>
      <c r="Z393" s="91">
        <f t="shared" si="152"/>
        <v>9.5520361990950224</v>
      </c>
      <c r="AA393" s="158">
        <v>2980</v>
      </c>
      <c r="AB393" s="189">
        <v>2350</v>
      </c>
      <c r="AC393" s="112">
        <v>160</v>
      </c>
      <c r="AD393" s="90">
        <f t="shared" si="153"/>
        <v>2510</v>
      </c>
      <c r="AE393" s="164">
        <f t="shared" si="154"/>
        <v>0.84228187919463082</v>
      </c>
      <c r="AF393" s="92">
        <f t="shared" si="155"/>
        <v>1.2154139670918194</v>
      </c>
      <c r="AG393" s="158">
        <v>370</v>
      </c>
      <c r="AH393" s="164">
        <f t="shared" si="156"/>
        <v>0.12416107382550336</v>
      </c>
      <c r="AI393" s="93">
        <f t="shared" si="157"/>
        <v>0.60982845690325815</v>
      </c>
      <c r="AJ393" s="158">
        <v>45</v>
      </c>
      <c r="AK393" s="158">
        <v>10</v>
      </c>
      <c r="AL393" s="90">
        <f t="shared" si="158"/>
        <v>55</v>
      </c>
      <c r="AM393" s="164">
        <f t="shared" si="159"/>
        <v>1.8456375838926176E-2</v>
      </c>
      <c r="AN393" s="93">
        <f t="shared" si="160"/>
        <v>0.20281731691127666</v>
      </c>
      <c r="AO393" s="158">
        <v>45</v>
      </c>
      <c r="AP393" s="113" t="s">
        <v>9</v>
      </c>
      <c r="AQ393" s="95" t="s">
        <v>9</v>
      </c>
    </row>
    <row r="394" spans="1:44" x14ac:dyDescent="0.2">
      <c r="A394" s="260"/>
      <c r="B394" s="260"/>
      <c r="C394" s="129">
        <v>9330281.0199999996</v>
      </c>
      <c r="D394" s="122"/>
      <c r="E394" s="111"/>
      <c r="F394" s="112"/>
      <c r="G394" s="112"/>
      <c r="H394" s="145"/>
      <c r="I394" s="179" t="s">
        <v>400</v>
      </c>
      <c r="J394" s="154">
        <v>2.61</v>
      </c>
      <c r="K394" s="89">
        <f t="shared" si="145"/>
        <v>261</v>
      </c>
      <c r="L394" s="158">
        <v>6383</v>
      </c>
      <c r="M394" s="158">
        <v>6563</v>
      </c>
      <c r="N394" s="141">
        <v>6147</v>
      </c>
      <c r="O394" s="90">
        <f t="shared" si="146"/>
        <v>236</v>
      </c>
      <c r="P394" s="162">
        <f t="shared" si="147"/>
        <v>3.8392711891979826E-2</v>
      </c>
      <c r="Q394" s="174">
        <v>2441.4</v>
      </c>
      <c r="R394" s="185">
        <v>2540</v>
      </c>
      <c r="S394" s="146">
        <v>2479</v>
      </c>
      <c r="T394" s="112">
        <f t="shared" si="148"/>
        <v>61</v>
      </c>
      <c r="U394" s="162">
        <f t="shared" si="149"/>
        <v>2.4606696248487294E-2</v>
      </c>
      <c r="V394" s="185">
        <v>2389</v>
      </c>
      <c r="W394" s="141">
        <v>2343</v>
      </c>
      <c r="X394" s="90">
        <f t="shared" si="150"/>
        <v>46</v>
      </c>
      <c r="Y394" s="163">
        <f t="shared" si="151"/>
        <v>1.9632949210413999E-2</v>
      </c>
      <c r="Z394" s="91">
        <f t="shared" si="152"/>
        <v>9.1532567049808424</v>
      </c>
      <c r="AA394" s="158">
        <v>3200</v>
      </c>
      <c r="AB394" s="189">
        <v>2395</v>
      </c>
      <c r="AC394" s="112">
        <v>235</v>
      </c>
      <c r="AD394" s="90">
        <f t="shared" si="153"/>
        <v>2630</v>
      </c>
      <c r="AE394" s="164">
        <f t="shared" si="154"/>
        <v>0.82187500000000002</v>
      </c>
      <c r="AF394" s="92">
        <f t="shared" si="155"/>
        <v>1.1859668109668111</v>
      </c>
      <c r="AG394" s="158">
        <v>375</v>
      </c>
      <c r="AH394" s="164">
        <f t="shared" si="156"/>
        <v>0.1171875</v>
      </c>
      <c r="AI394" s="93">
        <f t="shared" si="157"/>
        <v>0.57557711198428285</v>
      </c>
      <c r="AJ394" s="158">
        <v>105</v>
      </c>
      <c r="AK394" s="158">
        <v>40</v>
      </c>
      <c r="AL394" s="90">
        <f t="shared" si="158"/>
        <v>145</v>
      </c>
      <c r="AM394" s="164">
        <f t="shared" si="159"/>
        <v>4.5312499999999999E-2</v>
      </c>
      <c r="AN394" s="93">
        <f t="shared" si="160"/>
        <v>0.49793956043956045</v>
      </c>
      <c r="AO394" s="158">
        <v>50</v>
      </c>
      <c r="AP394" s="113" t="s">
        <v>9</v>
      </c>
      <c r="AQ394" s="95" t="s">
        <v>9</v>
      </c>
    </row>
    <row r="395" spans="1:44" x14ac:dyDescent="0.2">
      <c r="A395" s="260"/>
      <c r="B395" s="260"/>
      <c r="C395" s="129">
        <v>9330282.0099999998</v>
      </c>
      <c r="D395" s="122">
        <v>9330282</v>
      </c>
      <c r="E395" s="123">
        <v>0.46878916900000001</v>
      </c>
      <c r="F395" s="146">
        <v>7858</v>
      </c>
      <c r="G395" s="146">
        <v>3218</v>
      </c>
      <c r="H395" s="147">
        <v>3056</v>
      </c>
      <c r="I395" s="179"/>
      <c r="J395" s="154">
        <v>1.42</v>
      </c>
      <c r="K395" s="89">
        <f t="shared" si="145"/>
        <v>142</v>
      </c>
      <c r="L395" s="158">
        <v>4220</v>
      </c>
      <c r="M395" s="158">
        <v>3983</v>
      </c>
      <c r="N395" s="141">
        <f>E395*F395</f>
        <v>3683.7452900019998</v>
      </c>
      <c r="O395" s="90">
        <f t="shared" si="146"/>
        <v>536.25470999800018</v>
      </c>
      <c r="P395" s="162">
        <f t="shared" si="147"/>
        <v>0.14557323261557778</v>
      </c>
      <c r="Q395" s="174">
        <v>2971.2</v>
      </c>
      <c r="R395" s="185">
        <v>1723</v>
      </c>
      <c r="S395" s="146">
        <f>G395*E395</f>
        <v>1508.5635458419999</v>
      </c>
      <c r="T395" s="112">
        <f t="shared" si="148"/>
        <v>214.43645415800006</v>
      </c>
      <c r="U395" s="162">
        <f t="shared" si="149"/>
        <v>0.14214611956456433</v>
      </c>
      <c r="V395" s="185">
        <v>1606</v>
      </c>
      <c r="W395" s="141">
        <f>H395*E395</f>
        <v>1432.6197004640001</v>
      </c>
      <c r="X395" s="90">
        <f t="shared" si="150"/>
        <v>173.38029953599994</v>
      </c>
      <c r="Y395" s="163">
        <f t="shared" si="151"/>
        <v>0.12102325514569229</v>
      </c>
      <c r="Z395" s="91">
        <f t="shared" si="152"/>
        <v>11.309859154929578</v>
      </c>
      <c r="AA395" s="158">
        <v>2250</v>
      </c>
      <c r="AB395" s="189">
        <v>1540</v>
      </c>
      <c r="AC395" s="112">
        <v>135</v>
      </c>
      <c r="AD395" s="90">
        <f t="shared" si="153"/>
        <v>1675</v>
      </c>
      <c r="AE395" s="164">
        <f t="shared" si="154"/>
        <v>0.74444444444444446</v>
      </c>
      <c r="AF395" s="92">
        <f t="shared" si="155"/>
        <v>1.074234407567741</v>
      </c>
      <c r="AG395" s="158">
        <v>430</v>
      </c>
      <c r="AH395" s="164">
        <f t="shared" si="156"/>
        <v>0.19111111111111112</v>
      </c>
      <c r="AI395" s="93">
        <f t="shared" si="157"/>
        <v>0.93865968129229427</v>
      </c>
      <c r="AJ395" s="158">
        <v>90</v>
      </c>
      <c r="AK395" s="158">
        <v>20</v>
      </c>
      <c r="AL395" s="90">
        <f t="shared" si="158"/>
        <v>110</v>
      </c>
      <c r="AM395" s="164">
        <f t="shared" si="159"/>
        <v>4.8888888888888891E-2</v>
      </c>
      <c r="AN395" s="93">
        <f t="shared" si="160"/>
        <v>0.53724053724053733</v>
      </c>
      <c r="AO395" s="158">
        <v>30</v>
      </c>
      <c r="AP395" s="113" t="s">
        <v>9</v>
      </c>
      <c r="AQ395" s="95" t="s">
        <v>9</v>
      </c>
      <c r="AR395" s="114" t="s">
        <v>469</v>
      </c>
    </row>
    <row r="396" spans="1:44" x14ac:dyDescent="0.2">
      <c r="A396" s="260"/>
      <c r="B396" s="260"/>
      <c r="C396" s="129">
        <v>9330282.0199999996</v>
      </c>
      <c r="D396" s="122">
        <v>9330282</v>
      </c>
      <c r="E396" s="123">
        <v>0.53121083099999999</v>
      </c>
      <c r="F396" s="146">
        <v>7858</v>
      </c>
      <c r="G396" s="146">
        <v>3218</v>
      </c>
      <c r="H396" s="147">
        <v>3056</v>
      </c>
      <c r="I396" s="179"/>
      <c r="J396" s="154">
        <v>1.32</v>
      </c>
      <c r="K396" s="89">
        <f t="shared" si="145"/>
        <v>132</v>
      </c>
      <c r="L396" s="158">
        <v>4372</v>
      </c>
      <c r="M396" s="158">
        <v>4233</v>
      </c>
      <c r="N396" s="141">
        <f>E396*F396</f>
        <v>4174.2547099980002</v>
      </c>
      <c r="O396" s="90">
        <f t="shared" si="146"/>
        <v>197.74529000199982</v>
      </c>
      <c r="P396" s="162">
        <f t="shared" si="147"/>
        <v>4.737259792229942E-2</v>
      </c>
      <c r="Q396" s="174">
        <v>3324.5</v>
      </c>
      <c r="R396" s="185">
        <v>1807</v>
      </c>
      <c r="S396" s="146">
        <f>G396*E396</f>
        <v>1709.4364541580001</v>
      </c>
      <c r="T396" s="112">
        <f t="shared" si="148"/>
        <v>97.56354584199994</v>
      </c>
      <c r="U396" s="162">
        <f t="shared" si="149"/>
        <v>5.7073514259443958E-2</v>
      </c>
      <c r="V396" s="185">
        <v>1764</v>
      </c>
      <c r="W396" s="141">
        <f>H396*E396</f>
        <v>1623.3802995359999</v>
      </c>
      <c r="X396" s="90">
        <f t="shared" si="150"/>
        <v>140.61970046400006</v>
      </c>
      <c r="Y396" s="163">
        <f t="shared" si="151"/>
        <v>8.6621539330120276E-2</v>
      </c>
      <c r="Z396" s="91">
        <f t="shared" si="152"/>
        <v>13.363636363636363</v>
      </c>
      <c r="AA396" s="158">
        <v>2135</v>
      </c>
      <c r="AB396" s="189">
        <v>1460</v>
      </c>
      <c r="AC396" s="112">
        <v>90</v>
      </c>
      <c r="AD396" s="90">
        <f t="shared" si="153"/>
        <v>1550</v>
      </c>
      <c r="AE396" s="164">
        <f t="shared" si="154"/>
        <v>0.72599531615925061</v>
      </c>
      <c r="AF396" s="92">
        <f t="shared" si="155"/>
        <v>1.0476122888300876</v>
      </c>
      <c r="AG396" s="158">
        <v>450</v>
      </c>
      <c r="AH396" s="164">
        <f t="shared" si="156"/>
        <v>0.21077283372365341</v>
      </c>
      <c r="AI396" s="93">
        <f t="shared" si="157"/>
        <v>1.0352300281122466</v>
      </c>
      <c r="AJ396" s="158">
        <v>90</v>
      </c>
      <c r="AK396" s="158">
        <v>10</v>
      </c>
      <c r="AL396" s="90">
        <f t="shared" si="158"/>
        <v>100</v>
      </c>
      <c r="AM396" s="164">
        <f t="shared" si="159"/>
        <v>4.6838407494145202E-2</v>
      </c>
      <c r="AN396" s="93">
        <f t="shared" si="160"/>
        <v>0.51470777466093631</v>
      </c>
      <c r="AO396" s="158">
        <v>45</v>
      </c>
      <c r="AP396" s="113" t="s">
        <v>9</v>
      </c>
      <c r="AQ396" s="95" t="s">
        <v>9</v>
      </c>
      <c r="AR396" s="114" t="s">
        <v>469</v>
      </c>
    </row>
    <row r="397" spans="1:44" x14ac:dyDescent="0.2">
      <c r="A397" s="260"/>
      <c r="B397" s="260"/>
      <c r="C397" s="129">
        <v>9330283</v>
      </c>
      <c r="D397" s="122"/>
      <c r="E397" s="111"/>
      <c r="F397" s="112"/>
      <c r="G397" s="112"/>
      <c r="H397" s="145"/>
      <c r="I397" s="179" t="s">
        <v>402</v>
      </c>
      <c r="J397" s="154">
        <v>2.2000000000000002</v>
      </c>
      <c r="K397" s="89">
        <f t="shared" si="145"/>
        <v>220.00000000000003</v>
      </c>
      <c r="L397" s="158">
        <v>7879</v>
      </c>
      <c r="M397" s="158">
        <v>7823</v>
      </c>
      <c r="N397" s="141">
        <v>6156</v>
      </c>
      <c r="O397" s="90">
        <f t="shared" si="146"/>
        <v>1723</v>
      </c>
      <c r="P397" s="162">
        <f t="shared" si="147"/>
        <v>0.27988953866146848</v>
      </c>
      <c r="Q397" s="174">
        <v>3584.3</v>
      </c>
      <c r="R397" s="185">
        <v>3454</v>
      </c>
      <c r="S397" s="146">
        <v>2838</v>
      </c>
      <c r="T397" s="112">
        <f t="shared" si="148"/>
        <v>616</v>
      </c>
      <c r="U397" s="162">
        <f t="shared" si="149"/>
        <v>0.21705426356589147</v>
      </c>
      <c r="V397" s="185">
        <v>3247</v>
      </c>
      <c r="W397" s="141">
        <v>2625</v>
      </c>
      <c r="X397" s="90">
        <f t="shared" si="150"/>
        <v>622</v>
      </c>
      <c r="Y397" s="163">
        <f t="shared" si="151"/>
        <v>0.23695238095238094</v>
      </c>
      <c r="Z397" s="91">
        <f t="shared" si="152"/>
        <v>14.759090909090908</v>
      </c>
      <c r="AA397" s="158">
        <v>3875</v>
      </c>
      <c r="AB397" s="189">
        <v>2375</v>
      </c>
      <c r="AC397" s="112">
        <v>190</v>
      </c>
      <c r="AD397" s="90">
        <f t="shared" si="153"/>
        <v>2565</v>
      </c>
      <c r="AE397" s="164">
        <f t="shared" si="154"/>
        <v>0.66193548387096779</v>
      </c>
      <c r="AF397" s="92">
        <f t="shared" si="155"/>
        <v>0.95517385839966495</v>
      </c>
      <c r="AG397" s="158">
        <v>1050</v>
      </c>
      <c r="AH397" s="164">
        <f t="shared" si="156"/>
        <v>0.2709677419354839</v>
      </c>
      <c r="AI397" s="93">
        <f t="shared" si="157"/>
        <v>1.3308828189365614</v>
      </c>
      <c r="AJ397" s="158">
        <v>190</v>
      </c>
      <c r="AK397" s="158">
        <v>20</v>
      </c>
      <c r="AL397" s="90">
        <f t="shared" si="158"/>
        <v>210</v>
      </c>
      <c r="AM397" s="164">
        <f t="shared" si="159"/>
        <v>5.4193548387096772E-2</v>
      </c>
      <c r="AN397" s="93">
        <f t="shared" si="160"/>
        <v>0.59553349875930517</v>
      </c>
      <c r="AO397" s="158">
        <v>50</v>
      </c>
      <c r="AP397" s="113" t="s">
        <v>9</v>
      </c>
      <c r="AQ397" s="95" t="s">
        <v>9</v>
      </c>
    </row>
    <row r="398" spans="1:44" x14ac:dyDescent="0.2">
      <c r="A398" s="261"/>
      <c r="B398" s="261"/>
      <c r="C398" s="130">
        <v>9330284.0099999998</v>
      </c>
      <c r="D398" s="124"/>
      <c r="E398" s="115"/>
      <c r="F398" s="116"/>
      <c r="G398" s="116"/>
      <c r="H398" s="148"/>
      <c r="I398" s="180" t="s">
        <v>403</v>
      </c>
      <c r="J398" s="155">
        <v>2.15</v>
      </c>
      <c r="K398" s="96">
        <f t="shared" si="145"/>
        <v>215</v>
      </c>
      <c r="L398" s="159">
        <v>7165</v>
      </c>
      <c r="M398" s="159">
        <v>7050</v>
      </c>
      <c r="N398" s="143">
        <v>6712</v>
      </c>
      <c r="O398" s="97">
        <f t="shared" si="146"/>
        <v>453</v>
      </c>
      <c r="P398" s="165">
        <f t="shared" si="147"/>
        <v>6.7491060786650778E-2</v>
      </c>
      <c r="Q398" s="175">
        <v>3333</v>
      </c>
      <c r="R398" s="186">
        <v>3086</v>
      </c>
      <c r="S398" s="150">
        <v>2807</v>
      </c>
      <c r="T398" s="116">
        <f t="shared" si="148"/>
        <v>279</v>
      </c>
      <c r="U398" s="165">
        <f t="shared" si="149"/>
        <v>9.9394371214820088E-2</v>
      </c>
      <c r="V398" s="186">
        <v>2870</v>
      </c>
      <c r="W398" s="143">
        <v>2653</v>
      </c>
      <c r="X398" s="97">
        <f t="shared" si="150"/>
        <v>217</v>
      </c>
      <c r="Y398" s="166">
        <f t="shared" si="151"/>
        <v>8.1794195250659632E-2</v>
      </c>
      <c r="Z398" s="98">
        <f t="shared" si="152"/>
        <v>13.348837209302326</v>
      </c>
      <c r="AA398" s="159">
        <v>3385</v>
      </c>
      <c r="AB398" s="190">
        <v>1965</v>
      </c>
      <c r="AC398" s="116">
        <v>155</v>
      </c>
      <c r="AD398" s="97">
        <f t="shared" si="153"/>
        <v>2120</v>
      </c>
      <c r="AE398" s="167">
        <f t="shared" si="154"/>
        <v>0.62629246676514028</v>
      </c>
      <c r="AF398" s="99">
        <f t="shared" si="155"/>
        <v>0.90374093328303073</v>
      </c>
      <c r="AG398" s="159">
        <v>1050</v>
      </c>
      <c r="AH398" s="167">
        <f t="shared" si="156"/>
        <v>0.31019202363367798</v>
      </c>
      <c r="AI398" s="100">
        <f t="shared" si="157"/>
        <v>1.5235364618549998</v>
      </c>
      <c r="AJ398" s="159">
        <v>140</v>
      </c>
      <c r="AK398" s="159">
        <v>45</v>
      </c>
      <c r="AL398" s="97">
        <f t="shared" si="158"/>
        <v>185</v>
      </c>
      <c r="AM398" s="167">
        <f t="shared" si="159"/>
        <v>5.4652880354505169E-2</v>
      </c>
      <c r="AN398" s="100">
        <f t="shared" si="160"/>
        <v>0.60058110279676014</v>
      </c>
      <c r="AO398" s="159">
        <v>25</v>
      </c>
      <c r="AP398" s="117" t="s">
        <v>8</v>
      </c>
      <c r="AQ398" s="95" t="s">
        <v>9</v>
      </c>
    </row>
    <row r="399" spans="1:44" x14ac:dyDescent="0.2">
      <c r="A399" s="260"/>
      <c r="B399" s="260"/>
      <c r="C399" s="129">
        <v>9330284.0199999996</v>
      </c>
      <c r="D399" s="122"/>
      <c r="E399" s="111"/>
      <c r="F399" s="112"/>
      <c r="G399" s="112"/>
      <c r="H399" s="145"/>
      <c r="I399" s="179" t="s">
        <v>404</v>
      </c>
      <c r="J399" s="154">
        <v>2.09</v>
      </c>
      <c r="K399" s="89">
        <f t="shared" si="145"/>
        <v>209</v>
      </c>
      <c r="L399" s="158">
        <v>7731</v>
      </c>
      <c r="M399" s="158">
        <v>6781</v>
      </c>
      <c r="N399" s="141">
        <v>6348</v>
      </c>
      <c r="O399" s="90">
        <f t="shared" si="146"/>
        <v>1383</v>
      </c>
      <c r="P399" s="162">
        <f t="shared" si="147"/>
        <v>0.21786389413988658</v>
      </c>
      <c r="Q399" s="174">
        <v>3693</v>
      </c>
      <c r="R399" s="185">
        <v>3467</v>
      </c>
      <c r="S399" s="146">
        <v>2567</v>
      </c>
      <c r="T399" s="112">
        <f t="shared" si="148"/>
        <v>900</v>
      </c>
      <c r="U399" s="162">
        <f t="shared" si="149"/>
        <v>0.35060381768601478</v>
      </c>
      <c r="V399" s="185">
        <v>3018</v>
      </c>
      <c r="W399" s="141">
        <v>2421</v>
      </c>
      <c r="X399" s="90">
        <f t="shared" si="150"/>
        <v>597</v>
      </c>
      <c r="Y399" s="163">
        <f t="shared" si="151"/>
        <v>0.24659231722428748</v>
      </c>
      <c r="Z399" s="91">
        <f t="shared" si="152"/>
        <v>14.440191387559809</v>
      </c>
      <c r="AA399" s="158">
        <v>3795</v>
      </c>
      <c r="AB399" s="189">
        <v>2675</v>
      </c>
      <c r="AC399" s="112">
        <v>175</v>
      </c>
      <c r="AD399" s="90">
        <f t="shared" si="153"/>
        <v>2850</v>
      </c>
      <c r="AE399" s="164">
        <f t="shared" si="154"/>
        <v>0.75098814229249011</v>
      </c>
      <c r="AF399" s="92">
        <f t="shared" si="155"/>
        <v>1.0836769730050364</v>
      </c>
      <c r="AG399" s="158">
        <v>815</v>
      </c>
      <c r="AH399" s="164">
        <f t="shared" si="156"/>
        <v>0.2147562582345191</v>
      </c>
      <c r="AI399" s="93">
        <f t="shared" si="157"/>
        <v>1.0547949815054967</v>
      </c>
      <c r="AJ399" s="158">
        <v>70</v>
      </c>
      <c r="AK399" s="158">
        <v>20</v>
      </c>
      <c r="AL399" s="90">
        <f t="shared" si="158"/>
        <v>90</v>
      </c>
      <c r="AM399" s="164">
        <f t="shared" si="159"/>
        <v>2.3715415019762844E-2</v>
      </c>
      <c r="AN399" s="93">
        <f t="shared" si="160"/>
        <v>0.26060895626113018</v>
      </c>
      <c r="AO399" s="158">
        <v>35</v>
      </c>
      <c r="AP399" s="113" t="s">
        <v>9</v>
      </c>
      <c r="AQ399" s="95" t="s">
        <v>9</v>
      </c>
    </row>
    <row r="400" spans="1:44" x14ac:dyDescent="0.2">
      <c r="A400" s="260"/>
      <c r="B400" s="260"/>
      <c r="C400" s="129">
        <v>9330285.0099999998</v>
      </c>
      <c r="D400" s="122"/>
      <c r="E400" s="111"/>
      <c r="F400" s="112"/>
      <c r="G400" s="112"/>
      <c r="H400" s="145"/>
      <c r="I400" s="179" t="s">
        <v>405</v>
      </c>
      <c r="J400" s="154">
        <v>0.66</v>
      </c>
      <c r="K400" s="89">
        <f t="shared" si="145"/>
        <v>66</v>
      </c>
      <c r="L400" s="158">
        <v>3341</v>
      </c>
      <c r="M400" s="158">
        <v>3089</v>
      </c>
      <c r="N400" s="141">
        <v>3185</v>
      </c>
      <c r="O400" s="90">
        <f t="shared" si="146"/>
        <v>156</v>
      </c>
      <c r="P400" s="162">
        <f t="shared" si="147"/>
        <v>4.8979591836734691E-2</v>
      </c>
      <c r="Q400" s="174">
        <v>5062.8999999999996</v>
      </c>
      <c r="R400" s="185">
        <v>1925</v>
      </c>
      <c r="S400" s="146">
        <v>1785</v>
      </c>
      <c r="T400" s="112">
        <f t="shared" si="148"/>
        <v>140</v>
      </c>
      <c r="U400" s="162">
        <f t="shared" si="149"/>
        <v>7.8431372549019607E-2</v>
      </c>
      <c r="V400" s="185">
        <v>1852</v>
      </c>
      <c r="W400" s="141">
        <v>1691</v>
      </c>
      <c r="X400" s="90">
        <f t="shared" si="150"/>
        <v>161</v>
      </c>
      <c r="Y400" s="163">
        <f t="shared" si="151"/>
        <v>9.5209934949733885E-2</v>
      </c>
      <c r="Z400" s="91">
        <f t="shared" si="152"/>
        <v>28.060606060606062</v>
      </c>
      <c r="AA400" s="158">
        <v>1645</v>
      </c>
      <c r="AB400" s="189">
        <v>1065</v>
      </c>
      <c r="AC400" s="112">
        <v>45</v>
      </c>
      <c r="AD400" s="90">
        <f t="shared" si="153"/>
        <v>1110</v>
      </c>
      <c r="AE400" s="164">
        <f t="shared" si="154"/>
        <v>0.67477203647416417</v>
      </c>
      <c r="AF400" s="92">
        <f t="shared" si="155"/>
        <v>0.97369702232924127</v>
      </c>
      <c r="AG400" s="158">
        <v>410</v>
      </c>
      <c r="AH400" s="164">
        <f t="shared" si="156"/>
        <v>0.24924012158054712</v>
      </c>
      <c r="AI400" s="93">
        <f t="shared" si="157"/>
        <v>1.2241656266235124</v>
      </c>
      <c r="AJ400" s="158">
        <v>115</v>
      </c>
      <c r="AK400" s="158">
        <v>10</v>
      </c>
      <c r="AL400" s="90">
        <f t="shared" si="158"/>
        <v>125</v>
      </c>
      <c r="AM400" s="164">
        <f t="shared" si="159"/>
        <v>7.598784194528875E-2</v>
      </c>
      <c r="AN400" s="93">
        <f t="shared" si="160"/>
        <v>0.83503123016800829</v>
      </c>
      <c r="AO400" s="158">
        <v>10</v>
      </c>
      <c r="AP400" s="113" t="s">
        <v>9</v>
      </c>
      <c r="AQ400" s="95" t="s">
        <v>9</v>
      </c>
    </row>
    <row r="401" spans="1:44" x14ac:dyDescent="0.2">
      <c r="A401" s="260"/>
      <c r="B401" s="260"/>
      <c r="C401" s="129">
        <v>9330285.0199999996</v>
      </c>
      <c r="D401" s="122"/>
      <c r="E401" s="111"/>
      <c r="F401" s="112"/>
      <c r="G401" s="112"/>
      <c r="H401" s="145"/>
      <c r="I401" s="179" t="s">
        <v>406</v>
      </c>
      <c r="J401" s="154">
        <v>2.2000000000000002</v>
      </c>
      <c r="K401" s="89">
        <f t="shared" si="145"/>
        <v>220.00000000000003</v>
      </c>
      <c r="L401" s="158">
        <v>5778</v>
      </c>
      <c r="M401" s="158">
        <v>5596</v>
      </c>
      <c r="N401" s="141">
        <v>5321</v>
      </c>
      <c r="O401" s="90">
        <f t="shared" si="146"/>
        <v>457</v>
      </c>
      <c r="P401" s="162">
        <f t="shared" si="147"/>
        <v>8.5886111633151657E-2</v>
      </c>
      <c r="Q401" s="174">
        <v>2623.6</v>
      </c>
      <c r="R401" s="185">
        <v>1964</v>
      </c>
      <c r="S401" s="146">
        <v>1781</v>
      </c>
      <c r="T401" s="112">
        <f t="shared" si="148"/>
        <v>183</v>
      </c>
      <c r="U401" s="162">
        <f t="shared" si="149"/>
        <v>0.10275126333520494</v>
      </c>
      <c r="V401" s="185">
        <v>1856</v>
      </c>
      <c r="W401" s="141">
        <v>1736</v>
      </c>
      <c r="X401" s="90">
        <f t="shared" si="150"/>
        <v>120</v>
      </c>
      <c r="Y401" s="163">
        <f t="shared" si="151"/>
        <v>6.9124423963133647E-2</v>
      </c>
      <c r="Z401" s="91">
        <f t="shared" si="152"/>
        <v>8.4363636363636356</v>
      </c>
      <c r="AA401" s="158">
        <v>2675</v>
      </c>
      <c r="AB401" s="189">
        <v>2010</v>
      </c>
      <c r="AC401" s="112">
        <v>135</v>
      </c>
      <c r="AD401" s="90">
        <f t="shared" si="153"/>
        <v>2145</v>
      </c>
      <c r="AE401" s="164">
        <f t="shared" si="154"/>
        <v>0.80186915887850463</v>
      </c>
      <c r="AF401" s="92">
        <f t="shared" si="155"/>
        <v>1.1570983533600356</v>
      </c>
      <c r="AG401" s="158">
        <v>410</v>
      </c>
      <c r="AH401" s="164">
        <f t="shared" si="156"/>
        <v>0.15327102803738318</v>
      </c>
      <c r="AI401" s="93">
        <f t="shared" si="157"/>
        <v>0.75280465637221605</v>
      </c>
      <c r="AJ401" s="158">
        <v>70</v>
      </c>
      <c r="AK401" s="158">
        <v>20</v>
      </c>
      <c r="AL401" s="90">
        <f t="shared" si="158"/>
        <v>90</v>
      </c>
      <c r="AM401" s="164">
        <f t="shared" si="159"/>
        <v>3.3644859813084113E-2</v>
      </c>
      <c r="AN401" s="93">
        <f t="shared" si="160"/>
        <v>0.36972373420971555</v>
      </c>
      <c r="AO401" s="158">
        <v>30</v>
      </c>
      <c r="AP401" s="113" t="s">
        <v>9</v>
      </c>
      <c r="AQ401" s="95" t="s">
        <v>9</v>
      </c>
    </row>
    <row r="402" spans="1:44" x14ac:dyDescent="0.2">
      <c r="A402" s="260"/>
      <c r="B402" s="260"/>
      <c r="C402" s="129">
        <v>9330286.0099999998</v>
      </c>
      <c r="D402" s="122"/>
      <c r="E402" s="111"/>
      <c r="F402" s="112"/>
      <c r="G402" s="112"/>
      <c r="H402" s="145"/>
      <c r="I402" s="179" t="s">
        <v>407</v>
      </c>
      <c r="J402" s="154">
        <v>4.17</v>
      </c>
      <c r="K402" s="89">
        <f t="shared" si="145"/>
        <v>417</v>
      </c>
      <c r="L402" s="158">
        <v>5828</v>
      </c>
      <c r="M402" s="158">
        <v>5728</v>
      </c>
      <c r="N402" s="141">
        <v>5453</v>
      </c>
      <c r="O402" s="90">
        <f t="shared" si="146"/>
        <v>375</v>
      </c>
      <c r="P402" s="162">
        <f t="shared" si="147"/>
        <v>6.8769484687328075E-2</v>
      </c>
      <c r="Q402" s="174">
        <v>1399.1</v>
      </c>
      <c r="R402" s="185">
        <v>2032</v>
      </c>
      <c r="S402" s="146">
        <v>1901</v>
      </c>
      <c r="T402" s="112">
        <f t="shared" si="148"/>
        <v>131</v>
      </c>
      <c r="U402" s="162">
        <f t="shared" si="149"/>
        <v>6.8911099421357175E-2</v>
      </c>
      <c r="V402" s="185">
        <v>1921</v>
      </c>
      <c r="W402" s="141">
        <v>1839</v>
      </c>
      <c r="X402" s="90">
        <f t="shared" si="150"/>
        <v>82</v>
      </c>
      <c r="Y402" s="163">
        <f t="shared" si="151"/>
        <v>4.4589450788471999E-2</v>
      </c>
      <c r="Z402" s="91">
        <f t="shared" si="152"/>
        <v>4.6067146282973619</v>
      </c>
      <c r="AA402" s="158">
        <v>2765</v>
      </c>
      <c r="AB402" s="189">
        <v>2115</v>
      </c>
      <c r="AC402" s="112">
        <v>130</v>
      </c>
      <c r="AD402" s="90">
        <f t="shared" si="153"/>
        <v>2245</v>
      </c>
      <c r="AE402" s="164">
        <f t="shared" si="154"/>
        <v>0.81193490054249551</v>
      </c>
      <c r="AF402" s="92">
        <f t="shared" si="155"/>
        <v>1.1716232331060543</v>
      </c>
      <c r="AG402" s="158">
        <v>415</v>
      </c>
      <c r="AH402" s="164">
        <f t="shared" si="156"/>
        <v>0.15009041591320071</v>
      </c>
      <c r="AI402" s="93">
        <f t="shared" si="157"/>
        <v>0.73718278935756731</v>
      </c>
      <c r="AJ402" s="158">
        <v>85</v>
      </c>
      <c r="AK402" s="158">
        <v>10</v>
      </c>
      <c r="AL402" s="90">
        <f t="shared" si="158"/>
        <v>95</v>
      </c>
      <c r="AM402" s="164">
        <f t="shared" si="159"/>
        <v>3.4358047016274866E-2</v>
      </c>
      <c r="AN402" s="93">
        <f t="shared" si="160"/>
        <v>0.37756095622280073</v>
      </c>
      <c r="AO402" s="158">
        <v>15</v>
      </c>
      <c r="AP402" s="113" t="s">
        <v>9</v>
      </c>
      <c r="AQ402" s="95" t="s">
        <v>9</v>
      </c>
    </row>
    <row r="403" spans="1:44" x14ac:dyDescent="0.2">
      <c r="A403" s="260"/>
      <c r="B403" s="260"/>
      <c r="C403" s="129">
        <v>9330286.0199999996</v>
      </c>
      <c r="D403" s="122"/>
      <c r="E403" s="111"/>
      <c r="F403" s="112"/>
      <c r="G403" s="112"/>
      <c r="H403" s="145"/>
      <c r="I403" s="179" t="s">
        <v>408</v>
      </c>
      <c r="J403" s="154">
        <v>3.12</v>
      </c>
      <c r="K403" s="89">
        <f t="shared" si="145"/>
        <v>312</v>
      </c>
      <c r="L403" s="158">
        <v>7932</v>
      </c>
      <c r="M403" s="158">
        <v>7824</v>
      </c>
      <c r="N403" s="141">
        <v>7097</v>
      </c>
      <c r="O403" s="90">
        <f t="shared" si="146"/>
        <v>835</v>
      </c>
      <c r="P403" s="162">
        <f t="shared" si="147"/>
        <v>0.11765534732985769</v>
      </c>
      <c r="Q403" s="174">
        <v>2539.6</v>
      </c>
      <c r="R403" s="185">
        <v>2729</v>
      </c>
      <c r="S403" s="146">
        <v>2396</v>
      </c>
      <c r="T403" s="112">
        <f t="shared" si="148"/>
        <v>333</v>
      </c>
      <c r="U403" s="162">
        <f t="shared" si="149"/>
        <v>0.13898163606010017</v>
      </c>
      <c r="V403" s="185">
        <v>2666</v>
      </c>
      <c r="W403" s="141">
        <v>2297</v>
      </c>
      <c r="X403" s="90">
        <f t="shared" si="150"/>
        <v>369</v>
      </c>
      <c r="Y403" s="163">
        <f t="shared" si="151"/>
        <v>0.16064431867653461</v>
      </c>
      <c r="Z403" s="91">
        <f t="shared" si="152"/>
        <v>8.5448717948717956</v>
      </c>
      <c r="AA403" s="158">
        <v>3915</v>
      </c>
      <c r="AB403" s="189">
        <v>3020</v>
      </c>
      <c r="AC403" s="112">
        <v>155</v>
      </c>
      <c r="AD403" s="90">
        <f t="shared" si="153"/>
        <v>3175</v>
      </c>
      <c r="AE403" s="164">
        <f t="shared" si="154"/>
        <v>0.81098339719029378</v>
      </c>
      <c r="AF403" s="92">
        <f t="shared" si="155"/>
        <v>1.1702502123958063</v>
      </c>
      <c r="AG403" s="158">
        <v>610</v>
      </c>
      <c r="AH403" s="164">
        <f t="shared" si="156"/>
        <v>0.15581098339719029</v>
      </c>
      <c r="AI403" s="93">
        <f t="shared" si="157"/>
        <v>0.76527987916105256</v>
      </c>
      <c r="AJ403" s="158">
        <v>90</v>
      </c>
      <c r="AK403" s="158">
        <v>25</v>
      </c>
      <c r="AL403" s="90">
        <f t="shared" si="158"/>
        <v>115</v>
      </c>
      <c r="AM403" s="164">
        <f t="shared" si="159"/>
        <v>2.9374201787994891E-2</v>
      </c>
      <c r="AN403" s="93">
        <f t="shared" si="160"/>
        <v>0.3227934262417021</v>
      </c>
      <c r="AO403" s="158">
        <v>20</v>
      </c>
      <c r="AP403" s="113" t="s">
        <v>9</v>
      </c>
      <c r="AQ403" s="95" t="s">
        <v>9</v>
      </c>
    </row>
    <row r="404" spans="1:44" x14ac:dyDescent="0.2">
      <c r="A404" s="260"/>
      <c r="B404" s="260"/>
      <c r="C404" s="129">
        <v>9330286.0299999993</v>
      </c>
      <c r="D404" s="122"/>
      <c r="E404" s="111"/>
      <c r="F404" s="112"/>
      <c r="G404" s="112"/>
      <c r="H404" s="145"/>
      <c r="I404" s="179" t="s">
        <v>409</v>
      </c>
      <c r="J404" s="154">
        <v>2.72</v>
      </c>
      <c r="K404" s="89">
        <f t="shared" si="145"/>
        <v>272</v>
      </c>
      <c r="L404" s="158">
        <v>3966</v>
      </c>
      <c r="M404" s="158">
        <v>3965</v>
      </c>
      <c r="N404" s="141">
        <v>3979</v>
      </c>
      <c r="O404" s="90">
        <f t="shared" si="146"/>
        <v>-13</v>
      </c>
      <c r="P404" s="162">
        <f t="shared" si="147"/>
        <v>-3.267152550892184E-3</v>
      </c>
      <c r="Q404" s="174">
        <v>1456.5</v>
      </c>
      <c r="R404" s="185">
        <v>1371</v>
      </c>
      <c r="S404" s="146">
        <v>1415</v>
      </c>
      <c r="T404" s="112">
        <f t="shared" si="148"/>
        <v>-44</v>
      </c>
      <c r="U404" s="162">
        <f t="shared" si="149"/>
        <v>-3.109540636042403E-2</v>
      </c>
      <c r="V404" s="185">
        <v>1342</v>
      </c>
      <c r="W404" s="141">
        <v>1363</v>
      </c>
      <c r="X404" s="90">
        <f t="shared" si="150"/>
        <v>-21</v>
      </c>
      <c r="Y404" s="163">
        <f t="shared" si="151"/>
        <v>-1.5407190022010272E-2</v>
      </c>
      <c r="Z404" s="91">
        <f t="shared" si="152"/>
        <v>4.9338235294117645</v>
      </c>
      <c r="AA404" s="158">
        <v>1815</v>
      </c>
      <c r="AB404" s="189">
        <v>1445</v>
      </c>
      <c r="AC404" s="112">
        <v>50</v>
      </c>
      <c r="AD404" s="90">
        <f t="shared" si="153"/>
        <v>1495</v>
      </c>
      <c r="AE404" s="164">
        <f t="shared" si="154"/>
        <v>0.82369146005509641</v>
      </c>
      <c r="AF404" s="92">
        <f t="shared" si="155"/>
        <v>1.1885879654474696</v>
      </c>
      <c r="AG404" s="158">
        <v>215</v>
      </c>
      <c r="AH404" s="164">
        <f t="shared" si="156"/>
        <v>0.1184573002754821</v>
      </c>
      <c r="AI404" s="93">
        <f t="shared" si="157"/>
        <v>0.58181385204067826</v>
      </c>
      <c r="AJ404" s="158">
        <v>55</v>
      </c>
      <c r="AK404" s="158">
        <v>30</v>
      </c>
      <c r="AL404" s="90">
        <f t="shared" si="158"/>
        <v>85</v>
      </c>
      <c r="AM404" s="164">
        <f t="shared" si="159"/>
        <v>4.6831955922865015E-2</v>
      </c>
      <c r="AN404" s="93">
        <f t="shared" si="160"/>
        <v>0.51463687827324189</v>
      </c>
      <c r="AO404" s="158">
        <v>10</v>
      </c>
      <c r="AP404" s="113" t="s">
        <v>9</v>
      </c>
      <c r="AQ404" s="95" t="s">
        <v>9</v>
      </c>
    </row>
    <row r="405" spans="1:44" x14ac:dyDescent="0.2">
      <c r="A405" s="260"/>
      <c r="B405" s="260"/>
      <c r="C405" s="129">
        <v>9330287.0099999998</v>
      </c>
      <c r="D405" s="122"/>
      <c r="E405" s="111"/>
      <c r="F405" s="112"/>
      <c r="G405" s="112"/>
      <c r="H405" s="145"/>
      <c r="I405" s="179" t="s">
        <v>410</v>
      </c>
      <c r="J405" s="154">
        <v>1.91</v>
      </c>
      <c r="K405" s="89">
        <f t="shared" si="145"/>
        <v>191</v>
      </c>
      <c r="L405" s="158">
        <v>8911</v>
      </c>
      <c r="M405" s="158">
        <v>7687</v>
      </c>
      <c r="N405" s="141">
        <v>7222</v>
      </c>
      <c r="O405" s="90">
        <f t="shared" si="146"/>
        <v>1689</v>
      </c>
      <c r="P405" s="162">
        <f t="shared" si="147"/>
        <v>0.23386873442259762</v>
      </c>
      <c r="Q405" s="174">
        <v>4661.8</v>
      </c>
      <c r="R405" s="185">
        <v>3237</v>
      </c>
      <c r="S405" s="146">
        <v>2403</v>
      </c>
      <c r="T405" s="112">
        <f t="shared" si="148"/>
        <v>834</v>
      </c>
      <c r="U405" s="162">
        <f t="shared" si="149"/>
        <v>0.34706616729088641</v>
      </c>
      <c r="V405" s="185">
        <v>3137</v>
      </c>
      <c r="W405" s="141">
        <v>2335</v>
      </c>
      <c r="X405" s="90">
        <f t="shared" si="150"/>
        <v>802</v>
      </c>
      <c r="Y405" s="163">
        <f t="shared" si="151"/>
        <v>0.34346895074946465</v>
      </c>
      <c r="Z405" s="91">
        <f t="shared" si="152"/>
        <v>16.424083769633508</v>
      </c>
      <c r="AA405" s="158">
        <v>4280</v>
      </c>
      <c r="AB405" s="189">
        <v>3020</v>
      </c>
      <c r="AC405" s="112">
        <v>345</v>
      </c>
      <c r="AD405" s="90">
        <f t="shared" si="153"/>
        <v>3365</v>
      </c>
      <c r="AE405" s="164">
        <f t="shared" si="154"/>
        <v>0.78621495327102808</v>
      </c>
      <c r="AF405" s="92">
        <f t="shared" si="155"/>
        <v>1.1345093120794056</v>
      </c>
      <c r="AG405" s="158">
        <v>650</v>
      </c>
      <c r="AH405" s="164">
        <f t="shared" si="156"/>
        <v>0.15186915887850466</v>
      </c>
      <c r="AI405" s="93">
        <f t="shared" si="157"/>
        <v>0.74591924792978714</v>
      </c>
      <c r="AJ405" s="158">
        <v>185</v>
      </c>
      <c r="AK405" s="158">
        <v>45</v>
      </c>
      <c r="AL405" s="90">
        <f t="shared" si="158"/>
        <v>230</v>
      </c>
      <c r="AM405" s="164">
        <f t="shared" si="159"/>
        <v>5.3738317757009345E-2</v>
      </c>
      <c r="AN405" s="93">
        <f t="shared" si="160"/>
        <v>0.59053096436274011</v>
      </c>
      <c r="AO405" s="158">
        <v>40</v>
      </c>
      <c r="AP405" s="113" t="s">
        <v>9</v>
      </c>
      <c r="AQ405" s="95" t="s">
        <v>9</v>
      </c>
    </row>
    <row r="406" spans="1:44" x14ac:dyDescent="0.2">
      <c r="A406" s="260" t="s">
        <v>534</v>
      </c>
      <c r="B406" s="260" t="s">
        <v>535</v>
      </c>
      <c r="C406" s="129">
        <v>9330287.0199999996</v>
      </c>
      <c r="D406" s="122"/>
      <c r="E406" s="111"/>
      <c r="F406" s="112"/>
      <c r="G406" s="112"/>
      <c r="H406" s="145"/>
      <c r="I406" s="179" t="s">
        <v>411</v>
      </c>
      <c r="J406" s="154">
        <v>55.92</v>
      </c>
      <c r="K406" s="89">
        <f t="shared" si="145"/>
        <v>5592</v>
      </c>
      <c r="L406" s="158">
        <v>12116</v>
      </c>
      <c r="M406" s="158">
        <v>5659</v>
      </c>
      <c r="N406" s="141">
        <v>3842</v>
      </c>
      <c r="O406" s="90">
        <f t="shared" si="146"/>
        <v>8274</v>
      </c>
      <c r="P406" s="162">
        <f t="shared" si="147"/>
        <v>2.1535658511192088</v>
      </c>
      <c r="Q406" s="174">
        <v>216.7</v>
      </c>
      <c r="R406" s="185">
        <v>3893</v>
      </c>
      <c r="S406" s="146">
        <v>1290</v>
      </c>
      <c r="T406" s="112">
        <f t="shared" si="148"/>
        <v>2603</v>
      </c>
      <c r="U406" s="162">
        <f t="shared" si="149"/>
        <v>2.0178294573643409</v>
      </c>
      <c r="V406" s="185">
        <v>3766</v>
      </c>
      <c r="W406" s="141">
        <v>1240</v>
      </c>
      <c r="X406" s="90">
        <f t="shared" si="150"/>
        <v>2526</v>
      </c>
      <c r="Y406" s="163">
        <f t="shared" si="151"/>
        <v>2.0370967741935484</v>
      </c>
      <c r="Z406" s="91">
        <f t="shared" si="152"/>
        <v>0.67346208869814017</v>
      </c>
      <c r="AA406" s="158">
        <v>5590</v>
      </c>
      <c r="AB406" s="189">
        <v>4505</v>
      </c>
      <c r="AC406" s="112">
        <v>340</v>
      </c>
      <c r="AD406" s="90">
        <f t="shared" si="153"/>
        <v>4845</v>
      </c>
      <c r="AE406" s="164">
        <f t="shared" si="154"/>
        <v>0.86672629695885506</v>
      </c>
      <c r="AF406" s="92">
        <f t="shared" si="155"/>
        <v>1.2506872971989251</v>
      </c>
      <c r="AG406" s="158">
        <v>605</v>
      </c>
      <c r="AH406" s="164">
        <f t="shared" si="156"/>
        <v>0.10822898032200358</v>
      </c>
      <c r="AI406" s="93">
        <f t="shared" si="157"/>
        <v>0.53157652417487022</v>
      </c>
      <c r="AJ406" s="158">
        <v>65</v>
      </c>
      <c r="AK406" s="158">
        <v>15</v>
      </c>
      <c r="AL406" s="90">
        <f t="shared" si="158"/>
        <v>80</v>
      </c>
      <c r="AM406" s="164">
        <f t="shared" si="159"/>
        <v>1.4311270125223614E-2</v>
      </c>
      <c r="AN406" s="93">
        <f t="shared" si="160"/>
        <v>0.15726670467278697</v>
      </c>
      <c r="AO406" s="158">
        <v>55</v>
      </c>
      <c r="AP406" s="113" t="s">
        <v>9</v>
      </c>
      <c r="AQ406" s="55" t="s">
        <v>5</v>
      </c>
    </row>
    <row r="407" spans="1:44" x14ac:dyDescent="0.2">
      <c r="A407" s="260"/>
      <c r="B407" s="260"/>
      <c r="C407" s="129">
        <v>9330287.0600000005</v>
      </c>
      <c r="D407" s="122"/>
      <c r="E407" s="111"/>
      <c r="F407" s="112"/>
      <c r="G407" s="112"/>
      <c r="H407" s="145"/>
      <c r="I407" s="179" t="s">
        <v>412</v>
      </c>
      <c r="J407" s="154">
        <v>1.17</v>
      </c>
      <c r="K407" s="89">
        <f t="shared" si="145"/>
        <v>117</v>
      </c>
      <c r="L407" s="158">
        <v>4556</v>
      </c>
      <c r="M407" s="158">
        <v>4325</v>
      </c>
      <c r="N407" s="141">
        <v>4392</v>
      </c>
      <c r="O407" s="90">
        <f t="shared" si="146"/>
        <v>164</v>
      </c>
      <c r="P407" s="162">
        <f t="shared" si="147"/>
        <v>3.7340619307832425E-2</v>
      </c>
      <c r="Q407" s="174">
        <v>3877.8</v>
      </c>
      <c r="R407" s="185">
        <v>1662</v>
      </c>
      <c r="S407" s="146">
        <v>1686</v>
      </c>
      <c r="T407" s="112">
        <f t="shared" si="148"/>
        <v>-24</v>
      </c>
      <c r="U407" s="162">
        <f t="shared" si="149"/>
        <v>-1.4234875444839857E-2</v>
      </c>
      <c r="V407" s="185">
        <v>1621</v>
      </c>
      <c r="W407" s="141">
        <v>1625</v>
      </c>
      <c r="X407" s="90">
        <f t="shared" si="150"/>
        <v>-4</v>
      </c>
      <c r="Y407" s="163">
        <f t="shared" si="151"/>
        <v>-2.4615384615384616E-3</v>
      </c>
      <c r="Z407" s="91">
        <f t="shared" si="152"/>
        <v>13.854700854700855</v>
      </c>
      <c r="AA407" s="158">
        <v>1810</v>
      </c>
      <c r="AB407" s="189">
        <v>1160</v>
      </c>
      <c r="AC407" s="112">
        <v>90</v>
      </c>
      <c r="AD407" s="90">
        <f t="shared" si="153"/>
        <v>1250</v>
      </c>
      <c r="AE407" s="164">
        <f t="shared" si="154"/>
        <v>0.69060773480662985</v>
      </c>
      <c r="AF407" s="92">
        <f t="shared" si="155"/>
        <v>0.99654795787392481</v>
      </c>
      <c r="AG407" s="158">
        <v>330</v>
      </c>
      <c r="AH407" s="164">
        <f t="shared" si="156"/>
        <v>0.18232044198895028</v>
      </c>
      <c r="AI407" s="93">
        <f t="shared" si="157"/>
        <v>0.89548350682195621</v>
      </c>
      <c r="AJ407" s="158">
        <v>205</v>
      </c>
      <c r="AK407" s="158">
        <v>10</v>
      </c>
      <c r="AL407" s="90">
        <f t="shared" si="158"/>
        <v>215</v>
      </c>
      <c r="AM407" s="164">
        <f t="shared" si="159"/>
        <v>0.11878453038674033</v>
      </c>
      <c r="AN407" s="93">
        <f t="shared" si="160"/>
        <v>1.3053245097443993</v>
      </c>
      <c r="AO407" s="158">
        <v>15</v>
      </c>
      <c r="AP407" s="113" t="s">
        <v>9</v>
      </c>
      <c r="AQ407" s="95" t="s">
        <v>9</v>
      </c>
    </row>
    <row r="408" spans="1:44" x14ac:dyDescent="0.2">
      <c r="A408" s="260" t="s">
        <v>534</v>
      </c>
      <c r="B408" s="260" t="s">
        <v>544</v>
      </c>
      <c r="C408" s="129">
        <v>9330287.0899999999</v>
      </c>
      <c r="D408" s="122"/>
      <c r="E408" s="111"/>
      <c r="F408" s="112"/>
      <c r="G408" s="112"/>
      <c r="H408" s="145"/>
      <c r="I408" s="179" t="s">
        <v>414</v>
      </c>
      <c r="J408" s="154">
        <v>0.6</v>
      </c>
      <c r="K408" s="89">
        <f t="shared" si="145"/>
        <v>60</v>
      </c>
      <c r="L408" s="158">
        <v>6277</v>
      </c>
      <c r="M408" s="158">
        <v>3658</v>
      </c>
      <c r="N408" s="141">
        <v>1807</v>
      </c>
      <c r="O408" s="90">
        <f t="shared" si="146"/>
        <v>4470</v>
      </c>
      <c r="P408" s="162">
        <f t="shared" si="147"/>
        <v>2.4737133370226894</v>
      </c>
      <c r="Q408" s="174">
        <v>10493.1</v>
      </c>
      <c r="R408" s="185">
        <v>3588</v>
      </c>
      <c r="S408" s="146">
        <v>1009</v>
      </c>
      <c r="T408" s="112">
        <f t="shared" si="148"/>
        <v>2579</v>
      </c>
      <c r="U408" s="162">
        <f t="shared" si="149"/>
        <v>2.55599603567889</v>
      </c>
      <c r="V408" s="185">
        <v>3162</v>
      </c>
      <c r="W408" s="141">
        <v>964</v>
      </c>
      <c r="X408" s="90">
        <f t="shared" si="150"/>
        <v>2198</v>
      </c>
      <c r="Y408" s="163">
        <f t="shared" si="151"/>
        <v>2.2800829875518671</v>
      </c>
      <c r="Z408" s="91">
        <f t="shared" si="152"/>
        <v>52.7</v>
      </c>
      <c r="AA408" s="158">
        <v>2775</v>
      </c>
      <c r="AB408" s="189">
        <v>1695</v>
      </c>
      <c r="AC408" s="112">
        <v>140</v>
      </c>
      <c r="AD408" s="90">
        <f t="shared" si="153"/>
        <v>1835</v>
      </c>
      <c r="AE408" s="164">
        <f t="shared" si="154"/>
        <v>0.66126126126126128</v>
      </c>
      <c r="AF408" s="92">
        <f t="shared" si="155"/>
        <v>0.9542009542009543</v>
      </c>
      <c r="AG408" s="158">
        <v>605</v>
      </c>
      <c r="AH408" s="164">
        <f t="shared" si="156"/>
        <v>0.21801801801801801</v>
      </c>
      <c r="AI408" s="93">
        <f t="shared" si="157"/>
        <v>1.070815412662171</v>
      </c>
      <c r="AJ408" s="158">
        <v>315</v>
      </c>
      <c r="AK408" s="158">
        <v>0</v>
      </c>
      <c r="AL408" s="90">
        <f t="shared" si="158"/>
        <v>315</v>
      </c>
      <c r="AM408" s="164">
        <f t="shared" si="159"/>
        <v>0.11351351351351352</v>
      </c>
      <c r="AN408" s="93">
        <f t="shared" si="160"/>
        <v>1.2474012474012475</v>
      </c>
      <c r="AO408" s="158">
        <v>25</v>
      </c>
      <c r="AP408" s="113" t="s">
        <v>9</v>
      </c>
      <c r="AQ408" s="95" t="s">
        <v>9</v>
      </c>
    </row>
    <row r="409" spans="1:44" x14ac:dyDescent="0.2">
      <c r="A409" s="260"/>
      <c r="B409" s="260"/>
      <c r="C409" s="129">
        <v>9330287.0999999996</v>
      </c>
      <c r="D409" s="122"/>
      <c r="E409" s="111"/>
      <c r="F409" s="112"/>
      <c r="G409" s="112"/>
      <c r="H409" s="145"/>
      <c r="I409" s="179" t="s">
        <v>415</v>
      </c>
      <c r="J409" s="154">
        <v>1.2</v>
      </c>
      <c r="K409" s="89">
        <f t="shared" si="145"/>
        <v>120</v>
      </c>
      <c r="L409" s="158">
        <v>2804</v>
      </c>
      <c r="M409" s="158">
        <v>2976</v>
      </c>
      <c r="N409" s="141">
        <v>2827</v>
      </c>
      <c r="O409" s="90">
        <f t="shared" si="146"/>
        <v>-23</v>
      </c>
      <c r="P409" s="162">
        <f t="shared" si="147"/>
        <v>-8.1358330385567744E-3</v>
      </c>
      <c r="Q409" s="174">
        <v>2337.6</v>
      </c>
      <c r="R409" s="185">
        <v>872</v>
      </c>
      <c r="S409" s="146">
        <v>831</v>
      </c>
      <c r="T409" s="112">
        <f t="shared" si="148"/>
        <v>41</v>
      </c>
      <c r="U409" s="162">
        <f t="shared" si="149"/>
        <v>4.9338146811071001E-2</v>
      </c>
      <c r="V409" s="185">
        <v>845</v>
      </c>
      <c r="W409" s="141">
        <v>810</v>
      </c>
      <c r="X409" s="90">
        <f t="shared" si="150"/>
        <v>35</v>
      </c>
      <c r="Y409" s="163">
        <f t="shared" si="151"/>
        <v>4.3209876543209874E-2</v>
      </c>
      <c r="Z409" s="91">
        <f t="shared" si="152"/>
        <v>7.041666666666667</v>
      </c>
      <c r="AA409" s="158">
        <v>1195</v>
      </c>
      <c r="AB409" s="189">
        <v>900</v>
      </c>
      <c r="AC409" s="112">
        <v>55</v>
      </c>
      <c r="AD409" s="90">
        <f t="shared" si="153"/>
        <v>955</v>
      </c>
      <c r="AE409" s="164">
        <f t="shared" si="154"/>
        <v>0.79916317991631802</v>
      </c>
      <c r="AF409" s="92">
        <f t="shared" si="155"/>
        <v>1.1531936218128689</v>
      </c>
      <c r="AG409" s="158">
        <v>190</v>
      </c>
      <c r="AH409" s="164">
        <f t="shared" si="156"/>
        <v>0.15899581589958159</v>
      </c>
      <c r="AI409" s="93">
        <f t="shared" si="157"/>
        <v>0.78092247494882905</v>
      </c>
      <c r="AJ409" s="158">
        <v>15</v>
      </c>
      <c r="AK409" s="158">
        <v>0</v>
      </c>
      <c r="AL409" s="90">
        <f t="shared" si="158"/>
        <v>15</v>
      </c>
      <c r="AM409" s="164">
        <f t="shared" si="159"/>
        <v>1.2552301255230125E-2</v>
      </c>
      <c r="AN409" s="93">
        <f t="shared" si="160"/>
        <v>0.13793737643110029</v>
      </c>
      <c r="AO409" s="158">
        <v>30</v>
      </c>
      <c r="AP409" s="113" t="s">
        <v>9</v>
      </c>
      <c r="AQ409" s="95" t="s">
        <v>9</v>
      </c>
    </row>
    <row r="410" spans="1:44" x14ac:dyDescent="0.2">
      <c r="A410" s="260"/>
      <c r="B410" s="260"/>
      <c r="C410" s="129">
        <v>9330287.1099999994</v>
      </c>
      <c r="D410" s="122"/>
      <c r="E410" s="111"/>
      <c r="F410" s="112"/>
      <c r="G410" s="112"/>
      <c r="H410" s="145"/>
      <c r="I410" s="179" t="s">
        <v>416</v>
      </c>
      <c r="J410" s="154">
        <v>1.9</v>
      </c>
      <c r="K410" s="89">
        <f t="shared" si="145"/>
        <v>190</v>
      </c>
      <c r="L410" s="158">
        <v>5287</v>
      </c>
      <c r="M410" s="158">
        <v>5249</v>
      </c>
      <c r="N410" s="141">
        <v>5229</v>
      </c>
      <c r="O410" s="90">
        <f t="shared" si="146"/>
        <v>58</v>
      </c>
      <c r="P410" s="162">
        <f t="shared" si="147"/>
        <v>1.1091986995601454E-2</v>
      </c>
      <c r="Q410" s="174">
        <v>2785.7</v>
      </c>
      <c r="R410" s="185">
        <v>1801</v>
      </c>
      <c r="S410" s="146">
        <v>1769</v>
      </c>
      <c r="T410" s="112">
        <f t="shared" si="148"/>
        <v>32</v>
      </c>
      <c r="U410" s="162">
        <f t="shared" si="149"/>
        <v>1.8089315997738834E-2</v>
      </c>
      <c r="V410" s="185">
        <v>1767</v>
      </c>
      <c r="W410" s="141">
        <v>1727</v>
      </c>
      <c r="X410" s="90">
        <f t="shared" si="150"/>
        <v>40</v>
      </c>
      <c r="Y410" s="163">
        <f t="shared" si="151"/>
        <v>2.3161551823972205E-2</v>
      </c>
      <c r="Z410" s="91">
        <f t="shared" si="152"/>
        <v>9.3000000000000007</v>
      </c>
      <c r="AA410" s="158">
        <v>2560</v>
      </c>
      <c r="AB410" s="189">
        <v>1765</v>
      </c>
      <c r="AC410" s="112">
        <v>155</v>
      </c>
      <c r="AD410" s="90">
        <f t="shared" si="153"/>
        <v>1920</v>
      </c>
      <c r="AE410" s="164">
        <f t="shared" si="154"/>
        <v>0.75</v>
      </c>
      <c r="AF410" s="92">
        <f t="shared" si="155"/>
        <v>1.0822510822510822</v>
      </c>
      <c r="AG410" s="158">
        <v>480</v>
      </c>
      <c r="AH410" s="164">
        <f t="shared" si="156"/>
        <v>0.1875</v>
      </c>
      <c r="AI410" s="93">
        <f t="shared" si="157"/>
        <v>0.92092337917485267</v>
      </c>
      <c r="AJ410" s="158">
        <v>120</v>
      </c>
      <c r="AK410" s="158">
        <v>10</v>
      </c>
      <c r="AL410" s="90">
        <f t="shared" si="158"/>
        <v>130</v>
      </c>
      <c r="AM410" s="164">
        <f t="shared" si="159"/>
        <v>5.078125E-2</v>
      </c>
      <c r="AN410" s="93">
        <f t="shared" si="160"/>
        <v>0.5580357142857143</v>
      </c>
      <c r="AO410" s="158">
        <v>20</v>
      </c>
      <c r="AP410" s="113" t="s">
        <v>9</v>
      </c>
      <c r="AQ410" s="95" t="s">
        <v>9</v>
      </c>
    </row>
    <row r="411" spans="1:44" x14ac:dyDescent="0.2">
      <c r="A411" s="260"/>
      <c r="B411" s="260"/>
      <c r="C411" s="129">
        <v>9330287.1199999992</v>
      </c>
      <c r="D411" s="122"/>
      <c r="E411" s="111"/>
      <c r="F411" s="112"/>
      <c r="G411" s="112"/>
      <c r="H411" s="145"/>
      <c r="I411" s="179" t="s">
        <v>417</v>
      </c>
      <c r="J411" s="154">
        <v>1.1100000000000001</v>
      </c>
      <c r="K411" s="89">
        <f t="shared" si="145"/>
        <v>111.00000000000001</v>
      </c>
      <c r="L411" s="158">
        <v>4020</v>
      </c>
      <c r="M411" s="158">
        <v>3759</v>
      </c>
      <c r="N411" s="141">
        <v>3854</v>
      </c>
      <c r="O411" s="90">
        <f t="shared" si="146"/>
        <v>166</v>
      </c>
      <c r="P411" s="162">
        <f t="shared" si="147"/>
        <v>4.3072132848988066E-2</v>
      </c>
      <c r="Q411" s="174">
        <v>3620.6</v>
      </c>
      <c r="R411" s="185">
        <v>1412</v>
      </c>
      <c r="S411" s="146">
        <v>1282</v>
      </c>
      <c r="T411" s="112">
        <f t="shared" si="148"/>
        <v>130</v>
      </c>
      <c r="U411" s="162">
        <f t="shared" si="149"/>
        <v>0.10140405616224649</v>
      </c>
      <c r="V411" s="185">
        <v>1348</v>
      </c>
      <c r="W411" s="141">
        <v>1218</v>
      </c>
      <c r="X411" s="90">
        <f t="shared" si="150"/>
        <v>130</v>
      </c>
      <c r="Y411" s="163">
        <f t="shared" si="151"/>
        <v>0.10673234811165845</v>
      </c>
      <c r="Z411" s="91">
        <f t="shared" si="152"/>
        <v>12.144144144144143</v>
      </c>
      <c r="AA411" s="158">
        <v>1600</v>
      </c>
      <c r="AB411" s="189">
        <v>1120</v>
      </c>
      <c r="AC411" s="112">
        <v>140</v>
      </c>
      <c r="AD411" s="90">
        <f t="shared" si="153"/>
        <v>1260</v>
      </c>
      <c r="AE411" s="164">
        <f t="shared" si="154"/>
        <v>0.78749999999999998</v>
      </c>
      <c r="AF411" s="92">
        <f t="shared" si="155"/>
        <v>1.1363636363636365</v>
      </c>
      <c r="AG411" s="158">
        <v>305</v>
      </c>
      <c r="AH411" s="164">
        <f t="shared" si="156"/>
        <v>0.19062499999999999</v>
      </c>
      <c r="AI411" s="93">
        <f t="shared" si="157"/>
        <v>0.93627210216110013</v>
      </c>
      <c r="AJ411" s="158">
        <v>10</v>
      </c>
      <c r="AK411" s="158">
        <v>10</v>
      </c>
      <c r="AL411" s="90">
        <f t="shared" si="158"/>
        <v>20</v>
      </c>
      <c r="AM411" s="164">
        <f t="shared" si="159"/>
        <v>1.2500000000000001E-2</v>
      </c>
      <c r="AN411" s="93">
        <f t="shared" si="160"/>
        <v>0.13736263736263737</v>
      </c>
      <c r="AO411" s="158">
        <v>15</v>
      </c>
      <c r="AP411" s="113" t="s">
        <v>9</v>
      </c>
      <c r="AQ411" s="95" t="s">
        <v>9</v>
      </c>
    </row>
    <row r="412" spans="1:44" x14ac:dyDescent="0.2">
      <c r="A412" s="260" t="s">
        <v>534</v>
      </c>
      <c r="B412" s="260" t="s">
        <v>577</v>
      </c>
      <c r="C412" s="129">
        <v>9330287.1300000008</v>
      </c>
      <c r="D412" s="122"/>
      <c r="E412" s="111"/>
      <c r="F412" s="112"/>
      <c r="G412" s="112"/>
      <c r="H412" s="145"/>
      <c r="I412" s="179" t="s">
        <v>418</v>
      </c>
      <c r="J412" s="154">
        <v>2.25</v>
      </c>
      <c r="K412" s="89">
        <f t="shared" si="145"/>
        <v>225</v>
      </c>
      <c r="L412" s="158">
        <v>8618</v>
      </c>
      <c r="M412" s="158">
        <v>8489</v>
      </c>
      <c r="N412" s="141">
        <v>6283</v>
      </c>
      <c r="O412" s="90">
        <f t="shared" si="146"/>
        <v>2335</v>
      </c>
      <c r="P412" s="162">
        <f t="shared" si="147"/>
        <v>0.37163775266592391</v>
      </c>
      <c r="Q412" s="174">
        <v>3837.9</v>
      </c>
      <c r="R412" s="185">
        <v>3071</v>
      </c>
      <c r="S412" s="146">
        <v>1932</v>
      </c>
      <c r="T412" s="112">
        <f t="shared" si="148"/>
        <v>1139</v>
      </c>
      <c r="U412" s="162">
        <f t="shared" si="149"/>
        <v>0.58954451345755698</v>
      </c>
      <c r="V412" s="185">
        <v>2912</v>
      </c>
      <c r="W412" s="141">
        <v>1825</v>
      </c>
      <c r="X412" s="90">
        <f t="shared" si="150"/>
        <v>1087</v>
      </c>
      <c r="Y412" s="163">
        <f t="shared" si="151"/>
        <v>0.5956164383561644</v>
      </c>
      <c r="Z412" s="91">
        <f t="shared" si="152"/>
        <v>12.942222222222222</v>
      </c>
      <c r="AA412" s="158">
        <v>3590</v>
      </c>
      <c r="AB412" s="189">
        <v>2625</v>
      </c>
      <c r="AC412" s="112">
        <v>255</v>
      </c>
      <c r="AD412" s="90">
        <f t="shared" si="153"/>
        <v>2880</v>
      </c>
      <c r="AE412" s="164">
        <f t="shared" si="154"/>
        <v>0.8022284122562674</v>
      </c>
      <c r="AF412" s="92">
        <f t="shared" si="155"/>
        <v>1.1576167565025504</v>
      </c>
      <c r="AG412" s="158">
        <v>610</v>
      </c>
      <c r="AH412" s="164">
        <f t="shared" si="156"/>
        <v>0.16991643454038996</v>
      </c>
      <c r="AI412" s="93">
        <f t="shared" si="157"/>
        <v>0.83456009106281903</v>
      </c>
      <c r="AJ412" s="158">
        <v>70</v>
      </c>
      <c r="AK412" s="158">
        <v>10</v>
      </c>
      <c r="AL412" s="90">
        <f t="shared" si="158"/>
        <v>80</v>
      </c>
      <c r="AM412" s="164">
        <f t="shared" si="159"/>
        <v>2.2284122562674095E-2</v>
      </c>
      <c r="AN412" s="93">
        <f t="shared" si="160"/>
        <v>0.24488046772169336</v>
      </c>
      <c r="AO412" s="158">
        <v>20</v>
      </c>
      <c r="AP412" s="113" t="s">
        <v>9</v>
      </c>
      <c r="AQ412" s="95" t="s">
        <v>9</v>
      </c>
    </row>
    <row r="413" spans="1:44" x14ac:dyDescent="0.2">
      <c r="A413" s="260"/>
      <c r="B413" s="260"/>
      <c r="C413" s="129">
        <v>9330287.1400000006</v>
      </c>
      <c r="D413" s="122"/>
      <c r="E413" s="111"/>
      <c r="F413" s="112"/>
      <c r="G413" s="112"/>
      <c r="H413" s="145"/>
      <c r="I413" s="179" t="s">
        <v>419</v>
      </c>
      <c r="J413" s="154">
        <v>18.420000000000002</v>
      </c>
      <c r="K413" s="89">
        <f t="shared" si="145"/>
        <v>1842.0000000000002</v>
      </c>
      <c r="L413" s="158">
        <v>4334</v>
      </c>
      <c r="M413" s="158">
        <v>4509</v>
      </c>
      <c r="N413" s="141">
        <v>4068</v>
      </c>
      <c r="O413" s="90">
        <f t="shared" si="146"/>
        <v>266</v>
      </c>
      <c r="P413" s="162">
        <f t="shared" si="147"/>
        <v>6.5388397246804328E-2</v>
      </c>
      <c r="Q413" s="174">
        <v>235.3</v>
      </c>
      <c r="R413" s="185">
        <v>1454</v>
      </c>
      <c r="S413" s="146">
        <v>1306</v>
      </c>
      <c r="T413" s="112">
        <f t="shared" si="148"/>
        <v>148</v>
      </c>
      <c r="U413" s="162">
        <f t="shared" si="149"/>
        <v>0.11332312404287902</v>
      </c>
      <c r="V413" s="185">
        <v>1375</v>
      </c>
      <c r="W413" s="141">
        <v>1239</v>
      </c>
      <c r="X413" s="90">
        <f t="shared" si="150"/>
        <v>136</v>
      </c>
      <c r="Y413" s="163">
        <f t="shared" si="151"/>
        <v>0.10976594027441484</v>
      </c>
      <c r="Z413" s="91">
        <f t="shared" si="152"/>
        <v>0.74647122692725287</v>
      </c>
      <c r="AA413" s="158">
        <v>1940</v>
      </c>
      <c r="AB413" s="189">
        <v>1475</v>
      </c>
      <c r="AC413" s="112">
        <v>85</v>
      </c>
      <c r="AD413" s="90">
        <f t="shared" si="153"/>
        <v>1560</v>
      </c>
      <c r="AE413" s="164">
        <f t="shared" si="154"/>
        <v>0.80412371134020622</v>
      </c>
      <c r="AF413" s="92">
        <f t="shared" si="155"/>
        <v>1.1603516758155934</v>
      </c>
      <c r="AG413" s="158">
        <v>345</v>
      </c>
      <c r="AH413" s="164">
        <f t="shared" si="156"/>
        <v>0.17783505154639176</v>
      </c>
      <c r="AI413" s="93">
        <f t="shared" si="157"/>
        <v>0.87345310189779846</v>
      </c>
      <c r="AJ413" s="158">
        <v>20</v>
      </c>
      <c r="AK413" s="158">
        <v>0</v>
      </c>
      <c r="AL413" s="90">
        <f t="shared" si="158"/>
        <v>20</v>
      </c>
      <c r="AM413" s="164">
        <f t="shared" si="159"/>
        <v>1.0309278350515464E-2</v>
      </c>
      <c r="AN413" s="93">
        <f t="shared" si="160"/>
        <v>0.11328877308258752</v>
      </c>
      <c r="AO413" s="158">
        <v>15</v>
      </c>
      <c r="AP413" s="113" t="s">
        <v>9</v>
      </c>
      <c r="AQ413" s="95" t="s">
        <v>9</v>
      </c>
    </row>
    <row r="414" spans="1:44" x14ac:dyDescent="0.2">
      <c r="A414" s="260"/>
      <c r="B414" s="260"/>
      <c r="C414" s="129">
        <v>9330287.1500000004</v>
      </c>
      <c r="D414" s="122">
        <v>9330287.0800000001</v>
      </c>
      <c r="E414" s="123">
        <v>0.54179568099999997</v>
      </c>
      <c r="F414" s="146">
        <v>7184</v>
      </c>
      <c r="G414" s="146">
        <v>3384</v>
      </c>
      <c r="H414" s="147">
        <v>3245</v>
      </c>
      <c r="I414" s="179"/>
      <c r="J414" s="154">
        <v>1.4</v>
      </c>
      <c r="K414" s="89">
        <f t="shared" si="145"/>
        <v>140</v>
      </c>
      <c r="L414" s="158">
        <v>3984</v>
      </c>
      <c r="M414" s="158">
        <v>3942</v>
      </c>
      <c r="N414" s="141">
        <f>E414*F414</f>
        <v>3892.2601723039998</v>
      </c>
      <c r="O414" s="90">
        <f t="shared" si="146"/>
        <v>91.739827696000248</v>
      </c>
      <c r="P414" s="162">
        <f t="shared" si="147"/>
        <v>2.3569808706208714E-2</v>
      </c>
      <c r="Q414" s="174">
        <v>2843.3</v>
      </c>
      <c r="R414" s="185">
        <v>1708</v>
      </c>
      <c r="S414" s="146">
        <f>G414*E414</f>
        <v>1833.4365845039999</v>
      </c>
      <c r="T414" s="112">
        <f t="shared" si="148"/>
        <v>-125.43658450399994</v>
      </c>
      <c r="U414" s="162">
        <f t="shared" si="149"/>
        <v>-6.8416102069837517E-2</v>
      </c>
      <c r="V414" s="185">
        <v>1677</v>
      </c>
      <c r="W414" s="141">
        <f>H414*E414</f>
        <v>1758.1269848449999</v>
      </c>
      <c r="X414" s="90">
        <f t="shared" si="150"/>
        <v>-81.126984844999924</v>
      </c>
      <c r="Y414" s="163">
        <f t="shared" si="151"/>
        <v>-4.6143984788534625E-2</v>
      </c>
      <c r="Z414" s="91">
        <f t="shared" si="152"/>
        <v>11.978571428571428</v>
      </c>
      <c r="AA414" s="158">
        <v>1700</v>
      </c>
      <c r="AB414" s="189">
        <v>1225</v>
      </c>
      <c r="AC414" s="112">
        <v>75</v>
      </c>
      <c r="AD414" s="90">
        <f t="shared" si="153"/>
        <v>1300</v>
      </c>
      <c r="AE414" s="164">
        <f t="shared" si="154"/>
        <v>0.76470588235294112</v>
      </c>
      <c r="AF414" s="92">
        <f t="shared" si="155"/>
        <v>1.1034716917069858</v>
      </c>
      <c r="AG414" s="158">
        <v>290</v>
      </c>
      <c r="AH414" s="164">
        <f t="shared" si="156"/>
        <v>0.17058823529411765</v>
      </c>
      <c r="AI414" s="93">
        <f t="shared" si="157"/>
        <v>0.83785970183751302</v>
      </c>
      <c r="AJ414" s="158">
        <v>80</v>
      </c>
      <c r="AK414" s="158">
        <v>10</v>
      </c>
      <c r="AL414" s="90">
        <f t="shared" si="158"/>
        <v>90</v>
      </c>
      <c r="AM414" s="164">
        <f t="shared" si="159"/>
        <v>5.2941176470588235E-2</v>
      </c>
      <c r="AN414" s="93">
        <f t="shared" si="160"/>
        <v>0.58177117000646417</v>
      </c>
      <c r="AO414" s="158">
        <v>25</v>
      </c>
      <c r="AP414" s="113" t="s">
        <v>9</v>
      </c>
      <c r="AQ414" s="95" t="s">
        <v>9</v>
      </c>
      <c r="AR414" s="114" t="s">
        <v>469</v>
      </c>
    </row>
    <row r="415" spans="1:44" x14ac:dyDescent="0.2">
      <c r="A415" s="260"/>
      <c r="B415" s="260"/>
      <c r="C415" s="129">
        <v>9330287.1600000001</v>
      </c>
      <c r="D415" s="122">
        <v>9330287.0800000001</v>
      </c>
      <c r="E415" s="123">
        <v>0.45820431900000003</v>
      </c>
      <c r="F415" s="146">
        <v>7184</v>
      </c>
      <c r="G415" s="146">
        <v>3384</v>
      </c>
      <c r="H415" s="147">
        <v>3245</v>
      </c>
      <c r="I415" s="179"/>
      <c r="J415" s="154">
        <v>0.8</v>
      </c>
      <c r="K415" s="89">
        <f t="shared" si="145"/>
        <v>80</v>
      </c>
      <c r="L415" s="158">
        <v>4023</v>
      </c>
      <c r="M415" s="158">
        <v>3985</v>
      </c>
      <c r="N415" s="141">
        <f>E415*F415</f>
        <v>3291.7398276960002</v>
      </c>
      <c r="O415" s="90">
        <f t="shared" si="146"/>
        <v>731.26017230399975</v>
      </c>
      <c r="P415" s="162">
        <f t="shared" si="147"/>
        <v>0.22215005151723471</v>
      </c>
      <c r="Q415" s="174">
        <v>5036.8999999999996</v>
      </c>
      <c r="R415" s="185">
        <v>2271</v>
      </c>
      <c r="S415" s="146">
        <f>G415*E415</f>
        <v>1550.5634154960001</v>
      </c>
      <c r="T415" s="112">
        <f t="shared" si="148"/>
        <v>720.43658450399994</v>
      </c>
      <c r="U415" s="162">
        <f t="shared" si="149"/>
        <v>0.46462890669553425</v>
      </c>
      <c r="V415" s="185">
        <v>2002</v>
      </c>
      <c r="W415" s="141">
        <f>H415*E415</f>
        <v>1486.8730151550001</v>
      </c>
      <c r="X415" s="90">
        <f t="shared" si="150"/>
        <v>515.12698484499992</v>
      </c>
      <c r="Y415" s="163">
        <f t="shared" si="151"/>
        <v>0.34644988482173789</v>
      </c>
      <c r="Z415" s="91">
        <f t="shared" si="152"/>
        <v>25.024999999999999</v>
      </c>
      <c r="AA415" s="158">
        <v>1595</v>
      </c>
      <c r="AB415" s="189">
        <v>1030</v>
      </c>
      <c r="AC415" s="112">
        <v>65</v>
      </c>
      <c r="AD415" s="90">
        <f t="shared" si="153"/>
        <v>1095</v>
      </c>
      <c r="AE415" s="164">
        <f t="shared" si="154"/>
        <v>0.68652037617554862</v>
      </c>
      <c r="AF415" s="92">
        <f t="shared" si="155"/>
        <v>0.99064989347121024</v>
      </c>
      <c r="AG415" s="158">
        <v>335</v>
      </c>
      <c r="AH415" s="164">
        <f t="shared" si="156"/>
        <v>0.21003134796238246</v>
      </c>
      <c r="AI415" s="93">
        <f t="shared" si="157"/>
        <v>1.0315881530568882</v>
      </c>
      <c r="AJ415" s="158">
        <v>130</v>
      </c>
      <c r="AK415" s="158">
        <v>10</v>
      </c>
      <c r="AL415" s="90">
        <f t="shared" si="158"/>
        <v>140</v>
      </c>
      <c r="AM415" s="164">
        <f t="shared" si="159"/>
        <v>8.7774294670846395E-2</v>
      </c>
      <c r="AN415" s="93">
        <f t="shared" si="160"/>
        <v>0.96455268869061972</v>
      </c>
      <c r="AO415" s="158">
        <v>20</v>
      </c>
      <c r="AP415" s="113" t="s">
        <v>9</v>
      </c>
      <c r="AQ415" s="95" t="s">
        <v>9</v>
      </c>
      <c r="AR415" s="114" t="s">
        <v>469</v>
      </c>
    </row>
    <row r="416" spans="1:44" x14ac:dyDescent="0.2">
      <c r="A416" s="260" t="s">
        <v>565</v>
      </c>
      <c r="B416" s="260" t="s">
        <v>566</v>
      </c>
      <c r="C416" s="129">
        <v>9330290.0199999996</v>
      </c>
      <c r="D416" s="122"/>
      <c r="E416" s="111"/>
      <c r="F416" s="112"/>
      <c r="G416" s="112"/>
      <c r="H416" s="145"/>
      <c r="I416" s="179" t="s">
        <v>420</v>
      </c>
      <c r="J416" s="154">
        <v>4.5199999999999996</v>
      </c>
      <c r="K416" s="89">
        <f t="shared" si="145"/>
        <v>451.99999999999994</v>
      </c>
      <c r="L416" s="158">
        <v>8999</v>
      </c>
      <c r="M416" s="158">
        <v>7930</v>
      </c>
      <c r="N416" s="141">
        <v>6107</v>
      </c>
      <c r="O416" s="90">
        <f t="shared" si="146"/>
        <v>2892</v>
      </c>
      <c r="P416" s="162">
        <f t="shared" si="147"/>
        <v>0.47355493695758966</v>
      </c>
      <c r="Q416" s="174">
        <v>1990.3</v>
      </c>
      <c r="R416" s="185">
        <v>4579</v>
      </c>
      <c r="S416" s="146">
        <v>3024</v>
      </c>
      <c r="T416" s="112">
        <f t="shared" si="148"/>
        <v>1555</v>
      </c>
      <c r="U416" s="162">
        <f t="shared" si="149"/>
        <v>0.51421957671957674</v>
      </c>
      <c r="V416" s="185">
        <v>4266</v>
      </c>
      <c r="W416" s="141">
        <v>2838</v>
      </c>
      <c r="X416" s="90">
        <f t="shared" si="150"/>
        <v>1428</v>
      </c>
      <c r="Y416" s="163">
        <f t="shared" si="151"/>
        <v>0.5031712473572939</v>
      </c>
      <c r="Z416" s="91">
        <f t="shared" si="152"/>
        <v>9.4380530973451346</v>
      </c>
      <c r="AA416" s="158">
        <v>4675</v>
      </c>
      <c r="AB416" s="189">
        <v>3370</v>
      </c>
      <c r="AC416" s="112">
        <v>235</v>
      </c>
      <c r="AD416" s="90">
        <f t="shared" si="153"/>
        <v>3605</v>
      </c>
      <c r="AE416" s="164">
        <f t="shared" si="154"/>
        <v>0.77112299465240641</v>
      </c>
      <c r="AF416" s="92">
        <f t="shared" si="155"/>
        <v>1.1127315940150166</v>
      </c>
      <c r="AG416" s="158">
        <v>730</v>
      </c>
      <c r="AH416" s="164">
        <f t="shared" si="156"/>
        <v>0.15614973262032086</v>
      </c>
      <c r="AI416" s="93">
        <f t="shared" si="157"/>
        <v>0.76694367691709653</v>
      </c>
      <c r="AJ416" s="158">
        <v>200</v>
      </c>
      <c r="AK416" s="158">
        <v>55</v>
      </c>
      <c r="AL416" s="90">
        <f t="shared" si="158"/>
        <v>255</v>
      </c>
      <c r="AM416" s="164">
        <f t="shared" si="159"/>
        <v>5.4545454545454543E-2</v>
      </c>
      <c r="AN416" s="93">
        <f t="shared" si="160"/>
        <v>0.59940059940059942</v>
      </c>
      <c r="AO416" s="158">
        <v>75</v>
      </c>
      <c r="AP416" s="113" t="s">
        <v>9</v>
      </c>
      <c r="AQ416" s="95" t="s">
        <v>9</v>
      </c>
    </row>
    <row r="417" spans="1:44" x14ac:dyDescent="0.2">
      <c r="A417" s="260"/>
      <c r="B417" s="260"/>
      <c r="C417" s="129">
        <v>9330290.0399999991</v>
      </c>
      <c r="D417" s="122"/>
      <c r="E417" s="111"/>
      <c r="F417" s="112"/>
      <c r="G417" s="112"/>
      <c r="H417" s="145"/>
      <c r="I417" s="179" t="s">
        <v>422</v>
      </c>
      <c r="J417" s="154">
        <v>5.08</v>
      </c>
      <c r="K417" s="89">
        <f t="shared" si="145"/>
        <v>508</v>
      </c>
      <c r="L417" s="158">
        <v>7296</v>
      </c>
      <c r="M417" s="158">
        <v>7309</v>
      </c>
      <c r="N417" s="141">
        <v>7222</v>
      </c>
      <c r="O417" s="90">
        <f t="shared" si="146"/>
        <v>74</v>
      </c>
      <c r="P417" s="162">
        <f t="shared" si="147"/>
        <v>1.0246469122126834E-2</v>
      </c>
      <c r="Q417" s="174">
        <v>1436.5</v>
      </c>
      <c r="R417" s="185">
        <v>2531</v>
      </c>
      <c r="S417" s="146">
        <v>2503</v>
      </c>
      <c r="T417" s="112">
        <f t="shared" si="148"/>
        <v>28</v>
      </c>
      <c r="U417" s="162">
        <f t="shared" si="149"/>
        <v>1.1186576108669596E-2</v>
      </c>
      <c r="V417" s="185">
        <v>2504</v>
      </c>
      <c r="W417" s="141">
        <v>2416</v>
      </c>
      <c r="X417" s="90">
        <f t="shared" si="150"/>
        <v>88</v>
      </c>
      <c r="Y417" s="163">
        <f t="shared" si="151"/>
        <v>3.6423841059602648E-2</v>
      </c>
      <c r="Z417" s="91">
        <f t="shared" si="152"/>
        <v>4.9291338582677167</v>
      </c>
      <c r="AA417" s="158">
        <v>3750</v>
      </c>
      <c r="AB417" s="189">
        <v>3085</v>
      </c>
      <c r="AC417" s="112">
        <v>220</v>
      </c>
      <c r="AD417" s="90">
        <f t="shared" si="153"/>
        <v>3305</v>
      </c>
      <c r="AE417" s="164">
        <f t="shared" si="154"/>
        <v>0.8813333333333333</v>
      </c>
      <c r="AF417" s="92">
        <f t="shared" si="155"/>
        <v>1.2717652717652719</v>
      </c>
      <c r="AG417" s="158">
        <v>355</v>
      </c>
      <c r="AH417" s="164">
        <f t="shared" si="156"/>
        <v>9.4666666666666663E-2</v>
      </c>
      <c r="AI417" s="93">
        <f t="shared" si="157"/>
        <v>0.46496398166339226</v>
      </c>
      <c r="AJ417" s="158">
        <v>45</v>
      </c>
      <c r="AK417" s="158">
        <v>15</v>
      </c>
      <c r="AL417" s="90">
        <f t="shared" si="158"/>
        <v>60</v>
      </c>
      <c r="AM417" s="164">
        <f t="shared" si="159"/>
        <v>1.6E-2</v>
      </c>
      <c r="AN417" s="93">
        <f t="shared" si="160"/>
        <v>0.17582417582417584</v>
      </c>
      <c r="AO417" s="158">
        <v>25</v>
      </c>
      <c r="AP417" s="113" t="s">
        <v>9</v>
      </c>
      <c r="AQ417" s="95" t="s">
        <v>9</v>
      </c>
    </row>
    <row r="418" spans="1:44" x14ac:dyDescent="0.2">
      <c r="A418" s="260"/>
      <c r="B418" s="260"/>
      <c r="C418" s="129">
        <v>9330290.0500000007</v>
      </c>
      <c r="D418" s="122"/>
      <c r="E418" s="111"/>
      <c r="F418" s="112"/>
      <c r="G418" s="112"/>
      <c r="H418" s="145"/>
      <c r="I418" s="179" t="s">
        <v>423</v>
      </c>
      <c r="J418" s="154">
        <v>1.6</v>
      </c>
      <c r="K418" s="89">
        <f t="shared" si="145"/>
        <v>160</v>
      </c>
      <c r="L418" s="158">
        <v>3403</v>
      </c>
      <c r="M418" s="158">
        <v>3388</v>
      </c>
      <c r="N418" s="141">
        <v>3464</v>
      </c>
      <c r="O418" s="90">
        <f t="shared" si="146"/>
        <v>-61</v>
      </c>
      <c r="P418" s="162">
        <f t="shared" si="147"/>
        <v>-1.7609699769053119E-2</v>
      </c>
      <c r="Q418" s="174">
        <v>2126.1</v>
      </c>
      <c r="R418" s="185">
        <v>1186</v>
      </c>
      <c r="S418" s="146">
        <v>1186</v>
      </c>
      <c r="T418" s="112">
        <f t="shared" si="148"/>
        <v>0</v>
      </c>
      <c r="U418" s="162">
        <f t="shared" si="149"/>
        <v>0</v>
      </c>
      <c r="V418" s="185">
        <v>1144</v>
      </c>
      <c r="W418" s="141">
        <v>1123</v>
      </c>
      <c r="X418" s="90">
        <f t="shared" si="150"/>
        <v>21</v>
      </c>
      <c r="Y418" s="163">
        <f t="shared" si="151"/>
        <v>1.8699910952804988E-2</v>
      </c>
      <c r="Z418" s="91">
        <f t="shared" si="152"/>
        <v>7.15</v>
      </c>
      <c r="AA418" s="158">
        <v>1675</v>
      </c>
      <c r="AB418" s="189">
        <v>1340</v>
      </c>
      <c r="AC418" s="112">
        <v>95</v>
      </c>
      <c r="AD418" s="90">
        <f t="shared" si="153"/>
        <v>1435</v>
      </c>
      <c r="AE418" s="164">
        <f t="shared" si="154"/>
        <v>0.85671641791044773</v>
      </c>
      <c r="AF418" s="92">
        <f t="shared" si="155"/>
        <v>1.2362430272878036</v>
      </c>
      <c r="AG418" s="158">
        <v>155</v>
      </c>
      <c r="AH418" s="164">
        <f t="shared" si="156"/>
        <v>9.2537313432835819E-2</v>
      </c>
      <c r="AI418" s="93">
        <f t="shared" si="157"/>
        <v>0.45450546872709147</v>
      </c>
      <c r="AJ418" s="158">
        <v>60</v>
      </c>
      <c r="AK418" s="158">
        <v>0</v>
      </c>
      <c r="AL418" s="90">
        <f t="shared" si="158"/>
        <v>60</v>
      </c>
      <c r="AM418" s="164">
        <f t="shared" si="159"/>
        <v>3.5820895522388062E-2</v>
      </c>
      <c r="AN418" s="93">
        <f t="shared" si="160"/>
        <v>0.39363621453173697</v>
      </c>
      <c r="AO418" s="158">
        <v>15</v>
      </c>
      <c r="AP418" s="113" t="s">
        <v>9</v>
      </c>
      <c r="AQ418" s="95" t="s">
        <v>9</v>
      </c>
    </row>
    <row r="419" spans="1:44" x14ac:dyDescent="0.2">
      <c r="A419" s="264"/>
      <c r="B419" s="264"/>
      <c r="C419" s="221">
        <v>9330290.0600000005</v>
      </c>
      <c r="D419" s="222">
        <v>9330290.0299999993</v>
      </c>
      <c r="E419" s="244">
        <v>1.4329812000000001E-2</v>
      </c>
      <c r="F419" s="235">
        <v>6200</v>
      </c>
      <c r="G419" s="235">
        <v>2223</v>
      </c>
      <c r="H419" s="245">
        <v>2076</v>
      </c>
      <c r="I419" s="226"/>
      <c r="J419" s="227">
        <v>0.81</v>
      </c>
      <c r="K419" s="228">
        <f t="shared" si="145"/>
        <v>81</v>
      </c>
      <c r="L419" s="229">
        <v>0</v>
      </c>
      <c r="M419" s="229">
        <v>5</v>
      </c>
      <c r="N419" s="230">
        <f>E419*F419</f>
        <v>88.844834400000011</v>
      </c>
      <c r="O419" s="231">
        <f t="shared" si="146"/>
        <v>-88.844834400000011</v>
      </c>
      <c r="P419" s="232">
        <f t="shared" si="147"/>
        <v>-1</v>
      </c>
      <c r="Q419" s="233">
        <v>0</v>
      </c>
      <c r="R419" s="234">
        <v>0</v>
      </c>
      <c r="S419" s="235">
        <f>G419*E419</f>
        <v>31.855172076000002</v>
      </c>
      <c r="T419" s="224">
        <f t="shared" si="148"/>
        <v>-31.855172076000002</v>
      </c>
      <c r="U419" s="232">
        <f t="shared" si="149"/>
        <v>-1</v>
      </c>
      <c r="V419" s="234">
        <v>0</v>
      </c>
      <c r="W419" s="230">
        <f>H419*E419</f>
        <v>29.748689712000001</v>
      </c>
      <c r="X419" s="231">
        <f t="shared" si="150"/>
        <v>-29.748689712000001</v>
      </c>
      <c r="Y419" s="236">
        <f t="shared" si="151"/>
        <v>-1</v>
      </c>
      <c r="Z419" s="237">
        <f t="shared" si="152"/>
        <v>0</v>
      </c>
      <c r="AA419" s="229"/>
      <c r="AB419" s="238"/>
      <c r="AC419" s="224"/>
      <c r="AD419" s="231"/>
      <c r="AE419" s="239"/>
      <c r="AF419" s="240"/>
      <c r="AG419" s="229"/>
      <c r="AH419" s="239"/>
      <c r="AI419" s="241"/>
      <c r="AJ419" s="229"/>
      <c r="AK419" s="229"/>
      <c r="AL419" s="231"/>
      <c r="AM419" s="239"/>
      <c r="AN419" s="241"/>
      <c r="AO419" s="229"/>
      <c r="AP419" s="220" t="s">
        <v>470</v>
      </c>
      <c r="AQ419" s="95" t="s">
        <v>9</v>
      </c>
      <c r="AR419" s="114" t="s">
        <v>482</v>
      </c>
    </row>
    <row r="420" spans="1:44" x14ac:dyDescent="0.2">
      <c r="A420" s="260"/>
      <c r="B420" s="260"/>
      <c r="C420" s="129">
        <v>9330290.0700000003</v>
      </c>
      <c r="D420" s="122">
        <v>9330290.0299999993</v>
      </c>
      <c r="E420" s="123">
        <v>0.98567018799999995</v>
      </c>
      <c r="F420" s="146">
        <v>6200</v>
      </c>
      <c r="G420" s="146">
        <v>2223</v>
      </c>
      <c r="H420" s="147">
        <v>2076</v>
      </c>
      <c r="I420" s="179"/>
      <c r="J420" s="154">
        <v>2.5</v>
      </c>
      <c r="K420" s="89">
        <f t="shared" si="145"/>
        <v>250</v>
      </c>
      <c r="L420" s="158">
        <v>6308</v>
      </c>
      <c r="M420" s="158">
        <v>6260</v>
      </c>
      <c r="N420" s="141">
        <f>E420*F420</f>
        <v>6111.1551655999992</v>
      </c>
      <c r="O420" s="90">
        <f t="shared" si="146"/>
        <v>196.84483440000076</v>
      </c>
      <c r="P420" s="162">
        <f t="shared" si="147"/>
        <v>3.2210740697282615E-2</v>
      </c>
      <c r="Q420" s="174">
        <v>2521.3000000000002</v>
      </c>
      <c r="R420" s="185">
        <v>2219</v>
      </c>
      <c r="S420" s="146">
        <f>G420*E420</f>
        <v>2191.1448279239999</v>
      </c>
      <c r="T420" s="112">
        <f t="shared" si="148"/>
        <v>27.855172076000144</v>
      </c>
      <c r="U420" s="162">
        <f t="shared" si="149"/>
        <v>1.2712611106766287E-2</v>
      </c>
      <c r="V420" s="185">
        <v>2129</v>
      </c>
      <c r="W420" s="141">
        <f>H420*E420</f>
        <v>2046.2513102879998</v>
      </c>
      <c r="X420" s="90">
        <f t="shared" si="150"/>
        <v>82.748689712000214</v>
      </c>
      <c r="Y420" s="163">
        <f t="shared" si="151"/>
        <v>4.0439162724520743E-2</v>
      </c>
      <c r="Z420" s="91">
        <f t="shared" si="152"/>
        <v>8.516</v>
      </c>
      <c r="AA420" s="158">
        <v>3240</v>
      </c>
      <c r="AB420" s="189">
        <v>2515</v>
      </c>
      <c r="AC420" s="112">
        <v>210</v>
      </c>
      <c r="AD420" s="90">
        <f t="shared" ref="AD420:AD428" si="161">AB420+AC420</f>
        <v>2725</v>
      </c>
      <c r="AE420" s="164">
        <f t="shared" ref="AE420:AE428" si="162">AD420/AA420</f>
        <v>0.84104938271604934</v>
      </c>
      <c r="AF420" s="92">
        <f t="shared" ref="AF420:AF428" si="163">AE420/0.693</f>
        <v>1.2136354728947323</v>
      </c>
      <c r="AG420" s="158">
        <v>400</v>
      </c>
      <c r="AH420" s="164">
        <f t="shared" ref="AH420:AH428" si="164">AG420/AA420</f>
        <v>0.12345679012345678</v>
      </c>
      <c r="AI420" s="93">
        <f t="shared" ref="AI420:AI428" si="165">AH420/0.2036</f>
        <v>0.60636930316039672</v>
      </c>
      <c r="AJ420" s="158">
        <v>65</v>
      </c>
      <c r="AK420" s="158">
        <v>15</v>
      </c>
      <c r="AL420" s="90">
        <f t="shared" ref="AL420:AL428" si="166">AJ420+AK420</f>
        <v>80</v>
      </c>
      <c r="AM420" s="164">
        <f t="shared" ref="AM420:AM428" si="167">AL420/AA420</f>
        <v>2.4691358024691357E-2</v>
      </c>
      <c r="AN420" s="93">
        <f t="shared" ref="AN420:AN428" si="168">AM420/0.091</f>
        <v>0.27133360466693801</v>
      </c>
      <c r="AO420" s="158">
        <v>35</v>
      </c>
      <c r="AP420" s="113" t="s">
        <v>9</v>
      </c>
      <c r="AQ420" s="95" t="s">
        <v>9</v>
      </c>
      <c r="AR420" s="114" t="s">
        <v>469</v>
      </c>
    </row>
    <row r="421" spans="1:44" x14ac:dyDescent="0.2">
      <c r="A421" s="260"/>
      <c r="B421" s="260"/>
      <c r="C421" s="129">
        <v>9330291.0099999998</v>
      </c>
      <c r="D421" s="122"/>
      <c r="E421" s="111"/>
      <c r="F421" s="112"/>
      <c r="G421" s="112"/>
      <c r="H421" s="145"/>
      <c r="I421" s="179" t="s">
        <v>424</v>
      </c>
      <c r="J421" s="154">
        <v>2.2799999999999998</v>
      </c>
      <c r="K421" s="89">
        <f t="shared" si="145"/>
        <v>227.99999999999997</v>
      </c>
      <c r="L421" s="158">
        <v>7659</v>
      </c>
      <c r="M421" s="158">
        <v>7192</v>
      </c>
      <c r="N421" s="141">
        <v>6731</v>
      </c>
      <c r="O421" s="90">
        <f t="shared" si="146"/>
        <v>928</v>
      </c>
      <c r="P421" s="162">
        <f t="shared" si="147"/>
        <v>0.13786955875798543</v>
      </c>
      <c r="Q421" s="174">
        <v>3357.1</v>
      </c>
      <c r="R421" s="185">
        <v>3179</v>
      </c>
      <c r="S421" s="146">
        <v>2773</v>
      </c>
      <c r="T421" s="112">
        <f t="shared" si="148"/>
        <v>406</v>
      </c>
      <c r="U421" s="162">
        <f t="shared" si="149"/>
        <v>0.14641182834475297</v>
      </c>
      <c r="V421" s="185">
        <v>3087</v>
      </c>
      <c r="W421" s="141">
        <v>2637</v>
      </c>
      <c r="X421" s="90">
        <f t="shared" si="150"/>
        <v>450</v>
      </c>
      <c r="Y421" s="163">
        <f t="shared" si="151"/>
        <v>0.17064846416382254</v>
      </c>
      <c r="Z421" s="91">
        <f t="shared" si="152"/>
        <v>13.539473684210527</v>
      </c>
      <c r="AA421" s="158">
        <v>3755</v>
      </c>
      <c r="AB421" s="189">
        <v>2640</v>
      </c>
      <c r="AC421" s="112">
        <v>175</v>
      </c>
      <c r="AD421" s="90">
        <f t="shared" si="161"/>
        <v>2815</v>
      </c>
      <c r="AE421" s="164">
        <f t="shared" si="162"/>
        <v>0.74966711051930757</v>
      </c>
      <c r="AF421" s="92">
        <f t="shared" si="163"/>
        <v>1.0817707222500832</v>
      </c>
      <c r="AG421" s="158">
        <v>640</v>
      </c>
      <c r="AH421" s="164">
        <f t="shared" si="164"/>
        <v>0.17043941411451399</v>
      </c>
      <c r="AI421" s="93">
        <f t="shared" si="165"/>
        <v>0.83712875301824163</v>
      </c>
      <c r="AJ421" s="158">
        <v>205</v>
      </c>
      <c r="AK421" s="158">
        <v>30</v>
      </c>
      <c r="AL421" s="90">
        <f t="shared" si="166"/>
        <v>235</v>
      </c>
      <c r="AM421" s="164">
        <f t="shared" si="167"/>
        <v>6.2583222370173108E-2</v>
      </c>
      <c r="AN421" s="93">
        <f t="shared" si="168"/>
        <v>0.68772771835355062</v>
      </c>
      <c r="AO421" s="158">
        <v>65</v>
      </c>
      <c r="AP421" s="113" t="s">
        <v>9</v>
      </c>
      <c r="AQ421" s="95" t="s">
        <v>9</v>
      </c>
    </row>
    <row r="422" spans="1:44" x14ac:dyDescent="0.2">
      <c r="A422" s="260"/>
      <c r="B422" s="260"/>
      <c r="C422" s="129">
        <v>9330291.0199999996</v>
      </c>
      <c r="D422" s="122"/>
      <c r="E422" s="111"/>
      <c r="F422" s="112"/>
      <c r="G422" s="112"/>
      <c r="H422" s="145"/>
      <c r="I422" s="179" t="s">
        <v>425</v>
      </c>
      <c r="J422" s="154">
        <v>3.14</v>
      </c>
      <c r="K422" s="89">
        <f t="shared" si="145"/>
        <v>314</v>
      </c>
      <c r="L422" s="158">
        <v>8272</v>
      </c>
      <c r="M422" s="158">
        <v>8023</v>
      </c>
      <c r="N422" s="141">
        <v>7484</v>
      </c>
      <c r="O422" s="90">
        <f t="shared" si="146"/>
        <v>788</v>
      </c>
      <c r="P422" s="162">
        <f t="shared" si="147"/>
        <v>0.10529128808123998</v>
      </c>
      <c r="Q422" s="174">
        <v>2638.3</v>
      </c>
      <c r="R422" s="185">
        <v>3032</v>
      </c>
      <c r="S422" s="146">
        <v>2824</v>
      </c>
      <c r="T422" s="112">
        <f t="shared" si="148"/>
        <v>208</v>
      </c>
      <c r="U422" s="162">
        <f t="shared" si="149"/>
        <v>7.3654390934844188E-2</v>
      </c>
      <c r="V422" s="185">
        <v>2952</v>
      </c>
      <c r="W422" s="141">
        <v>2636</v>
      </c>
      <c r="X422" s="90">
        <f t="shared" si="150"/>
        <v>316</v>
      </c>
      <c r="Y422" s="163">
        <f t="shared" si="151"/>
        <v>0.11987860394537178</v>
      </c>
      <c r="Z422" s="91">
        <f t="shared" si="152"/>
        <v>9.401273885350319</v>
      </c>
      <c r="AA422" s="158">
        <v>4325</v>
      </c>
      <c r="AB422" s="189">
        <v>3365</v>
      </c>
      <c r="AC422" s="112">
        <v>235</v>
      </c>
      <c r="AD422" s="90">
        <f t="shared" si="161"/>
        <v>3600</v>
      </c>
      <c r="AE422" s="164">
        <f t="shared" si="162"/>
        <v>0.83236994219653182</v>
      </c>
      <c r="AF422" s="92">
        <f t="shared" si="163"/>
        <v>1.2011110277006232</v>
      </c>
      <c r="AG422" s="158">
        <v>560</v>
      </c>
      <c r="AH422" s="164">
        <f t="shared" si="164"/>
        <v>0.12947976878612716</v>
      </c>
      <c r="AI422" s="93">
        <f t="shared" si="165"/>
        <v>0.63595171309492704</v>
      </c>
      <c r="AJ422" s="158">
        <v>125</v>
      </c>
      <c r="AK422" s="158">
        <v>25</v>
      </c>
      <c r="AL422" s="90">
        <f t="shared" si="166"/>
        <v>150</v>
      </c>
      <c r="AM422" s="164">
        <f t="shared" si="167"/>
        <v>3.4682080924855488E-2</v>
      </c>
      <c r="AN422" s="93">
        <f t="shared" si="168"/>
        <v>0.38112176840500539</v>
      </c>
      <c r="AO422" s="158">
        <v>20</v>
      </c>
      <c r="AP422" s="113" t="s">
        <v>9</v>
      </c>
      <c r="AQ422" s="95" t="s">
        <v>9</v>
      </c>
    </row>
    <row r="423" spans="1:44" x14ac:dyDescent="0.2">
      <c r="A423" s="260"/>
      <c r="B423" s="260"/>
      <c r="C423" s="129">
        <v>9330292.0099999998</v>
      </c>
      <c r="D423" s="122"/>
      <c r="E423" s="111"/>
      <c r="F423" s="112"/>
      <c r="G423" s="112"/>
      <c r="H423" s="145"/>
      <c r="I423" s="179" t="s">
        <v>426</v>
      </c>
      <c r="J423" s="154">
        <v>2.11</v>
      </c>
      <c r="K423" s="89">
        <f t="shared" si="145"/>
        <v>211</v>
      </c>
      <c r="L423" s="158">
        <v>5387</v>
      </c>
      <c r="M423" s="158">
        <v>5483</v>
      </c>
      <c r="N423" s="141">
        <v>5511</v>
      </c>
      <c r="O423" s="90">
        <f t="shared" si="146"/>
        <v>-124</v>
      </c>
      <c r="P423" s="162">
        <f t="shared" si="147"/>
        <v>-2.2500453638178187E-2</v>
      </c>
      <c r="Q423" s="174">
        <v>2557.3000000000002</v>
      </c>
      <c r="R423" s="185">
        <v>1878</v>
      </c>
      <c r="S423" s="146">
        <v>1838</v>
      </c>
      <c r="T423" s="112">
        <f t="shared" si="148"/>
        <v>40</v>
      </c>
      <c r="U423" s="162">
        <f t="shared" si="149"/>
        <v>2.176278563656148E-2</v>
      </c>
      <c r="V423" s="185">
        <v>1826</v>
      </c>
      <c r="W423" s="141">
        <v>1781</v>
      </c>
      <c r="X423" s="90">
        <f t="shared" si="150"/>
        <v>45</v>
      </c>
      <c r="Y423" s="163">
        <f t="shared" si="151"/>
        <v>2.5266704098820886E-2</v>
      </c>
      <c r="Z423" s="91">
        <f t="shared" si="152"/>
        <v>8.6540284360189581</v>
      </c>
      <c r="AA423" s="158">
        <v>2700</v>
      </c>
      <c r="AB423" s="189">
        <v>2155</v>
      </c>
      <c r="AC423" s="112">
        <v>130</v>
      </c>
      <c r="AD423" s="90">
        <f t="shared" si="161"/>
        <v>2285</v>
      </c>
      <c r="AE423" s="164">
        <f t="shared" si="162"/>
        <v>0.84629629629629632</v>
      </c>
      <c r="AF423" s="92">
        <f t="shared" si="163"/>
        <v>1.2212067767623325</v>
      </c>
      <c r="AG423" s="158">
        <v>340</v>
      </c>
      <c r="AH423" s="164">
        <f t="shared" si="164"/>
        <v>0.12592592592592591</v>
      </c>
      <c r="AI423" s="93">
        <f t="shared" si="165"/>
        <v>0.61849668922360468</v>
      </c>
      <c r="AJ423" s="158">
        <v>30</v>
      </c>
      <c r="AK423" s="158">
        <v>10</v>
      </c>
      <c r="AL423" s="90">
        <f t="shared" si="166"/>
        <v>40</v>
      </c>
      <c r="AM423" s="164">
        <f t="shared" si="167"/>
        <v>1.4814814814814815E-2</v>
      </c>
      <c r="AN423" s="93">
        <f t="shared" si="168"/>
        <v>0.16280016280016282</v>
      </c>
      <c r="AO423" s="158">
        <v>35</v>
      </c>
      <c r="AP423" s="113" t="s">
        <v>9</v>
      </c>
      <c r="AQ423" s="95" t="s">
        <v>9</v>
      </c>
    </row>
    <row r="424" spans="1:44" x14ac:dyDescent="0.2">
      <c r="A424" s="260"/>
      <c r="B424" s="260"/>
      <c r="C424" s="129">
        <v>9330292.0299999993</v>
      </c>
      <c r="D424" s="122"/>
      <c r="E424" s="111"/>
      <c r="F424" s="112"/>
      <c r="G424" s="112"/>
      <c r="H424" s="145"/>
      <c r="I424" s="179" t="s">
        <v>427</v>
      </c>
      <c r="J424" s="154">
        <v>3.12</v>
      </c>
      <c r="K424" s="89">
        <f t="shared" si="145"/>
        <v>312</v>
      </c>
      <c r="L424" s="158">
        <v>6423</v>
      </c>
      <c r="M424" s="158">
        <v>6449</v>
      </c>
      <c r="N424" s="141">
        <v>6240</v>
      </c>
      <c r="O424" s="90">
        <f t="shared" si="146"/>
        <v>183</v>
      </c>
      <c r="P424" s="162">
        <f t="shared" si="147"/>
        <v>2.9326923076923077E-2</v>
      </c>
      <c r="Q424" s="174">
        <v>2059.8000000000002</v>
      </c>
      <c r="R424" s="185">
        <v>2086</v>
      </c>
      <c r="S424" s="146">
        <v>2027</v>
      </c>
      <c r="T424" s="112">
        <f t="shared" si="148"/>
        <v>59</v>
      </c>
      <c r="U424" s="162">
        <f t="shared" si="149"/>
        <v>2.9107054760730142E-2</v>
      </c>
      <c r="V424" s="185">
        <v>2070</v>
      </c>
      <c r="W424" s="141">
        <v>1969</v>
      </c>
      <c r="X424" s="90">
        <f t="shared" si="150"/>
        <v>101</v>
      </c>
      <c r="Y424" s="163">
        <f t="shared" si="151"/>
        <v>5.1295073641442354E-2</v>
      </c>
      <c r="Z424" s="91">
        <f t="shared" si="152"/>
        <v>6.634615384615385</v>
      </c>
      <c r="AA424" s="158">
        <v>3145</v>
      </c>
      <c r="AB424" s="189">
        <v>2515</v>
      </c>
      <c r="AC424" s="112">
        <v>165</v>
      </c>
      <c r="AD424" s="90">
        <f t="shared" si="161"/>
        <v>2680</v>
      </c>
      <c r="AE424" s="164">
        <f t="shared" si="162"/>
        <v>0.85214626391096981</v>
      </c>
      <c r="AF424" s="92">
        <f t="shared" si="163"/>
        <v>1.2296482884718181</v>
      </c>
      <c r="AG424" s="158">
        <v>295</v>
      </c>
      <c r="AH424" s="164">
        <f t="shared" si="164"/>
        <v>9.3799682034976156E-2</v>
      </c>
      <c r="AI424" s="93">
        <f t="shared" si="165"/>
        <v>0.4607057074409438</v>
      </c>
      <c r="AJ424" s="158">
        <v>90</v>
      </c>
      <c r="AK424" s="158">
        <v>35</v>
      </c>
      <c r="AL424" s="90">
        <f t="shared" si="166"/>
        <v>125</v>
      </c>
      <c r="AM424" s="164">
        <f t="shared" si="167"/>
        <v>3.9745627980922099E-2</v>
      </c>
      <c r="AN424" s="93">
        <f t="shared" si="168"/>
        <v>0.43676514264749561</v>
      </c>
      <c r="AO424" s="158">
        <v>40</v>
      </c>
      <c r="AP424" s="113" t="s">
        <v>9</v>
      </c>
      <c r="AQ424" s="95" t="s">
        <v>9</v>
      </c>
    </row>
    <row r="425" spans="1:44" x14ac:dyDescent="0.2">
      <c r="A425" s="260"/>
      <c r="B425" s="260"/>
      <c r="C425" s="129">
        <v>9330292.0399999991</v>
      </c>
      <c r="D425" s="122"/>
      <c r="E425" s="111"/>
      <c r="F425" s="112"/>
      <c r="G425" s="112"/>
      <c r="H425" s="145"/>
      <c r="I425" s="179" t="s">
        <v>428</v>
      </c>
      <c r="J425" s="154">
        <v>4.82</v>
      </c>
      <c r="K425" s="89">
        <f t="shared" si="145"/>
        <v>482</v>
      </c>
      <c r="L425" s="158">
        <v>4865</v>
      </c>
      <c r="M425" s="158">
        <v>3924</v>
      </c>
      <c r="N425" s="141">
        <v>3733</v>
      </c>
      <c r="O425" s="90">
        <f t="shared" si="146"/>
        <v>1132</v>
      </c>
      <c r="P425" s="162">
        <f t="shared" si="147"/>
        <v>0.3032413608357889</v>
      </c>
      <c r="Q425" s="174">
        <v>1008.4</v>
      </c>
      <c r="R425" s="185">
        <v>1896</v>
      </c>
      <c r="S425" s="146">
        <v>1296</v>
      </c>
      <c r="T425" s="112">
        <f t="shared" si="148"/>
        <v>600</v>
      </c>
      <c r="U425" s="162">
        <f t="shared" si="149"/>
        <v>0.46296296296296297</v>
      </c>
      <c r="V425" s="185">
        <v>1775</v>
      </c>
      <c r="W425" s="141">
        <v>1247</v>
      </c>
      <c r="X425" s="90">
        <f t="shared" si="150"/>
        <v>528</v>
      </c>
      <c r="Y425" s="163">
        <f t="shared" si="151"/>
        <v>0.42341619887730553</v>
      </c>
      <c r="Z425" s="91">
        <f t="shared" si="152"/>
        <v>3.6825726141078836</v>
      </c>
      <c r="AA425" s="158">
        <v>2525</v>
      </c>
      <c r="AB425" s="189">
        <v>2020</v>
      </c>
      <c r="AC425" s="112">
        <v>105</v>
      </c>
      <c r="AD425" s="90">
        <f t="shared" si="161"/>
        <v>2125</v>
      </c>
      <c r="AE425" s="164">
        <f t="shared" si="162"/>
        <v>0.84158415841584155</v>
      </c>
      <c r="AF425" s="92">
        <f t="shared" si="163"/>
        <v>1.2144071550012145</v>
      </c>
      <c r="AG425" s="158">
        <v>290</v>
      </c>
      <c r="AH425" s="164">
        <f t="shared" si="164"/>
        <v>0.11485148514851486</v>
      </c>
      <c r="AI425" s="93">
        <f t="shared" si="165"/>
        <v>0.5641035616331771</v>
      </c>
      <c r="AJ425" s="158">
        <v>55</v>
      </c>
      <c r="AK425" s="158">
        <v>30</v>
      </c>
      <c r="AL425" s="90">
        <f t="shared" si="166"/>
        <v>85</v>
      </c>
      <c r="AM425" s="164">
        <f t="shared" si="167"/>
        <v>3.3663366336633666E-2</v>
      </c>
      <c r="AN425" s="93">
        <f t="shared" si="168"/>
        <v>0.36992710260036998</v>
      </c>
      <c r="AO425" s="158">
        <v>35</v>
      </c>
      <c r="AP425" s="113" t="s">
        <v>9</v>
      </c>
      <c r="AQ425" s="95" t="s">
        <v>9</v>
      </c>
    </row>
    <row r="426" spans="1:44" x14ac:dyDescent="0.2">
      <c r="A426" s="260" t="s">
        <v>550</v>
      </c>
      <c r="B426" s="260" t="s">
        <v>581</v>
      </c>
      <c r="C426" s="129">
        <v>9330400.0399999991</v>
      </c>
      <c r="D426" s="122"/>
      <c r="E426" s="111"/>
      <c r="F426" s="112"/>
      <c r="G426" s="112"/>
      <c r="H426" s="145"/>
      <c r="I426" s="179" t="s">
        <v>431</v>
      </c>
      <c r="J426" s="154">
        <v>12.41</v>
      </c>
      <c r="K426" s="89">
        <f t="shared" si="145"/>
        <v>1241</v>
      </c>
      <c r="L426" s="158">
        <v>7273</v>
      </c>
      <c r="M426" s="158">
        <v>6564</v>
      </c>
      <c r="N426" s="141">
        <v>5054</v>
      </c>
      <c r="O426" s="90">
        <f t="shared" si="146"/>
        <v>2219</v>
      </c>
      <c r="P426" s="162">
        <f t="shared" si="147"/>
        <v>0.43905817174515238</v>
      </c>
      <c r="Q426" s="174">
        <v>586.29999999999995</v>
      </c>
      <c r="R426" s="185">
        <v>2346</v>
      </c>
      <c r="S426" s="146">
        <v>1679</v>
      </c>
      <c r="T426" s="112">
        <f t="shared" si="148"/>
        <v>667</v>
      </c>
      <c r="U426" s="162">
        <f t="shared" si="149"/>
        <v>0.39726027397260272</v>
      </c>
      <c r="V426" s="185">
        <v>2264</v>
      </c>
      <c r="W426" s="141">
        <v>1603</v>
      </c>
      <c r="X426" s="90">
        <f t="shared" si="150"/>
        <v>661</v>
      </c>
      <c r="Y426" s="163">
        <f t="shared" si="151"/>
        <v>0.41235184029943855</v>
      </c>
      <c r="Z426" s="91">
        <f t="shared" si="152"/>
        <v>1.8243352135374697</v>
      </c>
      <c r="AA426" s="158">
        <v>3575</v>
      </c>
      <c r="AB426" s="189">
        <v>2965</v>
      </c>
      <c r="AC426" s="112">
        <v>215</v>
      </c>
      <c r="AD426" s="90">
        <f t="shared" si="161"/>
        <v>3180</v>
      </c>
      <c r="AE426" s="164">
        <f t="shared" si="162"/>
        <v>0.8895104895104895</v>
      </c>
      <c r="AF426" s="92">
        <f t="shared" si="163"/>
        <v>1.2835649199285564</v>
      </c>
      <c r="AG426" s="158">
        <v>300</v>
      </c>
      <c r="AH426" s="164">
        <f t="shared" si="164"/>
        <v>8.3916083916083919E-2</v>
      </c>
      <c r="AI426" s="93">
        <f t="shared" si="165"/>
        <v>0.41216151235797605</v>
      </c>
      <c r="AJ426" s="158">
        <v>55</v>
      </c>
      <c r="AK426" s="158">
        <v>10</v>
      </c>
      <c r="AL426" s="90">
        <f t="shared" si="166"/>
        <v>65</v>
      </c>
      <c r="AM426" s="164">
        <f t="shared" si="167"/>
        <v>1.8181818181818181E-2</v>
      </c>
      <c r="AN426" s="93">
        <f t="shared" si="168"/>
        <v>0.19980019980019981</v>
      </c>
      <c r="AO426" s="158">
        <v>30</v>
      </c>
      <c r="AP426" s="113" t="s">
        <v>9</v>
      </c>
      <c r="AQ426" s="95" t="s">
        <v>9</v>
      </c>
    </row>
    <row r="427" spans="1:44" x14ac:dyDescent="0.2">
      <c r="A427" s="260"/>
      <c r="B427" s="260"/>
      <c r="C427" s="129">
        <v>9330400.0500000007</v>
      </c>
      <c r="D427" s="122">
        <v>9330400.0299999993</v>
      </c>
      <c r="E427" s="123">
        <v>0.60418227800000002</v>
      </c>
      <c r="F427" s="146">
        <v>8932</v>
      </c>
      <c r="G427" s="146">
        <v>2893</v>
      </c>
      <c r="H427" s="147">
        <v>2824</v>
      </c>
      <c r="I427" s="179"/>
      <c r="J427" s="154">
        <v>5.0999999999999996</v>
      </c>
      <c r="K427" s="89">
        <f t="shared" si="145"/>
        <v>509.99999999999994</v>
      </c>
      <c r="L427" s="158">
        <v>7028</v>
      </c>
      <c r="M427" s="158">
        <v>6253</v>
      </c>
      <c r="N427" s="141">
        <f>E427*F427</f>
        <v>5396.5561070960002</v>
      </c>
      <c r="O427" s="90">
        <f t="shared" si="146"/>
        <v>1631.4438929039998</v>
      </c>
      <c r="P427" s="162">
        <f t="shared" si="147"/>
        <v>0.30231204133295186</v>
      </c>
      <c r="Q427" s="174">
        <v>1377.2</v>
      </c>
      <c r="R427" s="185">
        <v>2501</v>
      </c>
      <c r="S427" s="146">
        <f>G427*E427</f>
        <v>1747.899330254</v>
      </c>
      <c r="T427" s="112">
        <f t="shared" si="148"/>
        <v>753.10066974599999</v>
      </c>
      <c r="U427" s="162">
        <f t="shared" si="149"/>
        <v>0.43086043727504686</v>
      </c>
      <c r="V427" s="185">
        <v>2424</v>
      </c>
      <c r="W427" s="141">
        <f>H427*E427</f>
        <v>1706.210753072</v>
      </c>
      <c r="X427" s="90">
        <f t="shared" si="150"/>
        <v>717.78924692800001</v>
      </c>
      <c r="Y427" s="163">
        <f t="shared" si="151"/>
        <v>0.42069201922191274</v>
      </c>
      <c r="Z427" s="91">
        <f t="shared" si="152"/>
        <v>4.7529411764705891</v>
      </c>
      <c r="AA427" s="158">
        <v>3475</v>
      </c>
      <c r="AB427" s="189">
        <v>2870</v>
      </c>
      <c r="AC427" s="112">
        <v>160</v>
      </c>
      <c r="AD427" s="90">
        <f t="shared" si="161"/>
        <v>3030</v>
      </c>
      <c r="AE427" s="164">
        <f t="shared" si="162"/>
        <v>0.87194244604316551</v>
      </c>
      <c r="AF427" s="92">
        <f t="shared" si="163"/>
        <v>1.2582142078544958</v>
      </c>
      <c r="AG427" s="158">
        <v>275</v>
      </c>
      <c r="AH427" s="164">
        <f t="shared" si="164"/>
        <v>7.9136690647482008E-2</v>
      </c>
      <c r="AI427" s="93">
        <f t="shared" si="165"/>
        <v>0.38868708569490179</v>
      </c>
      <c r="AJ427" s="158">
        <v>105</v>
      </c>
      <c r="AK427" s="158">
        <v>25</v>
      </c>
      <c r="AL427" s="90">
        <f t="shared" si="166"/>
        <v>130</v>
      </c>
      <c r="AM427" s="164">
        <f t="shared" si="167"/>
        <v>3.7410071942446041E-2</v>
      </c>
      <c r="AN427" s="93">
        <f t="shared" si="168"/>
        <v>0.41109969167523125</v>
      </c>
      <c r="AO427" s="158">
        <v>40</v>
      </c>
      <c r="AP427" s="113" t="s">
        <v>9</v>
      </c>
      <c r="AQ427" s="95" t="s">
        <v>9</v>
      </c>
      <c r="AR427" s="114" t="s">
        <v>469</v>
      </c>
    </row>
    <row r="428" spans="1:44" x14ac:dyDescent="0.2">
      <c r="A428" s="260"/>
      <c r="B428" s="260"/>
      <c r="C428" s="129">
        <v>9330400.0600000005</v>
      </c>
      <c r="D428" s="122">
        <v>9330400.0299999993</v>
      </c>
      <c r="E428" s="123">
        <v>0.39581772199999998</v>
      </c>
      <c r="F428" s="146">
        <v>8932</v>
      </c>
      <c r="G428" s="146">
        <v>2893</v>
      </c>
      <c r="H428" s="147">
        <v>2824</v>
      </c>
      <c r="I428" s="179"/>
      <c r="J428" s="154">
        <v>1.46</v>
      </c>
      <c r="K428" s="89">
        <f t="shared" si="145"/>
        <v>146</v>
      </c>
      <c r="L428" s="158">
        <v>4449</v>
      </c>
      <c r="M428" s="158">
        <v>4064</v>
      </c>
      <c r="N428" s="141">
        <f>E428*F428</f>
        <v>3535.4438929039998</v>
      </c>
      <c r="O428" s="90">
        <f t="shared" si="146"/>
        <v>913.55610709600023</v>
      </c>
      <c r="P428" s="162">
        <f t="shared" si="147"/>
        <v>0.25839926605244717</v>
      </c>
      <c r="Q428" s="174">
        <v>3042.3</v>
      </c>
      <c r="R428" s="185">
        <v>1420</v>
      </c>
      <c r="S428" s="146">
        <f>G428*E428</f>
        <v>1145.100669746</v>
      </c>
      <c r="T428" s="112">
        <f t="shared" si="148"/>
        <v>274.89933025400001</v>
      </c>
      <c r="U428" s="162">
        <f t="shared" si="149"/>
        <v>0.24006564445986803</v>
      </c>
      <c r="V428" s="185">
        <v>1378</v>
      </c>
      <c r="W428" s="141">
        <f>H428*E428</f>
        <v>1117.789246928</v>
      </c>
      <c r="X428" s="90">
        <f t="shared" si="150"/>
        <v>260.21075307199999</v>
      </c>
      <c r="Y428" s="163">
        <f t="shared" si="151"/>
        <v>0.23279053165624244</v>
      </c>
      <c r="Z428" s="91">
        <f t="shared" si="152"/>
        <v>9.4383561643835616</v>
      </c>
      <c r="AA428" s="158">
        <v>2345</v>
      </c>
      <c r="AB428" s="189">
        <v>2020</v>
      </c>
      <c r="AC428" s="112">
        <v>145</v>
      </c>
      <c r="AD428" s="90">
        <f t="shared" si="161"/>
        <v>2165</v>
      </c>
      <c r="AE428" s="164">
        <f t="shared" si="162"/>
        <v>0.92324093816631125</v>
      </c>
      <c r="AF428" s="92">
        <f t="shared" si="163"/>
        <v>1.3322380060119932</v>
      </c>
      <c r="AG428" s="158">
        <v>135</v>
      </c>
      <c r="AH428" s="164">
        <f t="shared" si="164"/>
        <v>5.7569296375266525E-2</v>
      </c>
      <c r="AI428" s="93">
        <f t="shared" si="165"/>
        <v>0.28275685842468823</v>
      </c>
      <c r="AJ428" s="158">
        <v>25</v>
      </c>
      <c r="AK428" s="158">
        <v>0</v>
      </c>
      <c r="AL428" s="90">
        <f t="shared" si="166"/>
        <v>25</v>
      </c>
      <c r="AM428" s="164">
        <f t="shared" si="167"/>
        <v>1.0660980810234541E-2</v>
      </c>
      <c r="AN428" s="93">
        <f t="shared" si="168"/>
        <v>0.11715363527730266</v>
      </c>
      <c r="AO428" s="158">
        <v>10</v>
      </c>
      <c r="AP428" s="113" t="s">
        <v>9</v>
      </c>
      <c r="AQ428" s="95" t="s">
        <v>9</v>
      </c>
      <c r="AR428" s="114" t="s">
        <v>469</v>
      </c>
    </row>
    <row r="429" spans="1:44" x14ac:dyDescent="0.2">
      <c r="A429" s="264"/>
      <c r="B429" s="264"/>
      <c r="C429" s="221">
        <v>9330400.0700000003</v>
      </c>
      <c r="D429" s="222">
        <v>9330400.0199999996</v>
      </c>
      <c r="E429" s="244">
        <v>1.1959399999999999E-3</v>
      </c>
      <c r="F429" s="235">
        <v>3496</v>
      </c>
      <c r="G429" s="235">
        <v>1384</v>
      </c>
      <c r="H429" s="245">
        <v>1281</v>
      </c>
      <c r="I429" s="226"/>
      <c r="J429" s="227">
        <v>1.3</v>
      </c>
      <c r="K429" s="228">
        <f t="shared" si="145"/>
        <v>130</v>
      </c>
      <c r="L429" s="229">
        <v>0</v>
      </c>
      <c r="M429" s="229">
        <v>0</v>
      </c>
      <c r="N429" s="230">
        <f>E429*F429</f>
        <v>4.1810062399999994</v>
      </c>
      <c r="O429" s="231">
        <f t="shared" si="146"/>
        <v>-4.1810062399999994</v>
      </c>
      <c r="P429" s="232">
        <f t="shared" si="147"/>
        <v>-1</v>
      </c>
      <c r="Q429" s="233">
        <v>0</v>
      </c>
      <c r="R429" s="234">
        <v>0</v>
      </c>
      <c r="S429" s="235">
        <f>G429*E429</f>
        <v>1.6551809599999998</v>
      </c>
      <c r="T429" s="224">
        <f t="shared" si="148"/>
        <v>-1.6551809599999998</v>
      </c>
      <c r="U429" s="232">
        <f t="shared" si="149"/>
        <v>-1</v>
      </c>
      <c r="V429" s="234">
        <v>0</v>
      </c>
      <c r="W429" s="230">
        <f>H429*E429</f>
        <v>1.5319991399999999</v>
      </c>
      <c r="X429" s="231">
        <f t="shared" si="150"/>
        <v>-1.5319991399999999</v>
      </c>
      <c r="Y429" s="236">
        <f t="shared" si="151"/>
        <v>-1</v>
      </c>
      <c r="Z429" s="237">
        <f t="shared" si="152"/>
        <v>0</v>
      </c>
      <c r="AA429" s="229"/>
      <c r="AB429" s="238"/>
      <c r="AC429" s="224"/>
      <c r="AD429" s="231"/>
      <c r="AE429" s="239"/>
      <c r="AF429" s="240"/>
      <c r="AG429" s="229"/>
      <c r="AH429" s="239"/>
      <c r="AI429" s="241"/>
      <c r="AJ429" s="229"/>
      <c r="AK429" s="229"/>
      <c r="AL429" s="231"/>
      <c r="AM429" s="239"/>
      <c r="AN429" s="241"/>
      <c r="AO429" s="229"/>
      <c r="AP429" s="220" t="s">
        <v>470</v>
      </c>
      <c r="AQ429" s="55" t="s">
        <v>5</v>
      </c>
      <c r="AR429" s="114" t="s">
        <v>483</v>
      </c>
    </row>
    <row r="430" spans="1:44" x14ac:dyDescent="0.2">
      <c r="A430" s="264"/>
      <c r="B430" s="264"/>
      <c r="C430" s="221">
        <v>9330400.0800000001</v>
      </c>
      <c r="D430" s="222">
        <v>9330400.0199999996</v>
      </c>
      <c r="E430" s="244">
        <v>1.13225E-3</v>
      </c>
      <c r="F430" s="235">
        <v>3496</v>
      </c>
      <c r="G430" s="235">
        <v>1384</v>
      </c>
      <c r="H430" s="245">
        <v>1281</v>
      </c>
      <c r="I430" s="226"/>
      <c r="J430" s="227">
        <v>0.39</v>
      </c>
      <c r="K430" s="228">
        <f t="shared" si="145"/>
        <v>39</v>
      </c>
      <c r="L430" s="229">
        <v>0</v>
      </c>
      <c r="M430" s="229">
        <v>0</v>
      </c>
      <c r="N430" s="230">
        <f>E430*F430</f>
        <v>3.9583460000000001</v>
      </c>
      <c r="O430" s="231">
        <f t="shared" si="146"/>
        <v>-3.9583460000000001</v>
      </c>
      <c r="P430" s="232">
        <f t="shared" si="147"/>
        <v>-1</v>
      </c>
      <c r="Q430" s="233">
        <v>0</v>
      </c>
      <c r="R430" s="234">
        <v>1</v>
      </c>
      <c r="S430" s="235">
        <f>G430*E430</f>
        <v>1.567034</v>
      </c>
      <c r="T430" s="224">
        <f t="shared" si="148"/>
        <v>-0.56703400000000004</v>
      </c>
      <c r="U430" s="232">
        <f t="shared" si="149"/>
        <v>-0.3618517530570492</v>
      </c>
      <c r="V430" s="234">
        <v>0</v>
      </c>
      <c r="W430" s="230">
        <f>H430*E430</f>
        <v>1.4504122500000001</v>
      </c>
      <c r="X430" s="231">
        <f t="shared" si="150"/>
        <v>-1.4504122500000001</v>
      </c>
      <c r="Y430" s="236">
        <f t="shared" si="151"/>
        <v>-1</v>
      </c>
      <c r="Z430" s="237">
        <f t="shared" si="152"/>
        <v>0</v>
      </c>
      <c r="AA430" s="229"/>
      <c r="AB430" s="238"/>
      <c r="AC430" s="224"/>
      <c r="AD430" s="231"/>
      <c r="AE430" s="239"/>
      <c r="AF430" s="240"/>
      <c r="AG430" s="229"/>
      <c r="AH430" s="239"/>
      <c r="AI430" s="241"/>
      <c r="AJ430" s="229"/>
      <c r="AK430" s="229"/>
      <c r="AL430" s="231"/>
      <c r="AM430" s="239"/>
      <c r="AN430" s="241"/>
      <c r="AO430" s="229"/>
      <c r="AP430" s="220" t="s">
        <v>470</v>
      </c>
      <c r="AQ430" s="55" t="s">
        <v>5</v>
      </c>
      <c r="AR430" s="114" t="s">
        <v>484</v>
      </c>
    </row>
    <row r="431" spans="1:44" x14ac:dyDescent="0.2">
      <c r="C431" s="132">
        <v>9330400.0899999999</v>
      </c>
      <c r="D431" s="133">
        <v>9330400.0199999996</v>
      </c>
      <c r="E431" s="128">
        <v>0.99767181000000005</v>
      </c>
      <c r="F431" s="199">
        <v>3496</v>
      </c>
      <c r="G431" s="199">
        <v>1384</v>
      </c>
      <c r="H431" s="200">
        <v>1281</v>
      </c>
      <c r="I431" s="196"/>
      <c r="J431" s="157">
        <v>35.99</v>
      </c>
      <c r="K431" s="4">
        <f t="shared" si="145"/>
        <v>3599</v>
      </c>
      <c r="L431" s="161">
        <v>5083</v>
      </c>
      <c r="M431" s="161">
        <v>4140</v>
      </c>
      <c r="N431" s="197">
        <f>E431*F431</f>
        <v>3487.8606477600001</v>
      </c>
      <c r="O431" s="5">
        <f t="shared" si="146"/>
        <v>1595.1393522399999</v>
      </c>
      <c r="P431" s="171">
        <f t="shared" si="147"/>
        <v>0.45734033361236553</v>
      </c>
      <c r="Q431" s="198">
        <v>141.19999999999999</v>
      </c>
      <c r="R431" s="188">
        <v>1843</v>
      </c>
      <c r="S431" s="199">
        <f>G431*E431</f>
        <v>1380.77778504</v>
      </c>
      <c r="T431" s="121">
        <f t="shared" si="148"/>
        <v>462.22221495999997</v>
      </c>
      <c r="U431" s="171">
        <f t="shared" si="149"/>
        <v>0.33475496199890686</v>
      </c>
      <c r="V431" s="188">
        <v>1725</v>
      </c>
      <c r="W431" s="197">
        <f>H431*E431</f>
        <v>1278.0175886100001</v>
      </c>
      <c r="X431" s="5">
        <f t="shared" si="150"/>
        <v>446.98241138999992</v>
      </c>
      <c r="Y431" s="172">
        <f t="shared" si="151"/>
        <v>0.34974668218466992</v>
      </c>
      <c r="Z431" s="6">
        <f t="shared" si="152"/>
        <v>0.47929980550152818</v>
      </c>
      <c r="AA431" s="161">
        <v>2360</v>
      </c>
      <c r="AB431" s="138">
        <v>2095</v>
      </c>
      <c r="AC431" s="121">
        <v>85</v>
      </c>
      <c r="AD431" s="5">
        <f t="shared" ref="AD431:AD462" si="169">AB431+AC431</f>
        <v>2180</v>
      </c>
      <c r="AE431" s="173">
        <f t="shared" ref="AE431:AE462" si="170">AD431/AA431</f>
        <v>0.92372881355932202</v>
      </c>
      <c r="AF431" s="7">
        <f t="shared" ref="AF431:AF462" si="171">AE431/0.693</f>
        <v>1.3329420109081127</v>
      </c>
      <c r="AG431" s="161">
        <v>100</v>
      </c>
      <c r="AH431" s="173">
        <f t="shared" ref="AH431:AH462" si="172">AG431/AA431</f>
        <v>4.2372881355932202E-2</v>
      </c>
      <c r="AI431" s="8">
        <f t="shared" ref="AI431:AI462" si="173">AH431/0.2036</f>
        <v>0.20811827777962771</v>
      </c>
      <c r="AJ431" s="161">
        <v>50</v>
      </c>
      <c r="AK431" s="161">
        <v>0</v>
      </c>
      <c r="AL431" s="5">
        <f t="shared" ref="AL431:AL462" si="174">AJ431+AK431</f>
        <v>50</v>
      </c>
      <c r="AM431" s="173">
        <f t="shared" ref="AM431:AM462" si="175">AL431/AA431</f>
        <v>2.1186440677966101E-2</v>
      </c>
      <c r="AN431" s="8">
        <f t="shared" ref="AN431:AN462" si="176">AM431/0.091</f>
        <v>0.2328180294281989</v>
      </c>
      <c r="AO431" s="161">
        <v>30</v>
      </c>
      <c r="AP431" s="114" t="s">
        <v>5</v>
      </c>
      <c r="AQ431" s="55" t="s">
        <v>5</v>
      </c>
      <c r="AR431" s="114" t="s">
        <v>469</v>
      </c>
    </row>
    <row r="432" spans="1:44" x14ac:dyDescent="0.2">
      <c r="A432" s="260"/>
      <c r="B432" s="260"/>
      <c r="C432" s="129">
        <v>9330401.0099999998</v>
      </c>
      <c r="D432" s="122"/>
      <c r="E432" s="111"/>
      <c r="F432" s="112"/>
      <c r="G432" s="112"/>
      <c r="H432" s="145"/>
      <c r="I432" s="179" t="s">
        <v>432</v>
      </c>
      <c r="J432" s="154">
        <v>1.1100000000000001</v>
      </c>
      <c r="K432" s="89">
        <f t="shared" si="145"/>
        <v>111.00000000000001</v>
      </c>
      <c r="L432" s="158">
        <v>3026</v>
      </c>
      <c r="M432" s="158">
        <v>2622</v>
      </c>
      <c r="N432" s="141">
        <v>2481</v>
      </c>
      <c r="O432" s="90">
        <f t="shared" si="146"/>
        <v>545</v>
      </c>
      <c r="P432" s="162">
        <f t="shared" si="147"/>
        <v>0.21966948810963322</v>
      </c>
      <c r="Q432" s="174">
        <v>2716.6</v>
      </c>
      <c r="R432" s="185">
        <v>1367</v>
      </c>
      <c r="S432" s="146">
        <v>1161</v>
      </c>
      <c r="T432" s="112">
        <f t="shared" si="148"/>
        <v>206</v>
      </c>
      <c r="U432" s="162">
        <f t="shared" si="149"/>
        <v>0.17743324720068906</v>
      </c>
      <c r="V432" s="185">
        <v>1299</v>
      </c>
      <c r="W432" s="141">
        <v>1091</v>
      </c>
      <c r="X432" s="90">
        <f t="shared" si="150"/>
        <v>208</v>
      </c>
      <c r="Y432" s="163">
        <f t="shared" si="151"/>
        <v>0.19065077910174152</v>
      </c>
      <c r="Z432" s="91">
        <f t="shared" si="152"/>
        <v>11.702702702702702</v>
      </c>
      <c r="AA432" s="158">
        <v>1365</v>
      </c>
      <c r="AB432" s="189">
        <v>1030</v>
      </c>
      <c r="AC432" s="112">
        <v>65</v>
      </c>
      <c r="AD432" s="90">
        <f t="shared" si="169"/>
        <v>1095</v>
      </c>
      <c r="AE432" s="164">
        <f t="shared" si="170"/>
        <v>0.80219780219780223</v>
      </c>
      <c r="AF432" s="92">
        <f t="shared" si="171"/>
        <v>1.1575725861440149</v>
      </c>
      <c r="AG432" s="158">
        <v>160</v>
      </c>
      <c r="AH432" s="164">
        <f t="shared" si="172"/>
        <v>0.11721611721611722</v>
      </c>
      <c r="AI432" s="93">
        <f t="shared" si="173"/>
        <v>0.57571766805558555</v>
      </c>
      <c r="AJ432" s="158">
        <v>95</v>
      </c>
      <c r="AK432" s="158">
        <v>10</v>
      </c>
      <c r="AL432" s="90">
        <f t="shared" si="174"/>
        <v>105</v>
      </c>
      <c r="AM432" s="164">
        <f t="shared" si="175"/>
        <v>7.6923076923076927E-2</v>
      </c>
      <c r="AN432" s="93">
        <f t="shared" si="176"/>
        <v>0.84530853761623004</v>
      </c>
      <c r="AO432" s="158">
        <v>20</v>
      </c>
      <c r="AP432" s="113" t="s">
        <v>9</v>
      </c>
      <c r="AQ432" s="95" t="s">
        <v>9</v>
      </c>
    </row>
    <row r="433" spans="1:45" x14ac:dyDescent="0.2">
      <c r="A433" s="260"/>
      <c r="B433" s="260"/>
      <c r="C433" s="129">
        <v>9330401.0199999996</v>
      </c>
      <c r="D433" s="122"/>
      <c r="E433" s="111"/>
      <c r="F433" s="112"/>
      <c r="G433" s="112"/>
      <c r="H433" s="145"/>
      <c r="I433" s="179" t="s">
        <v>433</v>
      </c>
      <c r="J433" s="154">
        <v>3.15</v>
      </c>
      <c r="K433" s="89">
        <f t="shared" si="145"/>
        <v>315</v>
      </c>
      <c r="L433" s="158">
        <v>8088</v>
      </c>
      <c r="M433" s="158">
        <v>7600</v>
      </c>
      <c r="N433" s="141">
        <v>7172</v>
      </c>
      <c r="O433" s="90">
        <f t="shared" si="146"/>
        <v>916</v>
      </c>
      <c r="P433" s="162">
        <f t="shared" si="147"/>
        <v>0.12771890686001117</v>
      </c>
      <c r="Q433" s="174">
        <v>2571.1999999999998</v>
      </c>
      <c r="R433" s="185">
        <v>4031</v>
      </c>
      <c r="S433" s="146">
        <v>3527</v>
      </c>
      <c r="T433" s="112">
        <f t="shared" si="148"/>
        <v>504</v>
      </c>
      <c r="U433" s="162">
        <f t="shared" si="149"/>
        <v>0.14289764672526226</v>
      </c>
      <c r="V433" s="185">
        <v>3871</v>
      </c>
      <c r="W433" s="141">
        <v>3347</v>
      </c>
      <c r="X433" s="90">
        <f t="shared" si="150"/>
        <v>524</v>
      </c>
      <c r="Y433" s="163">
        <f t="shared" si="151"/>
        <v>0.15655811174185838</v>
      </c>
      <c r="Z433" s="91">
        <f t="shared" si="152"/>
        <v>12.28888888888889</v>
      </c>
      <c r="AA433" s="158">
        <v>3490</v>
      </c>
      <c r="AB433" s="189">
        <v>2510</v>
      </c>
      <c r="AC433" s="112">
        <v>230</v>
      </c>
      <c r="AD433" s="90">
        <f t="shared" si="169"/>
        <v>2740</v>
      </c>
      <c r="AE433" s="164">
        <f t="shared" si="170"/>
        <v>0.78510028653295127</v>
      </c>
      <c r="AF433" s="92">
        <f t="shared" si="171"/>
        <v>1.1329008463678951</v>
      </c>
      <c r="AG433" s="158">
        <v>415</v>
      </c>
      <c r="AH433" s="164">
        <f t="shared" si="172"/>
        <v>0.11891117478510028</v>
      </c>
      <c r="AI433" s="93">
        <f t="shared" si="173"/>
        <v>0.58404309815864575</v>
      </c>
      <c r="AJ433" s="158">
        <v>255</v>
      </c>
      <c r="AK433" s="158">
        <v>15</v>
      </c>
      <c r="AL433" s="90">
        <f t="shared" si="174"/>
        <v>270</v>
      </c>
      <c r="AM433" s="164">
        <f t="shared" si="175"/>
        <v>7.7363896848137534E-2</v>
      </c>
      <c r="AN433" s="93">
        <f t="shared" si="176"/>
        <v>0.85015271261689596</v>
      </c>
      <c r="AO433" s="158">
        <v>55</v>
      </c>
      <c r="AP433" s="113" t="s">
        <v>9</v>
      </c>
      <c r="AQ433" s="95" t="s">
        <v>9</v>
      </c>
    </row>
    <row r="434" spans="1:45" x14ac:dyDescent="0.2">
      <c r="A434" s="260"/>
      <c r="B434" s="260"/>
      <c r="C434" s="129">
        <v>9330402.0199999996</v>
      </c>
      <c r="D434" s="122"/>
      <c r="E434" s="111"/>
      <c r="F434" s="112"/>
      <c r="G434" s="112"/>
      <c r="H434" s="145"/>
      <c r="I434" s="179" t="s">
        <v>435</v>
      </c>
      <c r="J434" s="154">
        <v>2.96</v>
      </c>
      <c r="K434" s="89">
        <f t="shared" si="145"/>
        <v>296</v>
      </c>
      <c r="L434" s="158">
        <v>5344</v>
      </c>
      <c r="M434" s="158">
        <v>5255</v>
      </c>
      <c r="N434" s="141">
        <v>5006</v>
      </c>
      <c r="O434" s="90">
        <f t="shared" si="146"/>
        <v>338</v>
      </c>
      <c r="P434" s="162">
        <f t="shared" si="147"/>
        <v>6.7518977227327207E-2</v>
      </c>
      <c r="Q434" s="174">
        <v>1807.4</v>
      </c>
      <c r="R434" s="185">
        <v>1981</v>
      </c>
      <c r="S434" s="146">
        <v>1817</v>
      </c>
      <c r="T434" s="112">
        <f t="shared" si="148"/>
        <v>164</v>
      </c>
      <c r="U434" s="162">
        <f t="shared" si="149"/>
        <v>9.025866813428729E-2</v>
      </c>
      <c r="V434" s="185">
        <v>1955</v>
      </c>
      <c r="W434" s="141">
        <v>1735</v>
      </c>
      <c r="X434" s="90">
        <f t="shared" si="150"/>
        <v>220</v>
      </c>
      <c r="Y434" s="163">
        <f t="shared" si="151"/>
        <v>0.12680115273775217</v>
      </c>
      <c r="Z434" s="91">
        <f t="shared" si="152"/>
        <v>6.6047297297297298</v>
      </c>
      <c r="AA434" s="158">
        <v>2525</v>
      </c>
      <c r="AB434" s="189">
        <v>2030</v>
      </c>
      <c r="AC434" s="112">
        <v>120</v>
      </c>
      <c r="AD434" s="90">
        <f t="shared" si="169"/>
        <v>2150</v>
      </c>
      <c r="AE434" s="164">
        <f t="shared" si="170"/>
        <v>0.85148514851485146</v>
      </c>
      <c r="AF434" s="92">
        <f t="shared" si="171"/>
        <v>1.2286942980012288</v>
      </c>
      <c r="AG434" s="158">
        <v>220</v>
      </c>
      <c r="AH434" s="164">
        <f t="shared" si="172"/>
        <v>8.7128712871287123E-2</v>
      </c>
      <c r="AI434" s="93">
        <f t="shared" si="173"/>
        <v>0.42794063296309981</v>
      </c>
      <c r="AJ434" s="158">
        <v>115</v>
      </c>
      <c r="AK434" s="158">
        <v>20</v>
      </c>
      <c r="AL434" s="90">
        <f t="shared" si="174"/>
        <v>135</v>
      </c>
      <c r="AM434" s="164">
        <f t="shared" si="175"/>
        <v>5.3465346534653464E-2</v>
      </c>
      <c r="AN434" s="93">
        <f t="shared" si="176"/>
        <v>0.58753128060058757</v>
      </c>
      <c r="AO434" s="158">
        <v>15</v>
      </c>
      <c r="AP434" s="113" t="s">
        <v>9</v>
      </c>
      <c r="AQ434" s="95" t="s">
        <v>9</v>
      </c>
    </row>
    <row r="435" spans="1:45" x14ac:dyDescent="0.2">
      <c r="A435" s="260"/>
      <c r="B435" s="260"/>
      <c r="C435" s="129">
        <v>9330402.0299999993</v>
      </c>
      <c r="D435" s="122">
        <v>9330402.0099999998</v>
      </c>
      <c r="E435" s="123">
        <v>0.50868924000000004</v>
      </c>
      <c r="F435" s="146">
        <v>7930</v>
      </c>
      <c r="G435" s="146">
        <v>3279</v>
      </c>
      <c r="H435" s="147">
        <v>3119</v>
      </c>
      <c r="I435" s="179"/>
      <c r="J435" s="154">
        <v>1.3</v>
      </c>
      <c r="K435" s="89">
        <f t="shared" si="145"/>
        <v>130</v>
      </c>
      <c r="L435" s="158">
        <v>4641</v>
      </c>
      <c r="M435" s="158">
        <v>4534</v>
      </c>
      <c r="N435" s="141">
        <f>E435*F435</f>
        <v>4033.9056732000004</v>
      </c>
      <c r="O435" s="90">
        <f t="shared" si="146"/>
        <v>607.09432679999964</v>
      </c>
      <c r="P435" s="162">
        <f t="shared" si="147"/>
        <v>0.1504978985585467</v>
      </c>
      <c r="Q435" s="174">
        <v>3583</v>
      </c>
      <c r="R435" s="185">
        <v>2390</v>
      </c>
      <c r="S435" s="146">
        <f>G435*E435</f>
        <v>1667.9920179600001</v>
      </c>
      <c r="T435" s="112">
        <f t="shared" si="148"/>
        <v>722.00798203999989</v>
      </c>
      <c r="U435" s="162">
        <f t="shared" si="149"/>
        <v>0.43286057383118381</v>
      </c>
      <c r="V435" s="185">
        <v>2284</v>
      </c>
      <c r="W435" s="141">
        <f>H435*E435</f>
        <v>1586.6017395600002</v>
      </c>
      <c r="X435" s="90">
        <f t="shared" si="150"/>
        <v>697.39826043999983</v>
      </c>
      <c r="Y435" s="163">
        <f t="shared" si="151"/>
        <v>0.43955470553902443</v>
      </c>
      <c r="Z435" s="91">
        <f t="shared" si="152"/>
        <v>17.569230769230771</v>
      </c>
      <c r="AA435" s="158">
        <v>2125</v>
      </c>
      <c r="AB435" s="189">
        <v>1625</v>
      </c>
      <c r="AC435" s="112">
        <v>85</v>
      </c>
      <c r="AD435" s="90">
        <f t="shared" si="169"/>
        <v>1710</v>
      </c>
      <c r="AE435" s="164">
        <f t="shared" si="170"/>
        <v>0.80470588235294116</v>
      </c>
      <c r="AF435" s="92">
        <f t="shared" si="171"/>
        <v>1.1611917494270436</v>
      </c>
      <c r="AG435" s="158">
        <v>205</v>
      </c>
      <c r="AH435" s="164">
        <f t="shared" si="172"/>
        <v>9.6470588235294114E-2</v>
      </c>
      <c r="AI435" s="93">
        <f t="shared" si="173"/>
        <v>0.47382410724604179</v>
      </c>
      <c r="AJ435" s="158">
        <v>160</v>
      </c>
      <c r="AK435" s="158">
        <v>15</v>
      </c>
      <c r="AL435" s="90">
        <f t="shared" si="174"/>
        <v>175</v>
      </c>
      <c r="AM435" s="164">
        <f t="shared" si="175"/>
        <v>8.2352941176470587E-2</v>
      </c>
      <c r="AN435" s="93">
        <f t="shared" si="176"/>
        <v>0.90497737556561086</v>
      </c>
      <c r="AO435" s="158">
        <v>35</v>
      </c>
      <c r="AP435" s="113" t="s">
        <v>9</v>
      </c>
      <c r="AQ435" s="95" t="s">
        <v>9</v>
      </c>
      <c r="AR435" s="114" t="s">
        <v>469</v>
      </c>
      <c r="AS435" s="192" t="s">
        <v>476</v>
      </c>
    </row>
    <row r="436" spans="1:45" x14ac:dyDescent="0.2">
      <c r="A436" s="260"/>
      <c r="B436" s="260"/>
      <c r="C436" s="129">
        <v>9330402.0399999991</v>
      </c>
      <c r="D436" s="122">
        <v>9330402.0099999998</v>
      </c>
      <c r="E436" s="123">
        <v>0.49131076000000001</v>
      </c>
      <c r="F436" s="146">
        <v>7930</v>
      </c>
      <c r="G436" s="146">
        <v>3279</v>
      </c>
      <c r="H436" s="147">
        <v>3119</v>
      </c>
      <c r="I436" s="179"/>
      <c r="J436" s="154">
        <v>1.79</v>
      </c>
      <c r="K436" s="89">
        <f t="shared" si="145"/>
        <v>179</v>
      </c>
      <c r="L436" s="158">
        <v>4095</v>
      </c>
      <c r="M436" s="158">
        <v>4081</v>
      </c>
      <c r="N436" s="141">
        <f>E436*F436</f>
        <v>3896.0943268000001</v>
      </c>
      <c r="O436" s="90">
        <f t="shared" si="146"/>
        <v>198.90567319999991</v>
      </c>
      <c r="P436" s="162">
        <f t="shared" si="147"/>
        <v>5.1052581512667887E-2</v>
      </c>
      <c r="Q436" s="174">
        <v>2291.3000000000002</v>
      </c>
      <c r="R436" s="185">
        <v>1569</v>
      </c>
      <c r="S436" s="146">
        <f>G436*E436</f>
        <v>1611.0079820400001</v>
      </c>
      <c r="T436" s="112">
        <f t="shared" si="148"/>
        <v>-42.007982040000115</v>
      </c>
      <c r="U436" s="162">
        <f t="shared" si="149"/>
        <v>-2.6075589015273477E-2</v>
      </c>
      <c r="V436" s="185">
        <v>1505</v>
      </c>
      <c r="W436" s="141">
        <f>H436*E436</f>
        <v>1532.3982604400001</v>
      </c>
      <c r="X436" s="90">
        <f t="shared" si="150"/>
        <v>-27.398260440000058</v>
      </c>
      <c r="Y436" s="163">
        <f t="shared" si="151"/>
        <v>-1.7879334078683404E-2</v>
      </c>
      <c r="Z436" s="91">
        <f t="shared" si="152"/>
        <v>8.4078212290502794</v>
      </c>
      <c r="AA436" s="158">
        <v>2195</v>
      </c>
      <c r="AB436" s="189">
        <v>1695</v>
      </c>
      <c r="AC436" s="112">
        <v>145</v>
      </c>
      <c r="AD436" s="90">
        <f t="shared" si="169"/>
        <v>1840</v>
      </c>
      <c r="AE436" s="164">
        <f t="shared" si="170"/>
        <v>0.8382687927107062</v>
      </c>
      <c r="AF436" s="92">
        <f t="shared" si="171"/>
        <v>1.2096230775046266</v>
      </c>
      <c r="AG436" s="158">
        <v>145</v>
      </c>
      <c r="AH436" s="164">
        <f t="shared" si="172"/>
        <v>6.6059225512528477E-2</v>
      </c>
      <c r="AI436" s="93">
        <f t="shared" si="173"/>
        <v>0.32445592098491394</v>
      </c>
      <c r="AJ436" s="158">
        <v>145</v>
      </c>
      <c r="AK436" s="158">
        <v>0</v>
      </c>
      <c r="AL436" s="90">
        <f t="shared" si="174"/>
        <v>145</v>
      </c>
      <c r="AM436" s="164">
        <f t="shared" si="175"/>
        <v>6.6059225512528477E-2</v>
      </c>
      <c r="AN436" s="93">
        <f t="shared" si="176"/>
        <v>0.72592555508273049</v>
      </c>
      <c r="AO436" s="158">
        <v>55</v>
      </c>
      <c r="AP436" s="113" t="s">
        <v>9</v>
      </c>
      <c r="AQ436" s="95" t="s">
        <v>9</v>
      </c>
      <c r="AR436" s="114" t="s">
        <v>469</v>
      </c>
    </row>
    <row r="437" spans="1:45" x14ac:dyDescent="0.2">
      <c r="A437" s="260"/>
      <c r="B437" s="260"/>
      <c r="C437" s="129">
        <v>9330403.0099999998</v>
      </c>
      <c r="D437" s="122"/>
      <c r="E437" s="111"/>
      <c r="F437" s="112"/>
      <c r="G437" s="112"/>
      <c r="H437" s="145"/>
      <c r="I437" s="179" t="s">
        <v>436</v>
      </c>
      <c r="J437" s="154">
        <v>2.35</v>
      </c>
      <c r="K437" s="89">
        <f t="shared" si="145"/>
        <v>235</v>
      </c>
      <c r="L437" s="158">
        <v>5401</v>
      </c>
      <c r="M437" s="158">
        <v>5403</v>
      </c>
      <c r="N437" s="141">
        <v>5398</v>
      </c>
      <c r="O437" s="90">
        <f t="shared" si="146"/>
        <v>3</v>
      </c>
      <c r="P437" s="162">
        <f t="shared" si="147"/>
        <v>5.5576139310855872E-4</v>
      </c>
      <c r="Q437" s="174">
        <v>2299.6999999999998</v>
      </c>
      <c r="R437" s="185">
        <v>2050</v>
      </c>
      <c r="S437" s="146">
        <v>2064</v>
      </c>
      <c r="T437" s="112">
        <f t="shared" si="148"/>
        <v>-14</v>
      </c>
      <c r="U437" s="162">
        <f t="shared" si="149"/>
        <v>-6.7829457364341084E-3</v>
      </c>
      <c r="V437" s="185">
        <v>1970</v>
      </c>
      <c r="W437" s="141">
        <v>1949</v>
      </c>
      <c r="X437" s="90">
        <f t="shared" si="150"/>
        <v>21</v>
      </c>
      <c r="Y437" s="163">
        <f t="shared" si="151"/>
        <v>1.07747562852745E-2</v>
      </c>
      <c r="Z437" s="91">
        <f t="shared" si="152"/>
        <v>8.3829787234042552</v>
      </c>
      <c r="AA437" s="158">
        <v>2725</v>
      </c>
      <c r="AB437" s="189">
        <v>2160</v>
      </c>
      <c r="AC437" s="112">
        <v>125</v>
      </c>
      <c r="AD437" s="90">
        <f t="shared" si="169"/>
        <v>2285</v>
      </c>
      <c r="AE437" s="164">
        <f t="shared" si="170"/>
        <v>0.83853211009174311</v>
      </c>
      <c r="AF437" s="92">
        <f t="shared" si="171"/>
        <v>1.2100030448654302</v>
      </c>
      <c r="AG437" s="158">
        <v>310</v>
      </c>
      <c r="AH437" s="164">
        <f t="shared" si="172"/>
        <v>0.11376146788990826</v>
      </c>
      <c r="AI437" s="93">
        <f t="shared" si="173"/>
        <v>0.55874984228835101</v>
      </c>
      <c r="AJ437" s="158">
        <v>105</v>
      </c>
      <c r="AK437" s="158">
        <v>10</v>
      </c>
      <c r="AL437" s="90">
        <f t="shared" si="174"/>
        <v>115</v>
      </c>
      <c r="AM437" s="164">
        <f t="shared" si="175"/>
        <v>4.2201834862385323E-2</v>
      </c>
      <c r="AN437" s="93">
        <f t="shared" si="176"/>
        <v>0.46375642705917941</v>
      </c>
      <c r="AO437" s="158">
        <v>10</v>
      </c>
      <c r="AP437" s="113" t="s">
        <v>9</v>
      </c>
      <c r="AQ437" s="95" t="s">
        <v>9</v>
      </c>
    </row>
    <row r="438" spans="1:45" x14ac:dyDescent="0.2">
      <c r="A438" s="260"/>
      <c r="B438" s="260"/>
      <c r="C438" s="129">
        <v>9330403.0399999991</v>
      </c>
      <c r="D438" s="122"/>
      <c r="E438" s="111"/>
      <c r="F438" s="112"/>
      <c r="G438" s="112"/>
      <c r="H438" s="145"/>
      <c r="I438" s="179" t="s">
        <v>438</v>
      </c>
      <c r="J438" s="154">
        <v>5</v>
      </c>
      <c r="K438" s="89">
        <f t="shared" si="145"/>
        <v>500</v>
      </c>
      <c r="L438" s="158">
        <v>4546</v>
      </c>
      <c r="M438" s="158">
        <v>4527</v>
      </c>
      <c r="N438" s="141">
        <v>4565</v>
      </c>
      <c r="O438" s="90">
        <f t="shared" si="146"/>
        <v>-19</v>
      </c>
      <c r="P438" s="162">
        <f t="shared" si="147"/>
        <v>-4.1621029572836803E-3</v>
      </c>
      <c r="Q438" s="174">
        <v>908.6</v>
      </c>
      <c r="R438" s="185">
        <v>1661</v>
      </c>
      <c r="S438" s="146">
        <v>1627</v>
      </c>
      <c r="T438" s="112">
        <f t="shared" si="148"/>
        <v>34</v>
      </c>
      <c r="U438" s="162">
        <f t="shared" si="149"/>
        <v>2.0897357098955131E-2</v>
      </c>
      <c r="V438" s="185">
        <v>1628</v>
      </c>
      <c r="W438" s="141">
        <v>1587</v>
      </c>
      <c r="X438" s="90">
        <f t="shared" si="150"/>
        <v>41</v>
      </c>
      <c r="Y438" s="163">
        <f t="shared" si="151"/>
        <v>2.5834908632640201E-2</v>
      </c>
      <c r="Z438" s="91">
        <f t="shared" si="152"/>
        <v>3.2559999999999998</v>
      </c>
      <c r="AA438" s="158">
        <v>2250</v>
      </c>
      <c r="AB438" s="189">
        <v>1840</v>
      </c>
      <c r="AC438" s="112">
        <v>105</v>
      </c>
      <c r="AD438" s="90">
        <f t="shared" si="169"/>
        <v>1945</v>
      </c>
      <c r="AE438" s="164">
        <f t="shared" si="170"/>
        <v>0.86444444444444446</v>
      </c>
      <c r="AF438" s="92">
        <f t="shared" si="171"/>
        <v>1.2473945807279141</v>
      </c>
      <c r="AG438" s="158">
        <v>215</v>
      </c>
      <c r="AH438" s="164">
        <f t="shared" si="172"/>
        <v>9.555555555555556E-2</v>
      </c>
      <c r="AI438" s="93">
        <f t="shared" si="173"/>
        <v>0.46932984064614713</v>
      </c>
      <c r="AJ438" s="158">
        <v>20</v>
      </c>
      <c r="AK438" s="158">
        <v>25</v>
      </c>
      <c r="AL438" s="90">
        <f t="shared" si="174"/>
        <v>45</v>
      </c>
      <c r="AM438" s="164">
        <f t="shared" si="175"/>
        <v>0.02</v>
      </c>
      <c r="AN438" s="93">
        <f t="shared" si="176"/>
        <v>0.2197802197802198</v>
      </c>
      <c r="AO438" s="158">
        <v>45</v>
      </c>
      <c r="AP438" s="113" t="s">
        <v>9</v>
      </c>
      <c r="AQ438" s="95" t="s">
        <v>9</v>
      </c>
    </row>
    <row r="439" spans="1:45" x14ac:dyDescent="0.2">
      <c r="A439" s="260"/>
      <c r="B439" s="260"/>
      <c r="C439" s="129">
        <v>9330403.0500000007</v>
      </c>
      <c r="D439" s="122"/>
      <c r="E439" s="111"/>
      <c r="F439" s="112"/>
      <c r="G439" s="112"/>
      <c r="H439" s="145"/>
      <c r="I439" s="179" t="s">
        <v>439</v>
      </c>
      <c r="J439" s="154">
        <v>1.87</v>
      </c>
      <c r="K439" s="89">
        <f t="shared" si="145"/>
        <v>187</v>
      </c>
      <c r="L439" s="158">
        <v>4668</v>
      </c>
      <c r="M439" s="158">
        <v>4514</v>
      </c>
      <c r="N439" s="141">
        <v>4240</v>
      </c>
      <c r="O439" s="90">
        <f t="shared" si="146"/>
        <v>428</v>
      </c>
      <c r="P439" s="162">
        <f t="shared" si="147"/>
        <v>0.1009433962264151</v>
      </c>
      <c r="Q439" s="174">
        <v>2490.4</v>
      </c>
      <c r="R439" s="185">
        <v>1638</v>
      </c>
      <c r="S439" s="146">
        <v>1552</v>
      </c>
      <c r="T439" s="112">
        <f t="shared" si="148"/>
        <v>86</v>
      </c>
      <c r="U439" s="162">
        <f t="shared" si="149"/>
        <v>5.5412371134020616E-2</v>
      </c>
      <c r="V439" s="185">
        <v>1615</v>
      </c>
      <c r="W439" s="141">
        <v>1472</v>
      </c>
      <c r="X439" s="90">
        <f t="shared" si="150"/>
        <v>143</v>
      </c>
      <c r="Y439" s="163">
        <f t="shared" si="151"/>
        <v>9.7146739130434784E-2</v>
      </c>
      <c r="Z439" s="91">
        <f t="shared" si="152"/>
        <v>8.6363636363636367</v>
      </c>
      <c r="AA439" s="158">
        <v>2360</v>
      </c>
      <c r="AB439" s="189">
        <v>1930</v>
      </c>
      <c r="AC439" s="112">
        <v>155</v>
      </c>
      <c r="AD439" s="90">
        <f t="shared" si="169"/>
        <v>2085</v>
      </c>
      <c r="AE439" s="164">
        <f t="shared" si="170"/>
        <v>0.88347457627118642</v>
      </c>
      <c r="AF439" s="92">
        <f t="shared" si="171"/>
        <v>1.2748550884144105</v>
      </c>
      <c r="AG439" s="158">
        <v>150</v>
      </c>
      <c r="AH439" s="164">
        <f t="shared" si="172"/>
        <v>6.3559322033898302E-2</v>
      </c>
      <c r="AI439" s="93">
        <f t="shared" si="173"/>
        <v>0.31217741666944154</v>
      </c>
      <c r="AJ439" s="158">
        <v>90</v>
      </c>
      <c r="AK439" s="158">
        <v>0</v>
      </c>
      <c r="AL439" s="90">
        <f t="shared" si="174"/>
        <v>90</v>
      </c>
      <c r="AM439" s="164">
        <f t="shared" si="175"/>
        <v>3.8135593220338986E-2</v>
      </c>
      <c r="AN439" s="93">
        <f t="shared" si="176"/>
        <v>0.41907245297075807</v>
      </c>
      <c r="AO439" s="158">
        <v>35</v>
      </c>
      <c r="AP439" s="113" t="s">
        <v>9</v>
      </c>
      <c r="AQ439" s="95" t="s">
        <v>9</v>
      </c>
    </row>
    <row r="440" spans="1:45" x14ac:dyDescent="0.2">
      <c r="A440" s="262"/>
      <c r="B440" s="262"/>
      <c r="C440" s="131">
        <v>9330403.0600000005</v>
      </c>
      <c r="D440" s="125">
        <v>9330403.0299999993</v>
      </c>
      <c r="E440" s="127">
        <v>4.7592349999999999E-2</v>
      </c>
      <c r="F440" s="152">
        <v>5555</v>
      </c>
      <c r="G440" s="152">
        <v>2094</v>
      </c>
      <c r="H440" s="153">
        <v>1972</v>
      </c>
      <c r="I440" s="181"/>
      <c r="J440" s="156">
        <v>0.42</v>
      </c>
      <c r="K440" s="103">
        <f t="shared" si="145"/>
        <v>42</v>
      </c>
      <c r="L440" s="160">
        <v>262</v>
      </c>
      <c r="M440" s="160">
        <v>229</v>
      </c>
      <c r="N440" s="144">
        <f>E440*F440</f>
        <v>264.37550425000001</v>
      </c>
      <c r="O440" s="104">
        <f t="shared" si="146"/>
        <v>-2.3755042500000059</v>
      </c>
      <c r="P440" s="168">
        <f t="shared" si="147"/>
        <v>-8.9853417272489442E-3</v>
      </c>
      <c r="Q440" s="176">
        <v>618.1</v>
      </c>
      <c r="R440" s="187">
        <v>83</v>
      </c>
      <c r="S440" s="152">
        <f>G440*E440</f>
        <v>99.658380899999997</v>
      </c>
      <c r="T440" s="119">
        <f t="shared" si="148"/>
        <v>-16.658380899999997</v>
      </c>
      <c r="U440" s="168">
        <f t="shared" si="149"/>
        <v>-0.16715484186639037</v>
      </c>
      <c r="V440" s="187">
        <v>67</v>
      </c>
      <c r="W440" s="144">
        <f>H440*E440</f>
        <v>93.852114200000003</v>
      </c>
      <c r="X440" s="104">
        <f t="shared" si="150"/>
        <v>-26.852114200000003</v>
      </c>
      <c r="Y440" s="169">
        <f t="shared" si="151"/>
        <v>-0.28611091427069846</v>
      </c>
      <c r="Z440" s="105">
        <f t="shared" si="152"/>
        <v>1.5952380952380953</v>
      </c>
      <c r="AA440" s="160">
        <v>90</v>
      </c>
      <c r="AB440" s="191">
        <v>55</v>
      </c>
      <c r="AC440" s="119">
        <v>10</v>
      </c>
      <c r="AD440" s="104">
        <f t="shared" si="169"/>
        <v>65</v>
      </c>
      <c r="AE440" s="170">
        <f t="shared" si="170"/>
        <v>0.72222222222222221</v>
      </c>
      <c r="AF440" s="106">
        <f t="shared" si="171"/>
        <v>1.0421677088343755</v>
      </c>
      <c r="AG440" s="160">
        <v>0</v>
      </c>
      <c r="AH440" s="170">
        <f t="shared" si="172"/>
        <v>0</v>
      </c>
      <c r="AI440" s="107">
        <f t="shared" si="173"/>
        <v>0</v>
      </c>
      <c r="AJ440" s="160">
        <v>15</v>
      </c>
      <c r="AK440" s="160">
        <v>10</v>
      </c>
      <c r="AL440" s="104">
        <f t="shared" si="174"/>
        <v>25</v>
      </c>
      <c r="AM440" s="170">
        <f t="shared" si="175"/>
        <v>0.27777777777777779</v>
      </c>
      <c r="AN440" s="107">
        <f t="shared" si="176"/>
        <v>3.0525030525030528</v>
      </c>
      <c r="AO440" s="160">
        <v>0</v>
      </c>
      <c r="AP440" s="120" t="s">
        <v>7</v>
      </c>
      <c r="AQ440" s="95" t="s">
        <v>9</v>
      </c>
      <c r="AR440" s="114" t="s">
        <v>469</v>
      </c>
    </row>
    <row r="441" spans="1:45" x14ac:dyDescent="0.2">
      <c r="A441" s="260"/>
      <c r="B441" s="260"/>
      <c r="C441" s="129">
        <v>9330403.0700000003</v>
      </c>
      <c r="D441" s="122">
        <v>9330403.0299999993</v>
      </c>
      <c r="E441" s="123">
        <v>0.95240765000000005</v>
      </c>
      <c r="F441" s="146">
        <v>5555</v>
      </c>
      <c r="G441" s="146">
        <v>2094</v>
      </c>
      <c r="H441" s="147">
        <v>1972</v>
      </c>
      <c r="I441" s="179"/>
      <c r="J441" s="154">
        <v>3.38</v>
      </c>
      <c r="K441" s="89">
        <f t="shared" si="145"/>
        <v>338</v>
      </c>
      <c r="L441" s="158">
        <v>5288</v>
      </c>
      <c r="M441" s="158">
        <v>5273</v>
      </c>
      <c r="N441" s="141">
        <f>E441*F441</f>
        <v>5290.6244957500003</v>
      </c>
      <c r="O441" s="90">
        <f t="shared" si="146"/>
        <v>-2.6244957500002783</v>
      </c>
      <c r="P441" s="162">
        <f t="shared" si="147"/>
        <v>-4.9606539872723077E-4</v>
      </c>
      <c r="Q441" s="174">
        <v>1566.1</v>
      </c>
      <c r="R441" s="185">
        <v>2004</v>
      </c>
      <c r="S441" s="146">
        <f>G441*E441</f>
        <v>1994.3416191000001</v>
      </c>
      <c r="T441" s="112">
        <f t="shared" si="148"/>
        <v>9.6583808999998837</v>
      </c>
      <c r="U441" s="162">
        <f t="shared" si="149"/>
        <v>4.8428919135521456E-3</v>
      </c>
      <c r="V441" s="185">
        <v>1967</v>
      </c>
      <c r="W441" s="141">
        <f>H441*E441</f>
        <v>1878.1478858</v>
      </c>
      <c r="X441" s="90">
        <f t="shared" si="150"/>
        <v>88.85211419999996</v>
      </c>
      <c r="Y441" s="163">
        <f t="shared" si="151"/>
        <v>4.7308369522857496E-2</v>
      </c>
      <c r="Z441" s="91">
        <f t="shared" si="152"/>
        <v>5.8195266272189352</v>
      </c>
      <c r="AA441" s="158">
        <v>2830</v>
      </c>
      <c r="AB441" s="189">
        <v>2285</v>
      </c>
      <c r="AC441" s="112">
        <v>155</v>
      </c>
      <c r="AD441" s="90">
        <f t="shared" si="169"/>
        <v>2440</v>
      </c>
      <c r="AE441" s="164">
        <f t="shared" si="170"/>
        <v>0.86219081272084808</v>
      </c>
      <c r="AF441" s="92">
        <f t="shared" si="171"/>
        <v>1.2441425868987708</v>
      </c>
      <c r="AG441" s="158">
        <v>170</v>
      </c>
      <c r="AH441" s="164">
        <f t="shared" si="172"/>
        <v>6.0070671378091869E-2</v>
      </c>
      <c r="AI441" s="93">
        <f t="shared" si="173"/>
        <v>0.29504259026567714</v>
      </c>
      <c r="AJ441" s="158">
        <v>130</v>
      </c>
      <c r="AK441" s="158">
        <v>25</v>
      </c>
      <c r="AL441" s="90">
        <f t="shared" si="174"/>
        <v>155</v>
      </c>
      <c r="AM441" s="164">
        <f t="shared" si="175"/>
        <v>5.4770318021201414E-2</v>
      </c>
      <c r="AN441" s="93">
        <f t="shared" si="176"/>
        <v>0.60187162660660898</v>
      </c>
      <c r="AO441" s="158">
        <v>60</v>
      </c>
      <c r="AP441" s="113" t="s">
        <v>9</v>
      </c>
      <c r="AQ441" s="95" t="s">
        <v>9</v>
      </c>
      <c r="AR441" s="114" t="s">
        <v>469</v>
      </c>
    </row>
    <row r="442" spans="1:45" x14ac:dyDescent="0.2">
      <c r="A442" s="260"/>
      <c r="B442" s="260"/>
      <c r="C442" s="129">
        <v>9330404.0099999998</v>
      </c>
      <c r="D442" s="122"/>
      <c r="E442" s="111"/>
      <c r="F442" s="112"/>
      <c r="G442" s="112"/>
      <c r="H442" s="145"/>
      <c r="I442" s="179" t="s">
        <v>440</v>
      </c>
      <c r="J442" s="154">
        <v>35.61</v>
      </c>
      <c r="K442" s="89">
        <f t="shared" si="145"/>
        <v>3561</v>
      </c>
      <c r="L442" s="158">
        <v>6612</v>
      </c>
      <c r="M442" s="158">
        <v>6246</v>
      </c>
      <c r="N442" s="141">
        <v>6345</v>
      </c>
      <c r="O442" s="90">
        <f t="shared" si="146"/>
        <v>267</v>
      </c>
      <c r="P442" s="162">
        <f t="shared" si="147"/>
        <v>4.2080378250591015E-2</v>
      </c>
      <c r="Q442" s="174">
        <v>185.7</v>
      </c>
      <c r="R442" s="185">
        <v>2328</v>
      </c>
      <c r="S442" s="146">
        <v>2102</v>
      </c>
      <c r="T442" s="112">
        <f t="shared" si="148"/>
        <v>226</v>
      </c>
      <c r="U442" s="162">
        <f t="shared" si="149"/>
        <v>0.10751665080875357</v>
      </c>
      <c r="V442" s="185">
        <v>2227</v>
      </c>
      <c r="W442" s="141">
        <v>2029</v>
      </c>
      <c r="X442" s="90">
        <f t="shared" si="150"/>
        <v>198</v>
      </c>
      <c r="Y442" s="163">
        <f t="shared" si="151"/>
        <v>9.7585017249876782E-2</v>
      </c>
      <c r="Z442" s="91">
        <f t="shared" si="152"/>
        <v>0.6253861274922774</v>
      </c>
      <c r="AA442" s="158">
        <v>3140</v>
      </c>
      <c r="AB442" s="189">
        <v>2735</v>
      </c>
      <c r="AC442" s="112">
        <v>170</v>
      </c>
      <c r="AD442" s="90">
        <f t="shared" si="169"/>
        <v>2905</v>
      </c>
      <c r="AE442" s="164">
        <f t="shared" si="170"/>
        <v>0.92515923566878977</v>
      </c>
      <c r="AF442" s="92">
        <f t="shared" si="171"/>
        <v>1.3350061120761758</v>
      </c>
      <c r="AG442" s="158">
        <v>140</v>
      </c>
      <c r="AH442" s="164">
        <f t="shared" si="172"/>
        <v>4.4585987261146494E-2</v>
      </c>
      <c r="AI442" s="93">
        <f t="shared" si="173"/>
        <v>0.2189881496127038</v>
      </c>
      <c r="AJ442" s="158">
        <v>65</v>
      </c>
      <c r="AK442" s="158">
        <v>10</v>
      </c>
      <c r="AL442" s="90">
        <f t="shared" si="174"/>
        <v>75</v>
      </c>
      <c r="AM442" s="164">
        <f t="shared" si="175"/>
        <v>2.3885350318471339E-2</v>
      </c>
      <c r="AN442" s="93">
        <f t="shared" si="176"/>
        <v>0.2624763771260587</v>
      </c>
      <c r="AO442" s="158">
        <v>20</v>
      </c>
      <c r="AP442" s="113" t="s">
        <v>9</v>
      </c>
      <c r="AQ442" s="95" t="s">
        <v>9</v>
      </c>
    </row>
    <row r="443" spans="1:45" x14ac:dyDescent="0.2">
      <c r="A443" s="263" t="s">
        <v>550</v>
      </c>
      <c r="B443" s="263" t="s">
        <v>551</v>
      </c>
      <c r="C443" s="132">
        <v>9330404.0199999996</v>
      </c>
      <c r="I443" s="196" t="s">
        <v>441</v>
      </c>
      <c r="J443" s="157">
        <v>153.30000000000001</v>
      </c>
      <c r="K443" s="4">
        <f t="shared" si="145"/>
        <v>15330.000000000002</v>
      </c>
      <c r="L443" s="161">
        <v>6714</v>
      </c>
      <c r="M443" s="161">
        <v>4976</v>
      </c>
      <c r="N443" s="197">
        <v>3021</v>
      </c>
      <c r="O443" s="5">
        <f t="shared" si="146"/>
        <v>3693</v>
      </c>
      <c r="P443" s="171">
        <f t="shared" si="147"/>
        <v>1.2224428997020853</v>
      </c>
      <c r="Q443" s="198">
        <v>43.8</v>
      </c>
      <c r="R443" s="188">
        <v>2271</v>
      </c>
      <c r="S443" s="199">
        <v>1381</v>
      </c>
      <c r="T443" s="121">
        <f t="shared" si="148"/>
        <v>890</v>
      </c>
      <c r="U443" s="171">
        <f t="shared" si="149"/>
        <v>0.64446053584359164</v>
      </c>
      <c r="V443" s="188">
        <v>2150</v>
      </c>
      <c r="W443" s="197">
        <v>1009</v>
      </c>
      <c r="X443" s="5">
        <f t="shared" si="150"/>
        <v>1141</v>
      </c>
      <c r="Y443" s="172">
        <f t="shared" si="151"/>
        <v>1.1308225966303271</v>
      </c>
      <c r="Z443" s="6">
        <f t="shared" si="152"/>
        <v>0.14024787997390736</v>
      </c>
      <c r="AA443" s="161">
        <v>3260</v>
      </c>
      <c r="AB443" s="138">
        <v>2845</v>
      </c>
      <c r="AC443" s="121">
        <v>165</v>
      </c>
      <c r="AD443" s="5">
        <f t="shared" si="169"/>
        <v>3010</v>
      </c>
      <c r="AE443" s="173">
        <f t="shared" si="170"/>
        <v>0.92331288343558282</v>
      </c>
      <c r="AF443" s="7">
        <f t="shared" si="171"/>
        <v>1.3323418231393693</v>
      </c>
      <c r="AG443" s="161">
        <v>170</v>
      </c>
      <c r="AH443" s="173">
        <f t="shared" si="172"/>
        <v>5.2147239263803678E-2</v>
      </c>
      <c r="AI443" s="8">
        <f t="shared" si="173"/>
        <v>0.25612592958646208</v>
      </c>
      <c r="AJ443" s="161">
        <v>50</v>
      </c>
      <c r="AK443" s="161">
        <v>0</v>
      </c>
      <c r="AL443" s="5">
        <f t="shared" si="174"/>
        <v>50</v>
      </c>
      <c r="AM443" s="173">
        <f t="shared" si="175"/>
        <v>1.5337423312883436E-2</v>
      </c>
      <c r="AN443" s="8">
        <f t="shared" si="176"/>
        <v>0.16854311332838939</v>
      </c>
      <c r="AO443" s="161">
        <v>20</v>
      </c>
      <c r="AP443" s="114" t="s">
        <v>5</v>
      </c>
      <c r="AQ443" s="55" t="s">
        <v>5</v>
      </c>
    </row>
    <row r="444" spans="1:45" x14ac:dyDescent="0.2">
      <c r="A444" s="260"/>
      <c r="B444" s="260"/>
      <c r="C444" s="129">
        <v>9330410.0199999996</v>
      </c>
      <c r="D444" s="122"/>
      <c r="E444" s="111"/>
      <c r="F444" s="112"/>
      <c r="G444" s="112"/>
      <c r="H444" s="145"/>
      <c r="I444" s="179" t="s">
        <v>442</v>
      </c>
      <c r="J444" s="154">
        <v>22.53</v>
      </c>
      <c r="K444" s="89">
        <f t="shared" si="145"/>
        <v>2253</v>
      </c>
      <c r="L444" s="158">
        <v>7327</v>
      </c>
      <c r="M444" s="158">
        <v>6460</v>
      </c>
      <c r="N444" s="141">
        <v>6278</v>
      </c>
      <c r="O444" s="90">
        <f t="shared" si="146"/>
        <v>1049</v>
      </c>
      <c r="P444" s="162">
        <f t="shared" si="147"/>
        <v>0.16709143039184454</v>
      </c>
      <c r="Q444" s="174">
        <v>325.10000000000002</v>
      </c>
      <c r="R444" s="185">
        <v>3036</v>
      </c>
      <c r="S444" s="146">
        <v>2624</v>
      </c>
      <c r="T444" s="112">
        <f t="shared" si="148"/>
        <v>412</v>
      </c>
      <c r="U444" s="162">
        <f t="shared" si="149"/>
        <v>0.15701219512195122</v>
      </c>
      <c r="V444" s="185">
        <v>2985</v>
      </c>
      <c r="W444" s="141">
        <v>2473</v>
      </c>
      <c r="X444" s="90">
        <f t="shared" si="150"/>
        <v>512</v>
      </c>
      <c r="Y444" s="163">
        <f t="shared" si="151"/>
        <v>0.20703598867771936</v>
      </c>
      <c r="Z444" s="91">
        <f t="shared" si="152"/>
        <v>1.3249001331557924</v>
      </c>
      <c r="AA444" s="158">
        <v>3645</v>
      </c>
      <c r="AB444" s="189">
        <v>2815</v>
      </c>
      <c r="AC444" s="112">
        <v>190</v>
      </c>
      <c r="AD444" s="90">
        <f t="shared" si="169"/>
        <v>3005</v>
      </c>
      <c r="AE444" s="164">
        <f t="shared" si="170"/>
        <v>0.82441700960219477</v>
      </c>
      <c r="AF444" s="92">
        <f t="shared" si="171"/>
        <v>1.1896349344909016</v>
      </c>
      <c r="AG444" s="158">
        <v>460</v>
      </c>
      <c r="AH444" s="164">
        <f t="shared" si="172"/>
        <v>0.12620027434842249</v>
      </c>
      <c r="AI444" s="93">
        <f t="shared" si="173"/>
        <v>0.61984417656396107</v>
      </c>
      <c r="AJ444" s="158">
        <v>110</v>
      </c>
      <c r="AK444" s="158">
        <v>20</v>
      </c>
      <c r="AL444" s="90">
        <f t="shared" si="174"/>
        <v>130</v>
      </c>
      <c r="AM444" s="164">
        <f t="shared" si="175"/>
        <v>3.5665294924554183E-2</v>
      </c>
      <c r="AN444" s="93">
        <f t="shared" si="176"/>
        <v>0.3919263178522438</v>
      </c>
      <c r="AO444" s="158">
        <v>35</v>
      </c>
      <c r="AP444" s="113" t="s">
        <v>9</v>
      </c>
      <c r="AQ444" s="95" t="s">
        <v>9</v>
      </c>
    </row>
    <row r="445" spans="1:45" x14ac:dyDescent="0.2">
      <c r="C445" s="132">
        <v>9330410.0399999991</v>
      </c>
      <c r="I445" s="196" t="s">
        <v>444</v>
      </c>
      <c r="J445" s="157">
        <v>60.05</v>
      </c>
      <c r="K445" s="4">
        <f t="shared" si="145"/>
        <v>6005</v>
      </c>
      <c r="L445" s="161">
        <v>1385</v>
      </c>
      <c r="M445" s="161">
        <v>1495</v>
      </c>
      <c r="N445" s="197">
        <v>1038</v>
      </c>
      <c r="O445" s="5">
        <f t="shared" si="146"/>
        <v>347</v>
      </c>
      <c r="P445" s="171">
        <f t="shared" si="147"/>
        <v>0.33429672447013487</v>
      </c>
      <c r="Q445" s="198">
        <v>23.1</v>
      </c>
      <c r="R445" s="188">
        <v>620</v>
      </c>
      <c r="S445" s="199">
        <v>369</v>
      </c>
      <c r="T445" s="121">
        <f t="shared" si="148"/>
        <v>251</v>
      </c>
      <c r="U445" s="171">
        <f t="shared" si="149"/>
        <v>0.68021680216802172</v>
      </c>
      <c r="V445" s="188">
        <v>587</v>
      </c>
      <c r="W445" s="197">
        <v>355</v>
      </c>
      <c r="X445" s="5">
        <f t="shared" si="150"/>
        <v>232</v>
      </c>
      <c r="Y445" s="172">
        <f t="shared" si="151"/>
        <v>0.6535211267605634</v>
      </c>
      <c r="Z445" s="6">
        <f t="shared" si="152"/>
        <v>9.7751873438800999E-2</v>
      </c>
      <c r="AA445" s="161">
        <v>585</v>
      </c>
      <c r="AB445" s="138">
        <v>475</v>
      </c>
      <c r="AC445" s="121">
        <v>20</v>
      </c>
      <c r="AD445" s="5">
        <f t="shared" si="169"/>
        <v>495</v>
      </c>
      <c r="AE445" s="173">
        <f t="shared" si="170"/>
        <v>0.84615384615384615</v>
      </c>
      <c r="AF445" s="7">
        <f t="shared" si="171"/>
        <v>1.2210012210012211</v>
      </c>
      <c r="AG445" s="161">
        <v>25</v>
      </c>
      <c r="AH445" s="173">
        <f t="shared" si="172"/>
        <v>4.2735042735042736E-2</v>
      </c>
      <c r="AI445" s="8">
        <f t="shared" si="173"/>
        <v>0.2098970664785989</v>
      </c>
      <c r="AJ445" s="161">
        <v>55</v>
      </c>
      <c r="AK445" s="161">
        <v>10</v>
      </c>
      <c r="AL445" s="5">
        <f t="shared" si="174"/>
        <v>65</v>
      </c>
      <c r="AM445" s="173">
        <f t="shared" si="175"/>
        <v>0.1111111111111111</v>
      </c>
      <c r="AN445" s="8">
        <f t="shared" si="176"/>
        <v>1.2210012210012209</v>
      </c>
      <c r="AO445" s="161">
        <v>10</v>
      </c>
      <c r="AP445" s="114" t="s">
        <v>5</v>
      </c>
      <c r="AQ445" s="55" t="s">
        <v>5</v>
      </c>
    </row>
    <row r="446" spans="1:45" x14ac:dyDescent="0.2">
      <c r="A446" s="260"/>
      <c r="B446" s="260"/>
      <c r="C446" s="129">
        <v>9330410.0500000007</v>
      </c>
      <c r="D446" s="122">
        <v>9330410.0299999993</v>
      </c>
      <c r="E446" s="123">
        <v>0.589418251</v>
      </c>
      <c r="F446" s="146">
        <v>8307</v>
      </c>
      <c r="G446" s="146">
        <v>3156</v>
      </c>
      <c r="H446" s="147">
        <v>2996</v>
      </c>
      <c r="I446" s="179"/>
      <c r="J446" s="154">
        <v>1.67</v>
      </c>
      <c r="K446" s="89">
        <f t="shared" si="145"/>
        <v>167</v>
      </c>
      <c r="L446" s="158">
        <v>5157</v>
      </c>
      <c r="M446" s="158">
        <v>5152</v>
      </c>
      <c r="N446" s="141">
        <f>E446*F446</f>
        <v>4896.2974110570003</v>
      </c>
      <c r="O446" s="90">
        <f t="shared" si="146"/>
        <v>260.70258894299968</v>
      </c>
      <c r="P446" s="162">
        <f t="shared" si="147"/>
        <v>5.3244843410506768E-2</v>
      </c>
      <c r="Q446" s="174">
        <v>3085.4</v>
      </c>
      <c r="R446" s="185">
        <v>2068</v>
      </c>
      <c r="S446" s="146">
        <f>G446*E446</f>
        <v>1860.2040001560001</v>
      </c>
      <c r="T446" s="112">
        <f t="shared" si="148"/>
        <v>207.79599984399988</v>
      </c>
      <c r="U446" s="162">
        <f t="shared" si="149"/>
        <v>0.11170602784779182</v>
      </c>
      <c r="V446" s="185">
        <v>2009</v>
      </c>
      <c r="W446" s="141">
        <f>H446*E446</f>
        <v>1765.897079996</v>
      </c>
      <c r="X446" s="90">
        <f t="shared" si="150"/>
        <v>243.102920004</v>
      </c>
      <c r="Y446" s="163">
        <f t="shared" si="151"/>
        <v>0.13766539554193649</v>
      </c>
      <c r="Z446" s="91">
        <f t="shared" si="152"/>
        <v>12.029940119760479</v>
      </c>
      <c r="AA446" s="158">
        <v>2725</v>
      </c>
      <c r="AB446" s="189">
        <v>2080</v>
      </c>
      <c r="AC446" s="112">
        <v>120</v>
      </c>
      <c r="AD446" s="90">
        <f t="shared" si="169"/>
        <v>2200</v>
      </c>
      <c r="AE446" s="164">
        <f t="shared" si="170"/>
        <v>0.80733944954128445</v>
      </c>
      <c r="AF446" s="92">
        <f t="shared" si="171"/>
        <v>1.1649919906800643</v>
      </c>
      <c r="AG446" s="158">
        <v>375</v>
      </c>
      <c r="AH446" s="164">
        <f t="shared" si="172"/>
        <v>0.13761467889908258</v>
      </c>
      <c r="AI446" s="93">
        <f t="shared" si="173"/>
        <v>0.6759070672842955</v>
      </c>
      <c r="AJ446" s="158">
        <v>95</v>
      </c>
      <c r="AK446" s="158">
        <v>20</v>
      </c>
      <c r="AL446" s="90">
        <f t="shared" si="174"/>
        <v>115</v>
      </c>
      <c r="AM446" s="164">
        <f t="shared" si="175"/>
        <v>4.2201834862385323E-2</v>
      </c>
      <c r="AN446" s="93">
        <f t="shared" si="176"/>
        <v>0.46375642705917941</v>
      </c>
      <c r="AO446" s="158">
        <v>50</v>
      </c>
      <c r="AP446" s="113" t="s">
        <v>9</v>
      </c>
      <c r="AQ446" s="95" t="s">
        <v>9</v>
      </c>
      <c r="AR446" s="114" t="s">
        <v>469</v>
      </c>
    </row>
    <row r="447" spans="1:45" x14ac:dyDescent="0.2">
      <c r="A447" s="260"/>
      <c r="B447" s="260"/>
      <c r="C447" s="129">
        <v>9330410.0600000005</v>
      </c>
      <c r="D447" s="122">
        <v>9330410.0299999993</v>
      </c>
      <c r="E447" s="123">
        <v>0.410581749</v>
      </c>
      <c r="F447" s="146">
        <v>8307</v>
      </c>
      <c r="G447" s="146">
        <v>3156</v>
      </c>
      <c r="H447" s="147">
        <v>2996</v>
      </c>
      <c r="I447" s="179"/>
      <c r="J447" s="154">
        <v>2.25</v>
      </c>
      <c r="K447" s="89">
        <f t="shared" si="145"/>
        <v>225</v>
      </c>
      <c r="L447" s="158">
        <v>4704</v>
      </c>
      <c r="M447" s="158">
        <v>4629</v>
      </c>
      <c r="N447" s="141">
        <f>E447*F447</f>
        <v>3410.7025889430001</v>
      </c>
      <c r="O447" s="90">
        <f t="shared" si="146"/>
        <v>1293.2974110569999</v>
      </c>
      <c r="P447" s="162">
        <f t="shared" si="147"/>
        <v>0.37918797588792447</v>
      </c>
      <c r="Q447" s="174">
        <v>2086.8000000000002</v>
      </c>
      <c r="R447" s="185">
        <v>1632</v>
      </c>
      <c r="S447" s="146">
        <f>G447*E447</f>
        <v>1295.7959998439999</v>
      </c>
      <c r="T447" s="112">
        <f t="shared" si="148"/>
        <v>336.20400015600012</v>
      </c>
      <c r="U447" s="162">
        <f t="shared" si="149"/>
        <v>0.25945750735183282</v>
      </c>
      <c r="V447" s="185">
        <v>1613</v>
      </c>
      <c r="W447" s="141">
        <f>H447*E447</f>
        <v>1230.102920004</v>
      </c>
      <c r="X447" s="90">
        <f t="shared" si="150"/>
        <v>382.897079996</v>
      </c>
      <c r="Y447" s="163">
        <f t="shared" si="151"/>
        <v>0.31127239336587781</v>
      </c>
      <c r="Z447" s="91">
        <f t="shared" si="152"/>
        <v>7.1688888888888886</v>
      </c>
      <c r="AA447" s="158">
        <v>2435</v>
      </c>
      <c r="AB447" s="189">
        <v>2000</v>
      </c>
      <c r="AC447" s="112">
        <v>120</v>
      </c>
      <c r="AD447" s="90">
        <f t="shared" si="169"/>
        <v>2120</v>
      </c>
      <c r="AE447" s="164">
        <f t="shared" si="170"/>
        <v>0.87063655030800824</v>
      </c>
      <c r="AF447" s="92">
        <f t="shared" si="171"/>
        <v>1.2563297984242543</v>
      </c>
      <c r="AG447" s="158">
        <v>220</v>
      </c>
      <c r="AH447" s="164">
        <f t="shared" si="172"/>
        <v>9.034907597535935E-2</v>
      </c>
      <c r="AI447" s="93">
        <f t="shared" si="173"/>
        <v>0.44375774054695161</v>
      </c>
      <c r="AJ447" s="158">
        <v>60</v>
      </c>
      <c r="AK447" s="158">
        <v>10</v>
      </c>
      <c r="AL447" s="90">
        <f t="shared" si="174"/>
        <v>70</v>
      </c>
      <c r="AM447" s="164">
        <f t="shared" si="175"/>
        <v>2.8747433264887063E-2</v>
      </c>
      <c r="AN447" s="93">
        <f t="shared" si="176"/>
        <v>0.31590586005370402</v>
      </c>
      <c r="AO447" s="158">
        <v>25</v>
      </c>
      <c r="AP447" s="113" t="s">
        <v>9</v>
      </c>
      <c r="AQ447" s="95" t="s">
        <v>9</v>
      </c>
      <c r="AR447" s="114" t="s">
        <v>469</v>
      </c>
    </row>
    <row r="448" spans="1:45" x14ac:dyDescent="0.2">
      <c r="A448" s="260"/>
      <c r="B448" s="260"/>
      <c r="C448" s="129">
        <v>9330500.0099999998</v>
      </c>
      <c r="D448" s="122">
        <v>9330500</v>
      </c>
      <c r="E448" s="123">
        <v>7.1178719000000001E-2</v>
      </c>
      <c r="F448" s="146">
        <v>6238</v>
      </c>
      <c r="G448" s="146">
        <v>2641</v>
      </c>
      <c r="H448" s="147">
        <v>2457</v>
      </c>
      <c r="I448" s="179"/>
      <c r="J448" s="154">
        <v>0.28000000000000003</v>
      </c>
      <c r="K448" s="89">
        <f t="shared" si="145"/>
        <v>28.000000000000004</v>
      </c>
      <c r="L448" s="158">
        <v>471</v>
      </c>
      <c r="M448" s="158">
        <v>498</v>
      </c>
      <c r="N448" s="141">
        <f>E448*F448</f>
        <v>444.01284912200003</v>
      </c>
      <c r="O448" s="90">
        <f t="shared" si="146"/>
        <v>26.987150877999966</v>
      </c>
      <c r="P448" s="162">
        <f t="shared" si="147"/>
        <v>6.0780112402974151E-2</v>
      </c>
      <c r="Q448" s="174">
        <v>1680.9</v>
      </c>
      <c r="R448" s="185">
        <v>286</v>
      </c>
      <c r="S448" s="146">
        <f>G448*E448</f>
        <v>187.98299687900001</v>
      </c>
      <c r="T448" s="112">
        <f t="shared" si="148"/>
        <v>98.017003120999988</v>
      </c>
      <c r="U448" s="162">
        <f t="shared" si="149"/>
        <v>0.52141419568968306</v>
      </c>
      <c r="V448" s="185">
        <v>285</v>
      </c>
      <c r="W448" s="141">
        <f>H448*E448</f>
        <v>174.886112583</v>
      </c>
      <c r="X448" s="90">
        <f t="shared" si="150"/>
        <v>110.113887417</v>
      </c>
      <c r="Y448" s="163">
        <f t="shared" si="151"/>
        <v>0.62963196900348817</v>
      </c>
      <c r="Z448" s="91">
        <f t="shared" si="152"/>
        <v>10.178571428571427</v>
      </c>
      <c r="AA448" s="158">
        <v>95</v>
      </c>
      <c r="AB448" s="189">
        <v>90</v>
      </c>
      <c r="AC448" s="112">
        <v>0</v>
      </c>
      <c r="AD448" s="90">
        <f t="shared" si="169"/>
        <v>90</v>
      </c>
      <c r="AE448" s="164">
        <f t="shared" si="170"/>
        <v>0.94736842105263153</v>
      </c>
      <c r="AF448" s="92">
        <f t="shared" si="171"/>
        <v>1.367053998632946</v>
      </c>
      <c r="AG448" s="158">
        <v>0</v>
      </c>
      <c r="AH448" s="164">
        <f t="shared" si="172"/>
        <v>0</v>
      </c>
      <c r="AI448" s="93">
        <f t="shared" si="173"/>
        <v>0</v>
      </c>
      <c r="AJ448" s="158">
        <v>0</v>
      </c>
      <c r="AK448" s="158">
        <v>0</v>
      </c>
      <c r="AL448" s="90">
        <f t="shared" si="174"/>
        <v>0</v>
      </c>
      <c r="AM448" s="164">
        <f t="shared" si="175"/>
        <v>0</v>
      </c>
      <c r="AN448" s="93">
        <f t="shared" si="176"/>
        <v>0</v>
      </c>
      <c r="AO448" s="158">
        <v>0</v>
      </c>
      <c r="AP448" s="113" t="s">
        <v>9</v>
      </c>
      <c r="AQ448" s="55" t="s">
        <v>5</v>
      </c>
      <c r="AR448" s="114" t="s">
        <v>469</v>
      </c>
    </row>
    <row r="449" spans="1:44" x14ac:dyDescent="0.2">
      <c r="C449" s="132">
        <v>9330500.0199999996</v>
      </c>
      <c r="D449" s="133">
        <v>9330500</v>
      </c>
      <c r="E449" s="128">
        <v>0.92618762099999996</v>
      </c>
      <c r="F449" s="199">
        <v>6238</v>
      </c>
      <c r="G449" s="199">
        <v>2641</v>
      </c>
      <c r="H449" s="200">
        <v>2457</v>
      </c>
      <c r="I449" s="196"/>
      <c r="J449" s="157">
        <v>72.38</v>
      </c>
      <c r="K449" s="4">
        <f t="shared" si="145"/>
        <v>7238</v>
      </c>
      <c r="L449" s="161">
        <v>5878</v>
      </c>
      <c r="M449" s="161">
        <v>5957</v>
      </c>
      <c r="N449" s="197">
        <f>E449*F449</f>
        <v>5777.5583797979998</v>
      </c>
      <c r="O449" s="5">
        <f t="shared" si="146"/>
        <v>100.44162020200019</v>
      </c>
      <c r="P449" s="171">
        <f t="shared" si="147"/>
        <v>1.7384786721187907E-2</v>
      </c>
      <c r="Q449" s="198">
        <v>81.2</v>
      </c>
      <c r="R449" s="188">
        <v>2347</v>
      </c>
      <c r="S449" s="199">
        <f>G449*E449</f>
        <v>2446.0615070609997</v>
      </c>
      <c r="T449" s="121">
        <f t="shared" si="148"/>
        <v>-99.061507060999702</v>
      </c>
      <c r="U449" s="171">
        <f t="shared" si="149"/>
        <v>-4.0498371269504348E-2</v>
      </c>
      <c r="V449" s="188">
        <v>2187</v>
      </c>
      <c r="W449" s="197">
        <f>H449*E449</f>
        <v>2275.6429847969998</v>
      </c>
      <c r="X449" s="5">
        <f t="shared" si="150"/>
        <v>-88.642984796999826</v>
      </c>
      <c r="Y449" s="172">
        <f t="shared" si="151"/>
        <v>-3.8952940065379929E-2</v>
      </c>
      <c r="Z449" s="6">
        <f t="shared" si="152"/>
        <v>0.30215529151699366</v>
      </c>
      <c r="AA449" s="161">
        <v>2460</v>
      </c>
      <c r="AB449" s="138">
        <v>2130</v>
      </c>
      <c r="AC449" s="121">
        <v>120</v>
      </c>
      <c r="AD449" s="5">
        <f t="shared" si="169"/>
        <v>2250</v>
      </c>
      <c r="AE449" s="173">
        <f t="shared" si="170"/>
        <v>0.91463414634146345</v>
      </c>
      <c r="AF449" s="7">
        <f t="shared" si="171"/>
        <v>1.3198183929891247</v>
      </c>
      <c r="AG449" s="161">
        <v>55</v>
      </c>
      <c r="AH449" s="173">
        <f t="shared" si="172"/>
        <v>2.2357723577235773E-2</v>
      </c>
      <c r="AI449" s="8">
        <f t="shared" si="173"/>
        <v>0.10981200185282795</v>
      </c>
      <c r="AJ449" s="161">
        <v>105</v>
      </c>
      <c r="AK449" s="161">
        <v>0</v>
      </c>
      <c r="AL449" s="5">
        <f t="shared" si="174"/>
        <v>105</v>
      </c>
      <c r="AM449" s="173">
        <f t="shared" si="175"/>
        <v>4.2682926829268296E-2</v>
      </c>
      <c r="AN449" s="8">
        <f t="shared" si="176"/>
        <v>0.46904315196998131</v>
      </c>
      <c r="AO449" s="161">
        <v>45</v>
      </c>
      <c r="AP449" s="114" t="s">
        <v>5</v>
      </c>
      <c r="AQ449" s="55" t="s">
        <v>5</v>
      </c>
      <c r="AR449" s="114" t="s">
        <v>469</v>
      </c>
    </row>
    <row r="450" spans="1:44" x14ac:dyDescent="0.2">
      <c r="A450" s="260"/>
      <c r="B450" s="260"/>
      <c r="C450" s="129">
        <v>9330501.0099999998</v>
      </c>
      <c r="D450" s="122"/>
      <c r="E450" s="111"/>
      <c r="F450" s="112"/>
      <c r="G450" s="112"/>
      <c r="H450" s="145"/>
      <c r="I450" s="179" t="s">
        <v>446</v>
      </c>
      <c r="J450" s="154">
        <v>19.75</v>
      </c>
      <c r="K450" s="89">
        <f t="shared" ref="K450:K480" si="177">J450*100</f>
        <v>1975</v>
      </c>
      <c r="L450" s="158">
        <v>4121</v>
      </c>
      <c r="M450" s="158">
        <v>3308</v>
      </c>
      <c r="N450" s="141">
        <v>3082</v>
      </c>
      <c r="O450" s="90">
        <f t="shared" ref="O450:O480" si="178">L450-N450</f>
        <v>1039</v>
      </c>
      <c r="P450" s="162">
        <f t="shared" ref="P450:P480" si="179">O450/N450</f>
        <v>0.33711875405580793</v>
      </c>
      <c r="Q450" s="174">
        <v>208.6</v>
      </c>
      <c r="R450" s="185">
        <v>1602</v>
      </c>
      <c r="S450" s="146">
        <v>1200</v>
      </c>
      <c r="T450" s="112">
        <f t="shared" ref="T450:T480" si="180">R450-S450</f>
        <v>402</v>
      </c>
      <c r="U450" s="162">
        <f t="shared" ref="U450:U480" si="181">T450/S450</f>
        <v>0.33500000000000002</v>
      </c>
      <c r="V450" s="185">
        <v>1534</v>
      </c>
      <c r="W450" s="141">
        <v>1084</v>
      </c>
      <c r="X450" s="90">
        <f t="shared" ref="X450:X480" si="182">V450-W450</f>
        <v>450</v>
      </c>
      <c r="Y450" s="163">
        <f t="shared" ref="Y450:Y480" si="183">X450/W450</f>
        <v>0.4151291512915129</v>
      </c>
      <c r="Z450" s="91">
        <f t="shared" ref="Z450:Z480" si="184">V450/K450</f>
        <v>0.77670886075949364</v>
      </c>
      <c r="AA450" s="158">
        <v>1705</v>
      </c>
      <c r="AB450" s="189">
        <v>1435</v>
      </c>
      <c r="AC450" s="112">
        <v>90</v>
      </c>
      <c r="AD450" s="90">
        <f t="shared" si="169"/>
        <v>1525</v>
      </c>
      <c r="AE450" s="164">
        <f t="shared" si="170"/>
        <v>0.8944281524926686</v>
      </c>
      <c r="AF450" s="92">
        <f t="shared" si="171"/>
        <v>1.2906611147080356</v>
      </c>
      <c r="AG450" s="158">
        <v>75</v>
      </c>
      <c r="AH450" s="164">
        <f t="shared" si="172"/>
        <v>4.398826979472141E-2</v>
      </c>
      <c r="AI450" s="93">
        <f t="shared" si="173"/>
        <v>0.2160524056715197</v>
      </c>
      <c r="AJ450" s="158">
        <v>65</v>
      </c>
      <c r="AK450" s="158">
        <v>15</v>
      </c>
      <c r="AL450" s="90">
        <f t="shared" si="174"/>
        <v>80</v>
      </c>
      <c r="AM450" s="164">
        <f t="shared" si="175"/>
        <v>4.6920821114369501E-2</v>
      </c>
      <c r="AN450" s="93">
        <f t="shared" si="176"/>
        <v>0.51561341883922529</v>
      </c>
      <c r="AO450" s="158">
        <v>25</v>
      </c>
      <c r="AP450" s="113" t="s">
        <v>9</v>
      </c>
      <c r="AQ450" s="95" t="s">
        <v>9</v>
      </c>
    </row>
    <row r="451" spans="1:44" x14ac:dyDescent="0.2">
      <c r="A451" s="260"/>
      <c r="B451" s="260"/>
      <c r="C451" s="129">
        <v>9330501.0199999996</v>
      </c>
      <c r="D451" s="122"/>
      <c r="E451" s="111"/>
      <c r="F451" s="112"/>
      <c r="G451" s="112"/>
      <c r="H451" s="145"/>
      <c r="I451" s="179" t="s">
        <v>447</v>
      </c>
      <c r="J451" s="154">
        <v>19.03</v>
      </c>
      <c r="K451" s="89">
        <f t="shared" si="177"/>
        <v>1903</v>
      </c>
      <c r="L451" s="158">
        <v>5482</v>
      </c>
      <c r="M451" s="158">
        <v>5367</v>
      </c>
      <c r="N451" s="141">
        <v>5338</v>
      </c>
      <c r="O451" s="90">
        <f t="shared" si="178"/>
        <v>144</v>
      </c>
      <c r="P451" s="162">
        <f t="shared" si="179"/>
        <v>2.6976395653802922E-2</v>
      </c>
      <c r="Q451" s="174">
        <v>288</v>
      </c>
      <c r="R451" s="185">
        <v>1968</v>
      </c>
      <c r="S451" s="146">
        <v>1933</v>
      </c>
      <c r="T451" s="112">
        <f t="shared" si="180"/>
        <v>35</v>
      </c>
      <c r="U451" s="162">
        <f t="shared" si="181"/>
        <v>1.810657009829281E-2</v>
      </c>
      <c r="V451" s="185">
        <v>1921</v>
      </c>
      <c r="W451" s="141">
        <v>1852</v>
      </c>
      <c r="X451" s="90">
        <f t="shared" si="182"/>
        <v>69</v>
      </c>
      <c r="Y451" s="163">
        <f t="shared" si="183"/>
        <v>3.7257019438444922E-2</v>
      </c>
      <c r="Z451" s="91">
        <f t="shared" si="184"/>
        <v>1.0094587493431424</v>
      </c>
      <c r="AA451" s="158">
        <v>2450</v>
      </c>
      <c r="AB451" s="189">
        <v>2225</v>
      </c>
      <c r="AC451" s="112">
        <v>105</v>
      </c>
      <c r="AD451" s="90">
        <f t="shared" si="169"/>
        <v>2330</v>
      </c>
      <c r="AE451" s="164">
        <f t="shared" si="170"/>
        <v>0.95102040816326527</v>
      </c>
      <c r="AF451" s="92">
        <f t="shared" si="171"/>
        <v>1.3723238213034132</v>
      </c>
      <c r="AG451" s="158">
        <v>50</v>
      </c>
      <c r="AH451" s="164">
        <f t="shared" si="172"/>
        <v>2.0408163265306121E-2</v>
      </c>
      <c r="AI451" s="93">
        <f t="shared" si="173"/>
        <v>0.10023655827753497</v>
      </c>
      <c r="AJ451" s="158">
        <v>40</v>
      </c>
      <c r="AK451" s="158">
        <v>0</v>
      </c>
      <c r="AL451" s="90">
        <f t="shared" si="174"/>
        <v>40</v>
      </c>
      <c r="AM451" s="164">
        <f t="shared" si="175"/>
        <v>1.6326530612244899E-2</v>
      </c>
      <c r="AN451" s="93">
        <f t="shared" si="176"/>
        <v>0.17941242431038351</v>
      </c>
      <c r="AO451" s="158">
        <v>25</v>
      </c>
      <c r="AP451" s="113" t="s">
        <v>9</v>
      </c>
      <c r="AQ451" s="95" t="s">
        <v>9</v>
      </c>
    </row>
    <row r="452" spans="1:44" x14ac:dyDescent="0.2">
      <c r="C452" s="132">
        <v>9330501.0299999993</v>
      </c>
      <c r="I452" s="196" t="s">
        <v>448</v>
      </c>
      <c r="J452" s="157">
        <v>23.28</v>
      </c>
      <c r="K452" s="4">
        <f t="shared" si="177"/>
        <v>2328</v>
      </c>
      <c r="L452" s="161">
        <v>3393</v>
      </c>
      <c r="M452" s="161">
        <v>3242</v>
      </c>
      <c r="N452" s="197">
        <v>3143</v>
      </c>
      <c r="O452" s="5">
        <f t="shared" si="178"/>
        <v>250</v>
      </c>
      <c r="P452" s="171">
        <f t="shared" si="179"/>
        <v>7.9541839007317844E-2</v>
      </c>
      <c r="Q452" s="198">
        <v>145.80000000000001</v>
      </c>
      <c r="R452" s="188">
        <v>1139</v>
      </c>
      <c r="S452" s="199">
        <v>1140</v>
      </c>
      <c r="T452" s="121">
        <f t="shared" si="180"/>
        <v>-1</v>
      </c>
      <c r="U452" s="171">
        <f t="shared" si="181"/>
        <v>-8.7719298245614037E-4</v>
      </c>
      <c r="V452" s="188">
        <v>1094</v>
      </c>
      <c r="W452" s="197">
        <v>1036</v>
      </c>
      <c r="X452" s="5">
        <f t="shared" si="182"/>
        <v>58</v>
      </c>
      <c r="Y452" s="172">
        <f t="shared" si="183"/>
        <v>5.5984555984555984E-2</v>
      </c>
      <c r="Z452" s="6">
        <f t="shared" si="184"/>
        <v>0.46993127147766323</v>
      </c>
      <c r="AA452" s="161">
        <v>1755</v>
      </c>
      <c r="AB452" s="138">
        <v>1520</v>
      </c>
      <c r="AC452" s="121">
        <v>130</v>
      </c>
      <c r="AD452" s="5">
        <f t="shared" si="169"/>
        <v>1650</v>
      </c>
      <c r="AE452" s="173">
        <f t="shared" si="170"/>
        <v>0.94017094017094016</v>
      </c>
      <c r="AF452" s="7">
        <f t="shared" si="171"/>
        <v>1.3566680233346902</v>
      </c>
      <c r="AG452" s="161">
        <v>10</v>
      </c>
      <c r="AH452" s="173">
        <f t="shared" si="172"/>
        <v>5.6980056980056983E-3</v>
      </c>
      <c r="AI452" s="8">
        <f t="shared" si="173"/>
        <v>2.7986275530479852E-2</v>
      </c>
      <c r="AJ452" s="161">
        <v>50</v>
      </c>
      <c r="AK452" s="161">
        <v>15</v>
      </c>
      <c r="AL452" s="5">
        <f t="shared" si="174"/>
        <v>65</v>
      </c>
      <c r="AM452" s="173">
        <f t="shared" si="175"/>
        <v>3.7037037037037035E-2</v>
      </c>
      <c r="AN452" s="8">
        <f t="shared" si="176"/>
        <v>0.40700040700040702</v>
      </c>
      <c r="AO452" s="161">
        <v>15</v>
      </c>
      <c r="AP452" s="114" t="s">
        <v>5</v>
      </c>
      <c r="AQ452" s="55" t="s">
        <v>5</v>
      </c>
    </row>
    <row r="453" spans="1:44" x14ac:dyDescent="0.2">
      <c r="A453" s="260"/>
      <c r="B453" s="260"/>
      <c r="C453" s="129">
        <v>9330502.0099999998</v>
      </c>
      <c r="D453" s="122"/>
      <c r="E453" s="111"/>
      <c r="F453" s="112"/>
      <c r="G453" s="112"/>
      <c r="H453" s="145"/>
      <c r="I453" s="179" t="s">
        <v>449</v>
      </c>
      <c r="J453" s="154">
        <v>1.49</v>
      </c>
      <c r="K453" s="89">
        <f t="shared" si="177"/>
        <v>149</v>
      </c>
      <c r="L453" s="158">
        <v>2445</v>
      </c>
      <c r="M453" s="158">
        <v>2477</v>
      </c>
      <c r="N453" s="141">
        <v>2480</v>
      </c>
      <c r="O453" s="90">
        <f t="shared" si="178"/>
        <v>-35</v>
      </c>
      <c r="P453" s="162">
        <f t="shared" si="179"/>
        <v>-1.4112903225806451E-2</v>
      </c>
      <c r="Q453" s="174">
        <v>1640.6</v>
      </c>
      <c r="R453" s="185">
        <v>942</v>
      </c>
      <c r="S453" s="146">
        <v>881</v>
      </c>
      <c r="T453" s="112">
        <f t="shared" si="180"/>
        <v>61</v>
      </c>
      <c r="U453" s="162">
        <f t="shared" si="181"/>
        <v>6.9239500567536888E-2</v>
      </c>
      <c r="V453" s="185">
        <v>895</v>
      </c>
      <c r="W453" s="141">
        <v>862</v>
      </c>
      <c r="X453" s="90">
        <f t="shared" si="182"/>
        <v>33</v>
      </c>
      <c r="Y453" s="163">
        <f t="shared" si="183"/>
        <v>3.8283062645011599E-2</v>
      </c>
      <c r="Z453" s="91">
        <f t="shared" si="184"/>
        <v>6.0067114093959733</v>
      </c>
      <c r="AA453" s="158">
        <v>1400</v>
      </c>
      <c r="AB453" s="189">
        <v>1240</v>
      </c>
      <c r="AC453" s="112">
        <v>55</v>
      </c>
      <c r="AD453" s="90">
        <f t="shared" si="169"/>
        <v>1295</v>
      </c>
      <c r="AE453" s="164">
        <f t="shared" si="170"/>
        <v>0.92500000000000004</v>
      </c>
      <c r="AF453" s="92">
        <f t="shared" si="171"/>
        <v>1.3347763347763348</v>
      </c>
      <c r="AG453" s="158">
        <v>50</v>
      </c>
      <c r="AH453" s="164">
        <f t="shared" si="172"/>
        <v>3.5714285714285712E-2</v>
      </c>
      <c r="AI453" s="93">
        <f t="shared" si="173"/>
        <v>0.1754139769856862</v>
      </c>
      <c r="AJ453" s="158">
        <v>20</v>
      </c>
      <c r="AK453" s="158">
        <v>10</v>
      </c>
      <c r="AL453" s="90">
        <f t="shared" si="174"/>
        <v>30</v>
      </c>
      <c r="AM453" s="164">
        <f t="shared" si="175"/>
        <v>2.1428571428571429E-2</v>
      </c>
      <c r="AN453" s="93">
        <f t="shared" si="176"/>
        <v>0.23547880690737835</v>
      </c>
      <c r="AO453" s="158">
        <v>20</v>
      </c>
      <c r="AP453" s="113" t="s">
        <v>9</v>
      </c>
      <c r="AQ453" s="95" t="s">
        <v>9</v>
      </c>
    </row>
    <row r="454" spans="1:44" x14ac:dyDescent="0.2">
      <c r="A454" s="260"/>
      <c r="B454" s="260"/>
      <c r="C454" s="129">
        <v>9330502.0199999996</v>
      </c>
      <c r="D454" s="122"/>
      <c r="E454" s="111"/>
      <c r="F454" s="112"/>
      <c r="G454" s="112"/>
      <c r="H454" s="145"/>
      <c r="I454" s="179" t="s">
        <v>450</v>
      </c>
      <c r="J454" s="154">
        <v>9.7799999999999994</v>
      </c>
      <c r="K454" s="89">
        <f t="shared" si="177"/>
        <v>977.99999999999989</v>
      </c>
      <c r="L454" s="158">
        <v>3823</v>
      </c>
      <c r="M454" s="158">
        <v>3797</v>
      </c>
      <c r="N454" s="141">
        <v>3813</v>
      </c>
      <c r="O454" s="90">
        <f t="shared" si="178"/>
        <v>10</v>
      </c>
      <c r="P454" s="162">
        <f t="shared" si="179"/>
        <v>2.6226068712300026E-3</v>
      </c>
      <c r="Q454" s="174">
        <v>390.9</v>
      </c>
      <c r="R454" s="185">
        <v>1659</v>
      </c>
      <c r="S454" s="146">
        <v>1636</v>
      </c>
      <c r="T454" s="112">
        <f t="shared" si="180"/>
        <v>23</v>
      </c>
      <c r="U454" s="162">
        <f t="shared" si="181"/>
        <v>1.4058679706601468E-2</v>
      </c>
      <c r="V454" s="185">
        <v>1595</v>
      </c>
      <c r="W454" s="141">
        <v>1550</v>
      </c>
      <c r="X454" s="90">
        <f t="shared" si="182"/>
        <v>45</v>
      </c>
      <c r="Y454" s="163">
        <f t="shared" si="183"/>
        <v>2.903225806451613E-2</v>
      </c>
      <c r="Z454" s="91">
        <f t="shared" si="184"/>
        <v>1.6308793456032722</v>
      </c>
      <c r="AA454" s="158">
        <v>1510</v>
      </c>
      <c r="AB454" s="189">
        <v>1335</v>
      </c>
      <c r="AC454" s="112">
        <v>75</v>
      </c>
      <c r="AD454" s="90">
        <f t="shared" si="169"/>
        <v>1410</v>
      </c>
      <c r="AE454" s="164">
        <f t="shared" si="170"/>
        <v>0.93377483443708609</v>
      </c>
      <c r="AF454" s="92">
        <f t="shared" si="171"/>
        <v>1.3474384335311489</v>
      </c>
      <c r="AG454" s="158">
        <v>60</v>
      </c>
      <c r="AH454" s="164">
        <f t="shared" si="172"/>
        <v>3.9735099337748346E-2</v>
      </c>
      <c r="AI454" s="93">
        <f t="shared" si="173"/>
        <v>0.19516257042116084</v>
      </c>
      <c r="AJ454" s="158">
        <v>25</v>
      </c>
      <c r="AK454" s="158">
        <v>10</v>
      </c>
      <c r="AL454" s="90">
        <f t="shared" si="174"/>
        <v>35</v>
      </c>
      <c r="AM454" s="164">
        <f t="shared" si="175"/>
        <v>2.3178807947019868E-2</v>
      </c>
      <c r="AN454" s="93">
        <f t="shared" si="176"/>
        <v>0.25471217524197659</v>
      </c>
      <c r="AO454" s="158">
        <v>10</v>
      </c>
      <c r="AP454" s="113" t="s">
        <v>9</v>
      </c>
      <c r="AQ454" s="95" t="s">
        <v>9</v>
      </c>
    </row>
    <row r="455" spans="1:44" x14ac:dyDescent="0.2">
      <c r="A455" s="260"/>
      <c r="B455" s="260"/>
      <c r="C455" s="129">
        <v>9330502.0299999993</v>
      </c>
      <c r="D455" s="122"/>
      <c r="E455" s="111"/>
      <c r="F455" s="112"/>
      <c r="G455" s="112"/>
      <c r="H455" s="145"/>
      <c r="I455" s="179" t="s">
        <v>451</v>
      </c>
      <c r="J455" s="154">
        <v>2.62</v>
      </c>
      <c r="K455" s="89">
        <f t="shared" si="177"/>
        <v>262</v>
      </c>
      <c r="L455" s="158">
        <v>4858</v>
      </c>
      <c r="M455" s="158">
        <v>4954</v>
      </c>
      <c r="N455" s="141">
        <v>5048</v>
      </c>
      <c r="O455" s="90">
        <f t="shared" si="178"/>
        <v>-190</v>
      </c>
      <c r="P455" s="162">
        <f t="shared" si="179"/>
        <v>-3.7638668779714737E-2</v>
      </c>
      <c r="Q455" s="174">
        <v>1857.5</v>
      </c>
      <c r="R455" s="185">
        <v>1721</v>
      </c>
      <c r="S455" s="146">
        <v>1708</v>
      </c>
      <c r="T455" s="112">
        <f t="shared" si="180"/>
        <v>13</v>
      </c>
      <c r="U455" s="162">
        <f t="shared" si="181"/>
        <v>7.6112412177985946E-3</v>
      </c>
      <c r="V455" s="185">
        <v>1651</v>
      </c>
      <c r="W455" s="141">
        <v>1652</v>
      </c>
      <c r="X455" s="90">
        <f t="shared" si="182"/>
        <v>-1</v>
      </c>
      <c r="Y455" s="163">
        <f t="shared" si="183"/>
        <v>-6.0532687651331722E-4</v>
      </c>
      <c r="Z455" s="91">
        <f t="shared" si="184"/>
        <v>6.3015267175572518</v>
      </c>
      <c r="AA455" s="158">
        <v>2395</v>
      </c>
      <c r="AB455" s="189">
        <v>2095</v>
      </c>
      <c r="AC455" s="112">
        <v>110</v>
      </c>
      <c r="AD455" s="90">
        <f t="shared" si="169"/>
        <v>2205</v>
      </c>
      <c r="AE455" s="164">
        <f t="shared" si="170"/>
        <v>0.92066805845511479</v>
      </c>
      <c r="AF455" s="92">
        <f t="shared" si="171"/>
        <v>1.3285253368760677</v>
      </c>
      <c r="AG455" s="158">
        <v>90</v>
      </c>
      <c r="AH455" s="164">
        <f t="shared" si="172"/>
        <v>3.7578288100208766E-2</v>
      </c>
      <c r="AI455" s="93">
        <f t="shared" si="173"/>
        <v>0.1845691949912022</v>
      </c>
      <c r="AJ455" s="158">
        <v>25</v>
      </c>
      <c r="AK455" s="158">
        <v>45</v>
      </c>
      <c r="AL455" s="90">
        <f t="shared" si="174"/>
        <v>70</v>
      </c>
      <c r="AM455" s="164">
        <f t="shared" si="175"/>
        <v>2.9227557411273485E-2</v>
      </c>
      <c r="AN455" s="93">
        <f t="shared" si="176"/>
        <v>0.32118194957443391</v>
      </c>
      <c r="AO455" s="158">
        <v>35</v>
      </c>
      <c r="AP455" s="113" t="s">
        <v>9</v>
      </c>
      <c r="AQ455" s="95" t="s">
        <v>9</v>
      </c>
    </row>
    <row r="456" spans="1:44" x14ac:dyDescent="0.2">
      <c r="C456" s="132">
        <v>9330502.0500000007</v>
      </c>
      <c r="I456" s="196" t="s">
        <v>452</v>
      </c>
      <c r="J456" s="157">
        <v>33.51</v>
      </c>
      <c r="K456" s="4">
        <f t="shared" si="177"/>
        <v>3351</v>
      </c>
      <c r="L456" s="161">
        <v>2979</v>
      </c>
      <c r="M456" s="161">
        <v>2705</v>
      </c>
      <c r="N456" s="197">
        <v>2501</v>
      </c>
      <c r="O456" s="5">
        <f t="shared" si="178"/>
        <v>478</v>
      </c>
      <c r="P456" s="171">
        <f t="shared" si="179"/>
        <v>0.1911235505797681</v>
      </c>
      <c r="Q456" s="198">
        <v>88.9</v>
      </c>
      <c r="R456" s="188">
        <v>1138</v>
      </c>
      <c r="S456" s="199">
        <v>1000</v>
      </c>
      <c r="T456" s="121">
        <f t="shared" si="180"/>
        <v>138</v>
      </c>
      <c r="U456" s="171">
        <f t="shared" si="181"/>
        <v>0.13800000000000001</v>
      </c>
      <c r="V456" s="188">
        <v>1061</v>
      </c>
      <c r="W456" s="197">
        <v>918</v>
      </c>
      <c r="X456" s="5">
        <f t="shared" si="182"/>
        <v>143</v>
      </c>
      <c r="Y456" s="172">
        <f t="shared" si="183"/>
        <v>0.15577342047930284</v>
      </c>
      <c r="Z456" s="6">
        <f t="shared" si="184"/>
        <v>0.3166219039092808</v>
      </c>
      <c r="AA456" s="161">
        <v>1290</v>
      </c>
      <c r="AB456" s="138">
        <v>1120</v>
      </c>
      <c r="AC456" s="121">
        <v>55</v>
      </c>
      <c r="AD456" s="5">
        <f t="shared" si="169"/>
        <v>1175</v>
      </c>
      <c r="AE456" s="173">
        <f t="shared" si="170"/>
        <v>0.91085271317829453</v>
      </c>
      <c r="AF456" s="7">
        <f t="shared" si="171"/>
        <v>1.3143617794780587</v>
      </c>
      <c r="AG456" s="161">
        <v>15</v>
      </c>
      <c r="AH456" s="173">
        <f t="shared" si="172"/>
        <v>1.1627906976744186E-2</v>
      </c>
      <c r="AI456" s="8">
        <f t="shared" si="173"/>
        <v>5.7111527390688532E-2</v>
      </c>
      <c r="AJ456" s="161">
        <v>65</v>
      </c>
      <c r="AK456" s="161">
        <v>15</v>
      </c>
      <c r="AL456" s="5">
        <f t="shared" si="174"/>
        <v>80</v>
      </c>
      <c r="AM456" s="173">
        <f t="shared" si="175"/>
        <v>6.2015503875968991E-2</v>
      </c>
      <c r="AN456" s="8">
        <f t="shared" si="176"/>
        <v>0.6814890535820769</v>
      </c>
      <c r="AO456" s="161">
        <v>20</v>
      </c>
      <c r="AP456" s="114" t="s">
        <v>5</v>
      </c>
      <c r="AQ456" s="55" t="s">
        <v>5</v>
      </c>
    </row>
    <row r="457" spans="1:44" x14ac:dyDescent="0.2">
      <c r="A457" s="260"/>
      <c r="B457" s="260"/>
      <c r="C457" s="129">
        <v>9330502.0600000005</v>
      </c>
      <c r="D457" s="122"/>
      <c r="E457" s="111"/>
      <c r="F457" s="112"/>
      <c r="G457" s="112"/>
      <c r="H457" s="145"/>
      <c r="I457" s="179" t="s">
        <v>453</v>
      </c>
      <c r="J457" s="154">
        <v>3.39</v>
      </c>
      <c r="K457" s="89">
        <f t="shared" si="177"/>
        <v>339</v>
      </c>
      <c r="L457" s="158">
        <v>3001</v>
      </c>
      <c r="M457" s="158">
        <v>2881</v>
      </c>
      <c r="N457" s="141">
        <v>2866</v>
      </c>
      <c r="O457" s="90">
        <f t="shared" si="178"/>
        <v>135</v>
      </c>
      <c r="P457" s="162">
        <f t="shared" si="179"/>
        <v>4.7103977669225403E-2</v>
      </c>
      <c r="Q457" s="174">
        <v>886</v>
      </c>
      <c r="R457" s="185">
        <v>995</v>
      </c>
      <c r="S457" s="146">
        <v>944</v>
      </c>
      <c r="T457" s="112">
        <f t="shared" si="180"/>
        <v>51</v>
      </c>
      <c r="U457" s="162">
        <f t="shared" si="181"/>
        <v>5.4025423728813561E-2</v>
      </c>
      <c r="V457" s="185">
        <v>959</v>
      </c>
      <c r="W457" s="141">
        <v>907</v>
      </c>
      <c r="X457" s="90">
        <f t="shared" si="182"/>
        <v>52</v>
      </c>
      <c r="Y457" s="163">
        <f t="shared" si="183"/>
        <v>5.7331863285556783E-2</v>
      </c>
      <c r="Z457" s="91">
        <f t="shared" si="184"/>
        <v>2.8289085545722714</v>
      </c>
      <c r="AA457" s="158">
        <v>1385</v>
      </c>
      <c r="AB457" s="189">
        <v>1250</v>
      </c>
      <c r="AC457" s="112">
        <v>75</v>
      </c>
      <c r="AD457" s="90">
        <f t="shared" si="169"/>
        <v>1325</v>
      </c>
      <c r="AE457" s="164">
        <f t="shared" si="170"/>
        <v>0.95667870036101088</v>
      </c>
      <c r="AF457" s="92">
        <f t="shared" si="171"/>
        <v>1.3804887451096839</v>
      </c>
      <c r="AG457" s="158">
        <v>15</v>
      </c>
      <c r="AH457" s="164">
        <f t="shared" si="172"/>
        <v>1.0830324909747292E-2</v>
      </c>
      <c r="AI457" s="93">
        <f t="shared" si="173"/>
        <v>5.3194130205045639E-2</v>
      </c>
      <c r="AJ457" s="158">
        <v>15</v>
      </c>
      <c r="AK457" s="158">
        <v>15</v>
      </c>
      <c r="AL457" s="90">
        <f t="shared" si="174"/>
        <v>30</v>
      </c>
      <c r="AM457" s="164">
        <f t="shared" si="175"/>
        <v>2.1660649819494584E-2</v>
      </c>
      <c r="AN457" s="93">
        <f t="shared" si="176"/>
        <v>0.23802911889554487</v>
      </c>
      <c r="AO457" s="158">
        <v>15</v>
      </c>
      <c r="AP457" s="113" t="s">
        <v>9</v>
      </c>
      <c r="AQ457" s="95" t="s">
        <v>9</v>
      </c>
    </row>
    <row r="458" spans="1:44" x14ac:dyDescent="0.2">
      <c r="A458" s="260"/>
      <c r="B458" s="260"/>
      <c r="C458" s="129">
        <v>9330502.0700000003</v>
      </c>
      <c r="D458" s="122"/>
      <c r="E458" s="111"/>
      <c r="F458" s="112"/>
      <c r="G458" s="112"/>
      <c r="H458" s="145"/>
      <c r="I458" s="179" t="s">
        <v>454</v>
      </c>
      <c r="J458" s="154">
        <v>3.15</v>
      </c>
      <c r="K458" s="89">
        <f t="shared" si="177"/>
        <v>315</v>
      </c>
      <c r="L458" s="158">
        <v>5654</v>
      </c>
      <c r="M458" s="158">
        <v>5155</v>
      </c>
      <c r="N458" s="141">
        <v>5328</v>
      </c>
      <c r="O458" s="90">
        <f t="shared" si="178"/>
        <v>326</v>
      </c>
      <c r="P458" s="162">
        <f t="shared" si="179"/>
        <v>6.1186186186186188E-2</v>
      </c>
      <c r="Q458" s="174">
        <v>1792.3</v>
      </c>
      <c r="R458" s="185">
        <v>2257</v>
      </c>
      <c r="S458" s="146">
        <v>2084</v>
      </c>
      <c r="T458" s="112">
        <f t="shared" si="180"/>
        <v>173</v>
      </c>
      <c r="U458" s="162">
        <f t="shared" si="181"/>
        <v>8.3013435700575816E-2</v>
      </c>
      <c r="V458" s="185">
        <v>2221</v>
      </c>
      <c r="W458" s="141">
        <v>2033</v>
      </c>
      <c r="X458" s="90">
        <f t="shared" si="182"/>
        <v>188</v>
      </c>
      <c r="Y458" s="163">
        <f t="shared" si="183"/>
        <v>9.247417609444171E-2</v>
      </c>
      <c r="Z458" s="91">
        <f t="shared" si="184"/>
        <v>7.0507936507936506</v>
      </c>
      <c r="AA458" s="158">
        <v>2495</v>
      </c>
      <c r="AB458" s="189">
        <v>2175</v>
      </c>
      <c r="AC458" s="112">
        <v>110</v>
      </c>
      <c r="AD458" s="90">
        <f t="shared" si="169"/>
        <v>2285</v>
      </c>
      <c r="AE458" s="164">
        <f t="shared" si="170"/>
        <v>0.91583166332665333</v>
      </c>
      <c r="AF458" s="92">
        <f t="shared" si="171"/>
        <v>1.3215464117267726</v>
      </c>
      <c r="AG458" s="158">
        <v>85</v>
      </c>
      <c r="AH458" s="164">
        <f t="shared" si="172"/>
        <v>3.406813627254509E-2</v>
      </c>
      <c r="AI458" s="93">
        <f t="shared" si="173"/>
        <v>0.16732876361760848</v>
      </c>
      <c r="AJ458" s="158">
        <v>55</v>
      </c>
      <c r="AK458" s="158">
        <v>30</v>
      </c>
      <c r="AL458" s="90">
        <f t="shared" si="174"/>
        <v>85</v>
      </c>
      <c r="AM458" s="164">
        <f t="shared" si="175"/>
        <v>3.406813627254509E-2</v>
      </c>
      <c r="AN458" s="93">
        <f t="shared" si="176"/>
        <v>0.37437512387412186</v>
      </c>
      <c r="AO458" s="158">
        <v>40</v>
      </c>
      <c r="AP458" s="113" t="s">
        <v>9</v>
      </c>
      <c r="AQ458" s="95" t="s">
        <v>9</v>
      </c>
    </row>
    <row r="459" spans="1:44" x14ac:dyDescent="0.2">
      <c r="A459" s="260"/>
      <c r="B459" s="260"/>
      <c r="C459" s="129">
        <v>9330503.0099999998</v>
      </c>
      <c r="D459" s="122"/>
      <c r="E459" s="111"/>
      <c r="F459" s="112"/>
      <c r="G459" s="112"/>
      <c r="H459" s="145"/>
      <c r="I459" s="179" t="s">
        <v>455</v>
      </c>
      <c r="J459" s="154">
        <v>1.0900000000000001</v>
      </c>
      <c r="K459" s="89">
        <f t="shared" si="177"/>
        <v>109.00000000000001</v>
      </c>
      <c r="L459" s="158">
        <v>2451</v>
      </c>
      <c r="M459" s="158">
        <v>2476</v>
      </c>
      <c r="N459" s="141">
        <v>2473</v>
      </c>
      <c r="O459" s="90">
        <f t="shared" si="178"/>
        <v>-22</v>
      </c>
      <c r="P459" s="162">
        <f t="shared" si="179"/>
        <v>-8.8960776384957533E-3</v>
      </c>
      <c r="Q459" s="174">
        <v>2238.8000000000002</v>
      </c>
      <c r="R459" s="185">
        <v>872</v>
      </c>
      <c r="S459" s="146">
        <v>854</v>
      </c>
      <c r="T459" s="112">
        <f t="shared" si="180"/>
        <v>18</v>
      </c>
      <c r="U459" s="162">
        <f t="shared" si="181"/>
        <v>2.1077283372365339E-2</v>
      </c>
      <c r="V459" s="185">
        <v>840</v>
      </c>
      <c r="W459" s="141">
        <v>825</v>
      </c>
      <c r="X459" s="90">
        <f t="shared" si="182"/>
        <v>15</v>
      </c>
      <c r="Y459" s="163">
        <f t="shared" si="183"/>
        <v>1.8181818181818181E-2</v>
      </c>
      <c r="Z459" s="91">
        <f t="shared" si="184"/>
        <v>7.7064220183486229</v>
      </c>
      <c r="AA459" s="158">
        <v>1350</v>
      </c>
      <c r="AB459" s="189">
        <v>1200</v>
      </c>
      <c r="AC459" s="112">
        <v>45</v>
      </c>
      <c r="AD459" s="90">
        <f t="shared" si="169"/>
        <v>1245</v>
      </c>
      <c r="AE459" s="164">
        <f t="shared" si="170"/>
        <v>0.92222222222222228</v>
      </c>
      <c r="AF459" s="92">
        <f t="shared" si="171"/>
        <v>1.3307679974346642</v>
      </c>
      <c r="AG459" s="158">
        <v>60</v>
      </c>
      <c r="AH459" s="164">
        <f t="shared" si="172"/>
        <v>4.4444444444444446E-2</v>
      </c>
      <c r="AI459" s="93">
        <f t="shared" si="173"/>
        <v>0.21829294913774286</v>
      </c>
      <c r="AJ459" s="158">
        <v>25</v>
      </c>
      <c r="AK459" s="158">
        <v>10</v>
      </c>
      <c r="AL459" s="90">
        <f t="shared" si="174"/>
        <v>35</v>
      </c>
      <c r="AM459" s="164">
        <f t="shared" si="175"/>
        <v>2.5925925925925925E-2</v>
      </c>
      <c r="AN459" s="93">
        <f t="shared" si="176"/>
        <v>0.28490028490028491</v>
      </c>
      <c r="AO459" s="158">
        <v>10</v>
      </c>
      <c r="AP459" s="113" t="s">
        <v>9</v>
      </c>
      <c r="AQ459" s="95" t="s">
        <v>9</v>
      </c>
    </row>
    <row r="460" spans="1:44" x14ac:dyDescent="0.2">
      <c r="A460" s="260"/>
      <c r="B460" s="260"/>
      <c r="C460" s="129">
        <v>9330503.0299999993</v>
      </c>
      <c r="D460" s="122"/>
      <c r="E460" s="111"/>
      <c r="F460" s="112"/>
      <c r="G460" s="112"/>
      <c r="H460" s="145"/>
      <c r="I460" s="179" t="s">
        <v>456</v>
      </c>
      <c r="J460" s="154">
        <v>3.61</v>
      </c>
      <c r="K460" s="89">
        <f t="shared" si="177"/>
        <v>361</v>
      </c>
      <c r="L460" s="158">
        <v>7071</v>
      </c>
      <c r="M460" s="158">
        <v>7086</v>
      </c>
      <c r="N460" s="141">
        <v>6962</v>
      </c>
      <c r="O460" s="90">
        <f t="shared" si="178"/>
        <v>109</v>
      </c>
      <c r="P460" s="162">
        <f t="shared" si="179"/>
        <v>1.5656420568802069E-2</v>
      </c>
      <c r="Q460" s="174">
        <v>1960.3</v>
      </c>
      <c r="R460" s="185">
        <v>2551</v>
      </c>
      <c r="S460" s="146">
        <v>2541</v>
      </c>
      <c r="T460" s="112">
        <f t="shared" si="180"/>
        <v>10</v>
      </c>
      <c r="U460" s="162">
        <f t="shared" si="181"/>
        <v>3.9354584809130266E-3</v>
      </c>
      <c r="V460" s="185">
        <v>2461</v>
      </c>
      <c r="W460" s="141">
        <v>2416</v>
      </c>
      <c r="X460" s="90">
        <f t="shared" si="182"/>
        <v>45</v>
      </c>
      <c r="Y460" s="163">
        <f t="shared" si="183"/>
        <v>1.8625827814569538E-2</v>
      </c>
      <c r="Z460" s="91">
        <f t="shared" si="184"/>
        <v>6.8171745152354575</v>
      </c>
      <c r="AA460" s="158">
        <v>3535</v>
      </c>
      <c r="AB460" s="189">
        <v>3060</v>
      </c>
      <c r="AC460" s="112">
        <v>190</v>
      </c>
      <c r="AD460" s="90">
        <f t="shared" si="169"/>
        <v>3250</v>
      </c>
      <c r="AE460" s="164">
        <f t="shared" si="170"/>
        <v>0.91937765205091937</v>
      </c>
      <c r="AF460" s="92">
        <f t="shared" si="171"/>
        <v>1.3266632785727552</v>
      </c>
      <c r="AG460" s="158">
        <v>170</v>
      </c>
      <c r="AH460" s="164">
        <f t="shared" si="172"/>
        <v>4.8090523338048093E-2</v>
      </c>
      <c r="AI460" s="93">
        <f t="shared" si="173"/>
        <v>0.23620099871339928</v>
      </c>
      <c r="AJ460" s="158">
        <v>70</v>
      </c>
      <c r="AK460" s="158">
        <v>10</v>
      </c>
      <c r="AL460" s="90">
        <f t="shared" si="174"/>
        <v>80</v>
      </c>
      <c r="AM460" s="164">
        <f t="shared" si="175"/>
        <v>2.2630834512022632E-2</v>
      </c>
      <c r="AN460" s="93">
        <f t="shared" si="176"/>
        <v>0.24869048914310585</v>
      </c>
      <c r="AO460" s="158">
        <v>35</v>
      </c>
      <c r="AP460" s="113" t="s">
        <v>9</v>
      </c>
      <c r="AQ460" s="95" t="s">
        <v>9</v>
      </c>
    </row>
    <row r="461" spans="1:44" x14ac:dyDescent="0.2">
      <c r="A461" s="260"/>
      <c r="B461" s="260"/>
      <c r="C461" s="129">
        <v>9330503.0600000005</v>
      </c>
      <c r="D461" s="122"/>
      <c r="E461" s="111"/>
      <c r="F461" s="112"/>
      <c r="G461" s="112"/>
      <c r="H461" s="145"/>
      <c r="I461" s="179" t="s">
        <v>457</v>
      </c>
      <c r="J461" s="154">
        <v>0.59</v>
      </c>
      <c r="K461" s="89">
        <f t="shared" si="177"/>
        <v>59</v>
      </c>
      <c r="L461" s="158">
        <v>4402</v>
      </c>
      <c r="M461" s="158">
        <v>4377</v>
      </c>
      <c r="N461" s="141">
        <v>4086</v>
      </c>
      <c r="O461" s="90">
        <f t="shared" si="178"/>
        <v>316</v>
      </c>
      <c r="P461" s="162">
        <f t="shared" si="179"/>
        <v>7.7337249143416539E-2</v>
      </c>
      <c r="Q461" s="174">
        <v>7499.1</v>
      </c>
      <c r="R461" s="185">
        <v>2364</v>
      </c>
      <c r="S461" s="146">
        <v>2173</v>
      </c>
      <c r="T461" s="112">
        <f t="shared" si="180"/>
        <v>191</v>
      </c>
      <c r="U461" s="162">
        <f t="shared" si="181"/>
        <v>8.7896916705016107E-2</v>
      </c>
      <c r="V461" s="185">
        <v>2217</v>
      </c>
      <c r="W461" s="141">
        <v>2071</v>
      </c>
      <c r="X461" s="90">
        <f t="shared" si="182"/>
        <v>146</v>
      </c>
      <c r="Y461" s="163">
        <f t="shared" si="183"/>
        <v>7.0497344278126511E-2</v>
      </c>
      <c r="Z461" s="91">
        <f t="shared" si="184"/>
        <v>37.576271186440678</v>
      </c>
      <c r="AA461" s="158">
        <v>2180</v>
      </c>
      <c r="AB461" s="189">
        <v>1755</v>
      </c>
      <c r="AC461" s="112">
        <v>105</v>
      </c>
      <c r="AD461" s="90">
        <f t="shared" si="169"/>
        <v>1860</v>
      </c>
      <c r="AE461" s="164">
        <f t="shared" si="170"/>
        <v>0.85321100917431192</v>
      </c>
      <c r="AF461" s="92">
        <f t="shared" si="171"/>
        <v>1.2311847174232495</v>
      </c>
      <c r="AG461" s="158">
        <v>170</v>
      </c>
      <c r="AH461" s="164">
        <f t="shared" si="172"/>
        <v>7.7981651376146793E-2</v>
      </c>
      <c r="AI461" s="93">
        <f t="shared" si="173"/>
        <v>0.38301400479443415</v>
      </c>
      <c r="AJ461" s="158">
        <v>105</v>
      </c>
      <c r="AK461" s="158">
        <v>10</v>
      </c>
      <c r="AL461" s="90">
        <f t="shared" si="174"/>
        <v>115</v>
      </c>
      <c r="AM461" s="164">
        <f t="shared" si="175"/>
        <v>5.2752293577981654E-2</v>
      </c>
      <c r="AN461" s="93">
        <f t="shared" si="176"/>
        <v>0.57969553382397421</v>
      </c>
      <c r="AO461" s="158">
        <v>20</v>
      </c>
      <c r="AP461" s="113" t="s">
        <v>9</v>
      </c>
      <c r="AQ461" s="95" t="s">
        <v>9</v>
      </c>
    </row>
    <row r="462" spans="1:44" x14ac:dyDescent="0.2">
      <c r="A462" s="262"/>
      <c r="B462" s="262"/>
      <c r="C462" s="131">
        <v>9330503.0700000003</v>
      </c>
      <c r="D462" s="125"/>
      <c r="E462" s="118"/>
      <c r="F462" s="119"/>
      <c r="G462" s="119"/>
      <c r="H462" s="149"/>
      <c r="I462" s="181" t="s">
        <v>458</v>
      </c>
      <c r="J462" s="156">
        <v>0.85</v>
      </c>
      <c r="K462" s="103">
        <f t="shared" si="177"/>
        <v>85</v>
      </c>
      <c r="L462" s="160">
        <v>4573</v>
      </c>
      <c r="M462" s="160">
        <v>4501</v>
      </c>
      <c r="N462" s="144">
        <v>4428</v>
      </c>
      <c r="O462" s="104">
        <f t="shared" si="178"/>
        <v>145</v>
      </c>
      <c r="P462" s="168">
        <f t="shared" si="179"/>
        <v>3.2746160794941283E-2</v>
      </c>
      <c r="Q462" s="176">
        <v>5411.2</v>
      </c>
      <c r="R462" s="187">
        <v>2732</v>
      </c>
      <c r="S462" s="152">
        <v>2662</v>
      </c>
      <c r="T462" s="119">
        <f t="shared" si="180"/>
        <v>70</v>
      </c>
      <c r="U462" s="168">
        <f t="shared" si="181"/>
        <v>2.6296018031555221E-2</v>
      </c>
      <c r="V462" s="187">
        <v>2675</v>
      </c>
      <c r="W462" s="144">
        <v>2509</v>
      </c>
      <c r="X462" s="104">
        <f t="shared" si="182"/>
        <v>166</v>
      </c>
      <c r="Y462" s="169">
        <f t="shared" si="183"/>
        <v>6.6161817457154243E-2</v>
      </c>
      <c r="Z462" s="105">
        <f t="shared" si="184"/>
        <v>31.470588235294116</v>
      </c>
      <c r="AA462" s="160">
        <v>1710</v>
      </c>
      <c r="AB462" s="191">
        <v>1080</v>
      </c>
      <c r="AC462" s="119">
        <v>105</v>
      </c>
      <c r="AD462" s="104">
        <f t="shared" si="169"/>
        <v>1185</v>
      </c>
      <c r="AE462" s="170">
        <f t="shared" si="170"/>
        <v>0.69298245614035092</v>
      </c>
      <c r="AF462" s="106">
        <f t="shared" si="171"/>
        <v>0.99997468418521063</v>
      </c>
      <c r="AG462" s="160">
        <v>240</v>
      </c>
      <c r="AH462" s="170">
        <f t="shared" si="172"/>
        <v>0.14035087719298245</v>
      </c>
      <c r="AI462" s="107">
        <f t="shared" si="173"/>
        <v>0.68934615517181952</v>
      </c>
      <c r="AJ462" s="160">
        <v>260</v>
      </c>
      <c r="AK462" s="160">
        <v>20</v>
      </c>
      <c r="AL462" s="104">
        <f t="shared" si="174"/>
        <v>280</v>
      </c>
      <c r="AM462" s="170">
        <f t="shared" si="175"/>
        <v>0.16374269005847952</v>
      </c>
      <c r="AN462" s="107">
        <f t="shared" si="176"/>
        <v>1.7993702204228519</v>
      </c>
      <c r="AO462" s="160">
        <v>10</v>
      </c>
      <c r="AP462" s="120" t="s">
        <v>7</v>
      </c>
      <c r="AQ462" s="109" t="s">
        <v>7</v>
      </c>
    </row>
    <row r="463" spans="1:44" x14ac:dyDescent="0.2">
      <c r="A463" s="260"/>
      <c r="B463" s="260"/>
      <c r="C463" s="129">
        <v>9330503.0800000001</v>
      </c>
      <c r="D463" s="122"/>
      <c r="E463" s="111"/>
      <c r="F463" s="112"/>
      <c r="G463" s="112"/>
      <c r="H463" s="145"/>
      <c r="I463" s="179" t="s">
        <v>459</v>
      </c>
      <c r="J463" s="154">
        <v>2.5</v>
      </c>
      <c r="K463" s="89">
        <f t="shared" si="177"/>
        <v>250</v>
      </c>
      <c r="L463" s="158">
        <v>4674</v>
      </c>
      <c r="M463" s="158">
        <v>3976</v>
      </c>
      <c r="N463" s="141">
        <v>2978</v>
      </c>
      <c r="O463" s="90">
        <f t="shared" si="178"/>
        <v>1696</v>
      </c>
      <c r="P463" s="162">
        <f t="shared" si="179"/>
        <v>0.56950973807924776</v>
      </c>
      <c r="Q463" s="174">
        <v>1868.6</v>
      </c>
      <c r="R463" s="185">
        <v>2500</v>
      </c>
      <c r="S463" s="146">
        <v>1528</v>
      </c>
      <c r="T463" s="112">
        <f t="shared" si="180"/>
        <v>972</v>
      </c>
      <c r="U463" s="162">
        <f t="shared" si="181"/>
        <v>0.63612565445026181</v>
      </c>
      <c r="V463" s="185">
        <v>2428</v>
      </c>
      <c r="W463" s="141">
        <v>1452</v>
      </c>
      <c r="X463" s="90">
        <f t="shared" si="182"/>
        <v>976</v>
      </c>
      <c r="Y463" s="163">
        <f t="shared" si="183"/>
        <v>0.67217630853994492</v>
      </c>
      <c r="Z463" s="91">
        <f t="shared" si="184"/>
        <v>9.7119999999999997</v>
      </c>
      <c r="AA463" s="158">
        <v>2510</v>
      </c>
      <c r="AB463" s="189">
        <v>2030</v>
      </c>
      <c r="AC463" s="112">
        <v>120</v>
      </c>
      <c r="AD463" s="90">
        <f t="shared" ref="AD463:AD480" si="185">AB463+AC463</f>
        <v>2150</v>
      </c>
      <c r="AE463" s="164">
        <f t="shared" ref="AE463:AE480" si="186">AD463/AA463</f>
        <v>0.85657370517928288</v>
      </c>
      <c r="AF463" s="92">
        <f t="shared" ref="AF463:AF480" si="187">AE463/0.693</f>
        <v>1.236037092610798</v>
      </c>
      <c r="AG463" s="158">
        <v>175</v>
      </c>
      <c r="AH463" s="164">
        <f t="shared" ref="AH463:AH480" si="188">AG463/AA463</f>
        <v>6.9721115537848599E-2</v>
      </c>
      <c r="AI463" s="93">
        <f t="shared" ref="AI463:AI480" si="189">AH463/0.2036</f>
        <v>0.34244162837843123</v>
      </c>
      <c r="AJ463" s="158">
        <v>145</v>
      </c>
      <c r="AK463" s="158">
        <v>0</v>
      </c>
      <c r="AL463" s="90">
        <f t="shared" ref="AL463:AL480" si="190">AJ463+AK463</f>
        <v>145</v>
      </c>
      <c r="AM463" s="164">
        <f t="shared" ref="AM463:AM480" si="191">AL463/AA463</f>
        <v>5.7768924302788842E-2</v>
      </c>
      <c r="AN463" s="93">
        <f t="shared" ref="AN463:AN480" si="192">AM463/0.091</f>
        <v>0.6348233439866906</v>
      </c>
      <c r="AO463" s="158">
        <v>40</v>
      </c>
      <c r="AP463" s="113" t="s">
        <v>9</v>
      </c>
      <c r="AQ463" s="95" t="s">
        <v>9</v>
      </c>
    </row>
    <row r="464" spans="1:44" x14ac:dyDescent="0.2">
      <c r="A464" s="260"/>
      <c r="B464" s="260"/>
      <c r="C464" s="129">
        <v>9330503.0899999999</v>
      </c>
      <c r="D464" s="122"/>
      <c r="E464" s="111"/>
      <c r="F464" s="112"/>
      <c r="G464" s="112"/>
      <c r="H464" s="145"/>
      <c r="I464" s="179" t="s">
        <v>460</v>
      </c>
      <c r="J464" s="154">
        <v>1.58</v>
      </c>
      <c r="K464" s="89">
        <f t="shared" si="177"/>
        <v>158</v>
      </c>
      <c r="L464" s="158">
        <v>2717</v>
      </c>
      <c r="M464" s="158">
        <v>2665</v>
      </c>
      <c r="N464" s="141">
        <v>2679</v>
      </c>
      <c r="O464" s="90">
        <f t="shared" si="178"/>
        <v>38</v>
      </c>
      <c r="P464" s="162">
        <f t="shared" si="179"/>
        <v>1.4184397163120567E-2</v>
      </c>
      <c r="Q464" s="174">
        <v>1716.7</v>
      </c>
      <c r="R464" s="185">
        <v>1245</v>
      </c>
      <c r="S464" s="146">
        <v>1352</v>
      </c>
      <c r="T464" s="112">
        <f t="shared" si="180"/>
        <v>-107</v>
      </c>
      <c r="U464" s="162">
        <f t="shared" si="181"/>
        <v>-7.9142011834319528E-2</v>
      </c>
      <c r="V464" s="185">
        <v>1219</v>
      </c>
      <c r="W464" s="141">
        <v>1304</v>
      </c>
      <c r="X464" s="90">
        <f t="shared" si="182"/>
        <v>-85</v>
      </c>
      <c r="Y464" s="163">
        <f t="shared" si="183"/>
        <v>-6.51840490797546E-2</v>
      </c>
      <c r="Z464" s="91">
        <f t="shared" si="184"/>
        <v>7.7151898734177218</v>
      </c>
      <c r="AA464" s="158">
        <v>1155</v>
      </c>
      <c r="AB464" s="189">
        <v>885</v>
      </c>
      <c r="AC464" s="112">
        <v>95</v>
      </c>
      <c r="AD464" s="90">
        <f t="shared" si="185"/>
        <v>980</v>
      </c>
      <c r="AE464" s="164">
        <f t="shared" si="186"/>
        <v>0.84848484848484851</v>
      </c>
      <c r="AF464" s="92">
        <f t="shared" si="187"/>
        <v>1.2243648607284972</v>
      </c>
      <c r="AG464" s="158">
        <v>80</v>
      </c>
      <c r="AH464" s="164">
        <f t="shared" si="188"/>
        <v>6.9264069264069264E-2</v>
      </c>
      <c r="AI464" s="93">
        <f t="shared" si="189"/>
        <v>0.3401968038510278</v>
      </c>
      <c r="AJ464" s="158">
        <v>55</v>
      </c>
      <c r="AK464" s="158">
        <v>10</v>
      </c>
      <c r="AL464" s="90">
        <f t="shared" si="190"/>
        <v>65</v>
      </c>
      <c r="AM464" s="164">
        <f t="shared" si="191"/>
        <v>5.627705627705628E-2</v>
      </c>
      <c r="AN464" s="93">
        <f t="shared" si="192"/>
        <v>0.6184291898577613</v>
      </c>
      <c r="AO464" s="158">
        <v>30</v>
      </c>
      <c r="AP464" s="113" t="s">
        <v>9</v>
      </c>
      <c r="AQ464" s="95" t="s">
        <v>9</v>
      </c>
    </row>
    <row r="465" spans="1:45" x14ac:dyDescent="0.2">
      <c r="A465" s="260"/>
      <c r="B465" s="260"/>
      <c r="C465" s="129">
        <v>9330504.0299999993</v>
      </c>
      <c r="D465" s="122"/>
      <c r="E465" s="111"/>
      <c r="F465" s="112"/>
      <c r="G465" s="112"/>
      <c r="H465" s="145"/>
      <c r="I465" s="179" t="s">
        <v>462</v>
      </c>
      <c r="J465" s="154">
        <v>13.72</v>
      </c>
      <c r="K465" s="89">
        <f t="shared" si="177"/>
        <v>1372</v>
      </c>
      <c r="L465" s="158">
        <v>6300</v>
      </c>
      <c r="M465" s="158">
        <v>6357</v>
      </c>
      <c r="N465" s="141">
        <v>6482</v>
      </c>
      <c r="O465" s="90">
        <f t="shared" si="178"/>
        <v>-182</v>
      </c>
      <c r="P465" s="162">
        <f t="shared" si="179"/>
        <v>-2.8077753779697623E-2</v>
      </c>
      <c r="Q465" s="174">
        <v>459.1</v>
      </c>
      <c r="R465" s="185">
        <v>2226</v>
      </c>
      <c r="S465" s="146">
        <v>2201</v>
      </c>
      <c r="T465" s="112">
        <f t="shared" si="180"/>
        <v>25</v>
      </c>
      <c r="U465" s="162">
        <f t="shared" si="181"/>
        <v>1.1358473421172195E-2</v>
      </c>
      <c r="V465" s="185">
        <v>2148</v>
      </c>
      <c r="W465" s="141">
        <v>2132</v>
      </c>
      <c r="X465" s="90">
        <f t="shared" si="182"/>
        <v>16</v>
      </c>
      <c r="Y465" s="163">
        <f t="shared" si="183"/>
        <v>7.5046904315196998E-3</v>
      </c>
      <c r="Z465" s="91">
        <f t="shared" si="184"/>
        <v>1.565597667638484</v>
      </c>
      <c r="AA465" s="158">
        <v>3255</v>
      </c>
      <c r="AB465" s="189">
        <v>2820</v>
      </c>
      <c r="AC465" s="112">
        <v>160</v>
      </c>
      <c r="AD465" s="90">
        <f t="shared" si="185"/>
        <v>2980</v>
      </c>
      <c r="AE465" s="164">
        <f t="shared" si="186"/>
        <v>0.91551459293394777</v>
      </c>
      <c r="AF465" s="92">
        <f t="shared" si="187"/>
        <v>1.3210888786925654</v>
      </c>
      <c r="AG465" s="158">
        <v>175</v>
      </c>
      <c r="AH465" s="164">
        <f t="shared" si="188"/>
        <v>5.3763440860215055E-2</v>
      </c>
      <c r="AI465" s="93">
        <f t="shared" si="189"/>
        <v>0.26406405137630184</v>
      </c>
      <c r="AJ465" s="158">
        <v>60</v>
      </c>
      <c r="AK465" s="158">
        <v>15</v>
      </c>
      <c r="AL465" s="90">
        <f t="shared" si="190"/>
        <v>75</v>
      </c>
      <c r="AM465" s="164">
        <f t="shared" si="191"/>
        <v>2.3041474654377881E-2</v>
      </c>
      <c r="AN465" s="93">
        <f t="shared" si="192"/>
        <v>0.2532030181799767</v>
      </c>
      <c r="AO465" s="158">
        <v>25</v>
      </c>
      <c r="AP465" s="113" t="s">
        <v>9</v>
      </c>
      <c r="AQ465" s="95" t="s">
        <v>9</v>
      </c>
    </row>
    <row r="466" spans="1:45" x14ac:dyDescent="0.2">
      <c r="A466" s="260"/>
      <c r="B466" s="260"/>
      <c r="C466" s="129">
        <v>9330504.0500000007</v>
      </c>
      <c r="D466" s="122"/>
      <c r="E466" s="111"/>
      <c r="F466" s="112"/>
      <c r="G466" s="112"/>
      <c r="H466" s="145"/>
      <c r="I466" s="179" t="s">
        <v>464</v>
      </c>
      <c r="J466" s="154">
        <v>3.83</v>
      </c>
      <c r="K466" s="89">
        <f t="shared" si="177"/>
        <v>383</v>
      </c>
      <c r="L466" s="158">
        <v>7784</v>
      </c>
      <c r="M466" s="158">
        <v>7654</v>
      </c>
      <c r="N466" s="141">
        <v>6619</v>
      </c>
      <c r="O466" s="90">
        <f t="shared" si="178"/>
        <v>1165</v>
      </c>
      <c r="P466" s="162">
        <f t="shared" si="179"/>
        <v>0.17600846049252153</v>
      </c>
      <c r="Q466" s="174">
        <v>2034</v>
      </c>
      <c r="R466" s="185">
        <v>2911</v>
      </c>
      <c r="S466" s="146">
        <v>2399</v>
      </c>
      <c r="T466" s="112">
        <f t="shared" si="180"/>
        <v>512</v>
      </c>
      <c r="U466" s="162">
        <f t="shared" si="181"/>
        <v>0.2134222592746978</v>
      </c>
      <c r="V466" s="185">
        <v>2832</v>
      </c>
      <c r="W466" s="141">
        <v>2316</v>
      </c>
      <c r="X466" s="90">
        <f t="shared" si="182"/>
        <v>516</v>
      </c>
      <c r="Y466" s="163">
        <f t="shared" si="183"/>
        <v>0.22279792746113988</v>
      </c>
      <c r="Z466" s="91">
        <f t="shared" si="184"/>
        <v>7.3942558746736289</v>
      </c>
      <c r="AA466" s="158">
        <v>3615</v>
      </c>
      <c r="AB466" s="189">
        <v>2950</v>
      </c>
      <c r="AC466" s="112">
        <v>155</v>
      </c>
      <c r="AD466" s="90">
        <f t="shared" si="185"/>
        <v>3105</v>
      </c>
      <c r="AE466" s="164">
        <f t="shared" si="186"/>
        <v>0.85892116182572609</v>
      </c>
      <c r="AF466" s="92">
        <f t="shared" si="187"/>
        <v>1.2394244759389987</v>
      </c>
      <c r="AG466" s="158">
        <v>240</v>
      </c>
      <c r="AH466" s="164">
        <f t="shared" si="188"/>
        <v>6.6390041493775934E-2</v>
      </c>
      <c r="AI466" s="93">
        <f t="shared" si="189"/>
        <v>0.326080753898703</v>
      </c>
      <c r="AJ466" s="158">
        <v>175</v>
      </c>
      <c r="AK466" s="158">
        <v>25</v>
      </c>
      <c r="AL466" s="90">
        <f t="shared" si="190"/>
        <v>200</v>
      </c>
      <c r="AM466" s="164">
        <f t="shared" si="191"/>
        <v>5.5325034578146609E-2</v>
      </c>
      <c r="AN466" s="93">
        <f t="shared" si="192"/>
        <v>0.60796741294666601</v>
      </c>
      <c r="AO466" s="158">
        <v>65</v>
      </c>
      <c r="AP466" s="113" t="s">
        <v>9</v>
      </c>
      <c r="AQ466" s="95" t="s">
        <v>9</v>
      </c>
    </row>
    <row r="467" spans="1:45" x14ac:dyDescent="0.2">
      <c r="A467" s="260"/>
      <c r="B467" s="260"/>
      <c r="C467" s="129">
        <v>9330504.0700000003</v>
      </c>
      <c r="D467" s="122">
        <v>9330504.0399999991</v>
      </c>
      <c r="E467" s="123">
        <v>0.43412331100000001</v>
      </c>
      <c r="F467" s="146">
        <v>7506</v>
      </c>
      <c r="G467" s="146">
        <v>2849</v>
      </c>
      <c r="H467" s="147">
        <v>2812</v>
      </c>
      <c r="I467" s="179"/>
      <c r="J467" s="154">
        <v>0.84</v>
      </c>
      <c r="K467" s="89">
        <f t="shared" si="177"/>
        <v>84</v>
      </c>
      <c r="L467" s="158">
        <v>3165</v>
      </c>
      <c r="M467" s="158">
        <v>3182</v>
      </c>
      <c r="N467" s="141">
        <f t="shared" ref="N467:N478" si="193">E467*F467</f>
        <v>3258.5295723660001</v>
      </c>
      <c r="O467" s="90">
        <f t="shared" si="178"/>
        <v>-93.529572366000139</v>
      </c>
      <c r="P467" s="162">
        <f t="shared" si="179"/>
        <v>-2.870299940168683E-2</v>
      </c>
      <c r="Q467" s="174">
        <v>3751.3</v>
      </c>
      <c r="R467" s="185">
        <v>1324</v>
      </c>
      <c r="S467" s="146">
        <f t="shared" ref="S467:S478" si="194">G467*E467</f>
        <v>1236.8173130390001</v>
      </c>
      <c r="T467" s="112">
        <f t="shared" si="180"/>
        <v>87.182686960999945</v>
      </c>
      <c r="U467" s="162">
        <f t="shared" si="181"/>
        <v>7.0489542830527024E-2</v>
      </c>
      <c r="V467" s="185">
        <v>1318</v>
      </c>
      <c r="W467" s="141">
        <f t="shared" ref="W467:W478" si="195">H467*E467</f>
        <v>1220.7547505320001</v>
      </c>
      <c r="X467" s="90">
        <f t="shared" si="182"/>
        <v>97.245249467999884</v>
      </c>
      <c r="Y467" s="163">
        <f t="shared" si="183"/>
        <v>7.9659939415038752E-2</v>
      </c>
      <c r="Z467" s="91">
        <f t="shared" si="184"/>
        <v>15.69047619047619</v>
      </c>
      <c r="AA467" s="158">
        <v>1475</v>
      </c>
      <c r="AB467" s="189">
        <v>1245</v>
      </c>
      <c r="AC467" s="112">
        <v>65</v>
      </c>
      <c r="AD467" s="90">
        <f t="shared" si="185"/>
        <v>1310</v>
      </c>
      <c r="AE467" s="164">
        <f t="shared" si="186"/>
        <v>0.88813559322033897</v>
      </c>
      <c r="AF467" s="92">
        <f t="shared" si="187"/>
        <v>1.2815809425978919</v>
      </c>
      <c r="AG467" s="158">
        <v>100</v>
      </c>
      <c r="AH467" s="164">
        <f t="shared" si="188"/>
        <v>6.7796610169491525E-2</v>
      </c>
      <c r="AI467" s="93">
        <f t="shared" si="189"/>
        <v>0.33298924444740435</v>
      </c>
      <c r="AJ467" s="158">
        <v>45</v>
      </c>
      <c r="AK467" s="158">
        <v>10</v>
      </c>
      <c r="AL467" s="90">
        <f t="shared" si="190"/>
        <v>55</v>
      </c>
      <c r="AM467" s="164">
        <f t="shared" si="191"/>
        <v>3.7288135593220341E-2</v>
      </c>
      <c r="AN467" s="93">
        <f t="shared" si="192"/>
        <v>0.40975973179363012</v>
      </c>
      <c r="AO467" s="158">
        <v>10</v>
      </c>
      <c r="AP467" s="113" t="s">
        <v>9</v>
      </c>
      <c r="AQ467" s="95" t="s">
        <v>9</v>
      </c>
      <c r="AR467" s="114" t="s">
        <v>469</v>
      </c>
    </row>
    <row r="468" spans="1:45" x14ac:dyDescent="0.2">
      <c r="A468" s="260"/>
      <c r="B468" s="260"/>
      <c r="C468" s="129">
        <v>9330504.0800000001</v>
      </c>
      <c r="D468" s="122">
        <v>9330504.0399999991</v>
      </c>
      <c r="E468" s="123">
        <v>0.56587668899999999</v>
      </c>
      <c r="F468" s="146">
        <v>7506</v>
      </c>
      <c r="G468" s="146">
        <v>2849</v>
      </c>
      <c r="H468" s="147">
        <v>2812</v>
      </c>
      <c r="I468" s="179"/>
      <c r="J468" s="154">
        <v>1.23</v>
      </c>
      <c r="K468" s="89">
        <f t="shared" si="177"/>
        <v>123</v>
      </c>
      <c r="L468" s="158">
        <v>4171</v>
      </c>
      <c r="M468" s="158">
        <v>4212</v>
      </c>
      <c r="N468" s="141">
        <f t="shared" si="193"/>
        <v>4247.4704276339999</v>
      </c>
      <c r="O468" s="90">
        <f t="shared" si="178"/>
        <v>-76.470427633999861</v>
      </c>
      <c r="P468" s="162">
        <f t="shared" si="179"/>
        <v>-1.8003757515646025E-2</v>
      </c>
      <c r="Q468" s="174">
        <v>3403.5</v>
      </c>
      <c r="R468" s="185">
        <v>1556</v>
      </c>
      <c r="S468" s="146">
        <f t="shared" si="194"/>
        <v>1612.1826869609999</v>
      </c>
      <c r="T468" s="112">
        <f t="shared" si="180"/>
        <v>-56.182686960999945</v>
      </c>
      <c r="U468" s="162">
        <f t="shared" si="181"/>
        <v>-3.4848834077796452E-2</v>
      </c>
      <c r="V468" s="185">
        <v>1546</v>
      </c>
      <c r="W468" s="141">
        <f t="shared" si="195"/>
        <v>1591.2452494679999</v>
      </c>
      <c r="X468" s="90">
        <f t="shared" si="182"/>
        <v>-45.245249467999884</v>
      </c>
      <c r="Y468" s="163">
        <f t="shared" si="183"/>
        <v>-2.8433863028421737E-2</v>
      </c>
      <c r="Z468" s="91">
        <f t="shared" si="184"/>
        <v>12.56910569105691</v>
      </c>
      <c r="AA468" s="158">
        <v>1795</v>
      </c>
      <c r="AB468" s="189">
        <v>1570</v>
      </c>
      <c r="AC468" s="112">
        <v>90</v>
      </c>
      <c r="AD468" s="90">
        <f t="shared" si="185"/>
        <v>1660</v>
      </c>
      <c r="AE468" s="164">
        <f t="shared" si="186"/>
        <v>0.92479108635097496</v>
      </c>
      <c r="AF468" s="92">
        <f t="shared" si="187"/>
        <v>1.3344748720793291</v>
      </c>
      <c r="AG468" s="158">
        <v>40</v>
      </c>
      <c r="AH468" s="164">
        <f t="shared" si="188"/>
        <v>2.2284122562674095E-2</v>
      </c>
      <c r="AI468" s="93">
        <f t="shared" si="189"/>
        <v>0.10945050374594349</v>
      </c>
      <c r="AJ468" s="158">
        <v>65</v>
      </c>
      <c r="AK468" s="158">
        <v>20</v>
      </c>
      <c r="AL468" s="90">
        <f t="shared" si="190"/>
        <v>85</v>
      </c>
      <c r="AM468" s="164">
        <f t="shared" si="191"/>
        <v>4.7353760445682451E-2</v>
      </c>
      <c r="AN468" s="93">
        <f t="shared" si="192"/>
        <v>0.52037099390859842</v>
      </c>
      <c r="AO468" s="158">
        <v>15</v>
      </c>
      <c r="AP468" s="113" t="s">
        <v>9</v>
      </c>
      <c r="AQ468" s="95" t="s">
        <v>9</v>
      </c>
      <c r="AR468" s="114" t="s">
        <v>469</v>
      </c>
    </row>
    <row r="469" spans="1:45" x14ac:dyDescent="0.2">
      <c r="A469" s="260" t="s">
        <v>530</v>
      </c>
      <c r="B469" s="260" t="s">
        <v>558</v>
      </c>
      <c r="C469" s="129">
        <v>9330504.0899999999</v>
      </c>
      <c r="D469" s="122">
        <v>9330504.0099999998</v>
      </c>
      <c r="E469" s="123">
        <v>0.16502667700000001</v>
      </c>
      <c r="F469" s="146">
        <v>13367</v>
      </c>
      <c r="G469" s="146">
        <v>5179</v>
      </c>
      <c r="H469" s="147">
        <v>4817</v>
      </c>
      <c r="I469" s="179"/>
      <c r="J469" s="154">
        <v>3.5</v>
      </c>
      <c r="K469" s="89">
        <f t="shared" si="177"/>
        <v>350</v>
      </c>
      <c r="L469" s="158">
        <v>5378</v>
      </c>
      <c r="M469" s="158">
        <v>4523</v>
      </c>
      <c r="N469" s="141">
        <f t="shared" si="193"/>
        <v>2205.9115914590002</v>
      </c>
      <c r="O469" s="90">
        <f t="shared" si="178"/>
        <v>3172.0884085409998</v>
      </c>
      <c r="P469" s="162">
        <f t="shared" si="179"/>
        <v>1.4379943515519431</v>
      </c>
      <c r="Q469" s="174">
        <v>1535.5</v>
      </c>
      <c r="R469" s="185">
        <v>1668</v>
      </c>
      <c r="S469" s="146">
        <f t="shared" si="194"/>
        <v>854.67316018300005</v>
      </c>
      <c r="T469" s="112">
        <f t="shared" si="180"/>
        <v>813.32683981699995</v>
      </c>
      <c r="U469" s="162">
        <f t="shared" si="181"/>
        <v>0.95162323763958245</v>
      </c>
      <c r="V469" s="185">
        <v>1581</v>
      </c>
      <c r="W469" s="141">
        <f t="shared" si="195"/>
        <v>794.93350310900007</v>
      </c>
      <c r="X469" s="90">
        <f t="shared" si="182"/>
        <v>786.06649689099993</v>
      </c>
      <c r="Y469" s="163">
        <f t="shared" si="183"/>
        <v>0.9888456000617396</v>
      </c>
      <c r="Z469" s="91">
        <f t="shared" si="184"/>
        <v>4.5171428571428569</v>
      </c>
      <c r="AA469" s="158">
        <v>2470</v>
      </c>
      <c r="AB469" s="189">
        <v>2045</v>
      </c>
      <c r="AC469" s="112">
        <v>140</v>
      </c>
      <c r="AD469" s="90">
        <f t="shared" si="185"/>
        <v>2185</v>
      </c>
      <c r="AE469" s="164">
        <f t="shared" si="186"/>
        <v>0.88461538461538458</v>
      </c>
      <c r="AF469" s="92">
        <f t="shared" si="187"/>
        <v>1.2765012765012766</v>
      </c>
      <c r="AG469" s="158">
        <v>170</v>
      </c>
      <c r="AH469" s="164">
        <f t="shared" si="188"/>
        <v>6.8825910931174086E-2</v>
      </c>
      <c r="AI469" s="93">
        <f t="shared" si="189"/>
        <v>0.33804474917079608</v>
      </c>
      <c r="AJ469" s="158">
        <v>70</v>
      </c>
      <c r="AK469" s="158">
        <v>0</v>
      </c>
      <c r="AL469" s="90">
        <f t="shared" si="190"/>
        <v>70</v>
      </c>
      <c r="AM469" s="164">
        <f t="shared" si="191"/>
        <v>2.8340080971659919E-2</v>
      </c>
      <c r="AN469" s="93">
        <f t="shared" si="192"/>
        <v>0.31142946122703208</v>
      </c>
      <c r="AO469" s="158">
        <v>50</v>
      </c>
      <c r="AP469" s="113" t="s">
        <v>9</v>
      </c>
      <c r="AQ469" s="95" t="s">
        <v>9</v>
      </c>
      <c r="AR469" s="114" t="s">
        <v>469</v>
      </c>
    </row>
    <row r="470" spans="1:45" x14ac:dyDescent="0.2">
      <c r="A470" s="260"/>
      <c r="B470" s="260"/>
      <c r="C470" s="129">
        <v>9330504.0999999996</v>
      </c>
      <c r="D470" s="122">
        <v>9330504.0099999998</v>
      </c>
      <c r="E470" s="123">
        <v>0.28190077299999999</v>
      </c>
      <c r="F470" s="146">
        <v>13367</v>
      </c>
      <c r="G470" s="146">
        <v>5179</v>
      </c>
      <c r="H470" s="147">
        <v>4817</v>
      </c>
      <c r="I470" s="179"/>
      <c r="J470" s="154">
        <v>1.1299999999999999</v>
      </c>
      <c r="K470" s="89">
        <f t="shared" si="177"/>
        <v>112.99999999999999</v>
      </c>
      <c r="L470" s="158">
        <v>4025</v>
      </c>
      <c r="M470" s="158">
        <v>3968</v>
      </c>
      <c r="N470" s="141">
        <f t="shared" si="193"/>
        <v>3768.1676326910001</v>
      </c>
      <c r="O470" s="90">
        <f t="shared" si="178"/>
        <v>256.83236730899989</v>
      </c>
      <c r="P470" s="162">
        <f t="shared" si="179"/>
        <v>6.8158424025734105E-2</v>
      </c>
      <c r="Q470" s="174">
        <v>3546.6</v>
      </c>
      <c r="R470" s="185">
        <v>1597</v>
      </c>
      <c r="S470" s="146">
        <f t="shared" si="194"/>
        <v>1459.964103367</v>
      </c>
      <c r="T470" s="112">
        <f t="shared" si="180"/>
        <v>137.03589663299999</v>
      </c>
      <c r="U470" s="162">
        <f t="shared" si="181"/>
        <v>9.3862510945964303E-2</v>
      </c>
      <c r="V470" s="185">
        <v>1574</v>
      </c>
      <c r="W470" s="141">
        <f t="shared" si="195"/>
        <v>1357.916023541</v>
      </c>
      <c r="X470" s="90">
        <f t="shared" si="182"/>
        <v>216.08397645900004</v>
      </c>
      <c r="Y470" s="163">
        <f t="shared" si="183"/>
        <v>0.15912911602259752</v>
      </c>
      <c r="Z470" s="91">
        <f t="shared" si="184"/>
        <v>13.929203539823011</v>
      </c>
      <c r="AA470" s="158">
        <v>2000</v>
      </c>
      <c r="AB470" s="189">
        <v>1625</v>
      </c>
      <c r="AC470" s="112">
        <v>85</v>
      </c>
      <c r="AD470" s="90">
        <f t="shared" si="185"/>
        <v>1710</v>
      </c>
      <c r="AE470" s="164">
        <f t="shared" si="186"/>
        <v>0.85499999999999998</v>
      </c>
      <c r="AF470" s="92">
        <f t="shared" si="187"/>
        <v>1.2337662337662338</v>
      </c>
      <c r="AG470" s="158">
        <v>85</v>
      </c>
      <c r="AH470" s="164">
        <f t="shared" si="188"/>
        <v>4.2500000000000003E-2</v>
      </c>
      <c r="AI470" s="93">
        <f t="shared" si="189"/>
        <v>0.20874263261296661</v>
      </c>
      <c r="AJ470" s="158">
        <v>175</v>
      </c>
      <c r="AK470" s="158">
        <v>10</v>
      </c>
      <c r="AL470" s="90">
        <f t="shared" si="190"/>
        <v>185</v>
      </c>
      <c r="AM470" s="164">
        <f t="shared" si="191"/>
        <v>9.2499999999999999E-2</v>
      </c>
      <c r="AN470" s="93">
        <f t="shared" si="192"/>
        <v>1.0164835164835164</v>
      </c>
      <c r="AO470" s="158">
        <v>15</v>
      </c>
      <c r="AP470" s="113" t="s">
        <v>9</v>
      </c>
      <c r="AQ470" s="95" t="s">
        <v>9</v>
      </c>
      <c r="AR470" s="114" t="s">
        <v>469</v>
      </c>
    </row>
    <row r="471" spans="1:45" x14ac:dyDescent="0.2">
      <c r="A471" s="260" t="s">
        <v>530</v>
      </c>
      <c r="B471" s="260" t="s">
        <v>529</v>
      </c>
      <c r="C471" s="129">
        <v>9330504.1099999994</v>
      </c>
      <c r="D471" s="122">
        <v>9330504.0099999998</v>
      </c>
      <c r="E471" s="123">
        <v>0.120240297</v>
      </c>
      <c r="F471" s="146">
        <v>13367</v>
      </c>
      <c r="G471" s="146">
        <v>5179</v>
      </c>
      <c r="H471" s="147">
        <v>4817</v>
      </c>
      <c r="I471" s="179"/>
      <c r="J471" s="154">
        <v>11.63</v>
      </c>
      <c r="K471" s="89">
        <f t="shared" si="177"/>
        <v>1163</v>
      </c>
      <c r="L471" s="158">
        <v>13080</v>
      </c>
      <c r="M471" s="158">
        <v>4377</v>
      </c>
      <c r="N471" s="141">
        <f t="shared" si="193"/>
        <v>1607.2520499989998</v>
      </c>
      <c r="O471" s="90">
        <f t="shared" si="178"/>
        <v>11472.747950000999</v>
      </c>
      <c r="P471" s="162">
        <f t="shared" si="179"/>
        <v>7.1381137451391892</v>
      </c>
      <c r="Q471" s="174">
        <v>1124.7</v>
      </c>
      <c r="R471" s="185">
        <v>4977</v>
      </c>
      <c r="S471" s="146">
        <f t="shared" si="194"/>
        <v>622.72449816300002</v>
      </c>
      <c r="T471" s="112">
        <f t="shared" si="180"/>
        <v>4354.2755018369999</v>
      </c>
      <c r="U471" s="162">
        <f t="shared" si="181"/>
        <v>6.9922983834454113</v>
      </c>
      <c r="V471" s="185">
        <v>4694</v>
      </c>
      <c r="W471" s="141">
        <f t="shared" si="195"/>
        <v>579.19751064900004</v>
      </c>
      <c r="X471" s="90">
        <f t="shared" si="182"/>
        <v>4114.8024893510001</v>
      </c>
      <c r="Y471" s="163">
        <f t="shared" si="183"/>
        <v>7.104316599600538</v>
      </c>
      <c r="Z471" s="91">
        <f t="shared" si="184"/>
        <v>4.0361134995700771</v>
      </c>
      <c r="AA471" s="158">
        <v>6320</v>
      </c>
      <c r="AB471" s="189">
        <v>5420</v>
      </c>
      <c r="AC471" s="112">
        <v>395</v>
      </c>
      <c r="AD471" s="90">
        <f t="shared" si="185"/>
        <v>5815</v>
      </c>
      <c r="AE471" s="164">
        <f t="shared" si="186"/>
        <v>0.92009493670886078</v>
      </c>
      <c r="AF471" s="92">
        <f t="shared" si="187"/>
        <v>1.3276983213692075</v>
      </c>
      <c r="AG471" s="158">
        <v>320</v>
      </c>
      <c r="AH471" s="164">
        <f t="shared" si="188"/>
        <v>5.0632911392405063E-2</v>
      </c>
      <c r="AI471" s="93">
        <f t="shared" si="189"/>
        <v>0.24868816990375767</v>
      </c>
      <c r="AJ471" s="158">
        <v>75</v>
      </c>
      <c r="AK471" s="158">
        <v>40</v>
      </c>
      <c r="AL471" s="90">
        <f t="shared" si="190"/>
        <v>115</v>
      </c>
      <c r="AM471" s="164">
        <f t="shared" si="191"/>
        <v>1.8196202531645569E-2</v>
      </c>
      <c r="AN471" s="93">
        <f t="shared" si="192"/>
        <v>0.19995826957852275</v>
      </c>
      <c r="AO471" s="158">
        <v>75</v>
      </c>
      <c r="AP471" s="113" t="s">
        <v>9</v>
      </c>
      <c r="AQ471" s="95" t="s">
        <v>9</v>
      </c>
      <c r="AR471" s="114" t="s">
        <v>469</v>
      </c>
      <c r="AS471" s="192" t="s">
        <v>475</v>
      </c>
    </row>
    <row r="472" spans="1:45" x14ac:dyDescent="0.2">
      <c r="A472" s="260" t="s">
        <v>530</v>
      </c>
      <c r="B472" s="260" t="s">
        <v>584</v>
      </c>
      <c r="C472" s="129">
        <v>9330504.1199999992</v>
      </c>
      <c r="D472" s="122">
        <v>9330504.0099999998</v>
      </c>
      <c r="E472" s="123">
        <v>0.22892139</v>
      </c>
      <c r="F472" s="146">
        <v>13367</v>
      </c>
      <c r="G472" s="146">
        <v>5179</v>
      </c>
      <c r="H472" s="147">
        <v>4817</v>
      </c>
      <c r="I472" s="179"/>
      <c r="J472" s="154">
        <v>3.98</v>
      </c>
      <c r="K472" s="89">
        <f t="shared" si="177"/>
        <v>398</v>
      </c>
      <c r="L472" s="158">
        <v>5135</v>
      </c>
      <c r="M472" s="158">
        <v>4417</v>
      </c>
      <c r="N472" s="141">
        <f t="shared" si="193"/>
        <v>3059.9922201300001</v>
      </c>
      <c r="O472" s="90">
        <f t="shared" si="178"/>
        <v>2075.0077798699999</v>
      </c>
      <c r="P472" s="162">
        <f t="shared" si="179"/>
        <v>0.67810884165641627</v>
      </c>
      <c r="Q472" s="174">
        <v>1291.5999999999999</v>
      </c>
      <c r="R472" s="185">
        <v>1614</v>
      </c>
      <c r="S472" s="146">
        <f t="shared" si="194"/>
        <v>1185.58387881</v>
      </c>
      <c r="T472" s="112">
        <f t="shared" si="180"/>
        <v>428.41612119000001</v>
      </c>
      <c r="U472" s="162">
        <f t="shared" si="181"/>
        <v>0.36135454340017842</v>
      </c>
      <c r="V472" s="185">
        <v>1555</v>
      </c>
      <c r="W472" s="141">
        <f t="shared" si="195"/>
        <v>1102.7143356300001</v>
      </c>
      <c r="X472" s="90">
        <f t="shared" si="182"/>
        <v>452.28566436999995</v>
      </c>
      <c r="Y472" s="163">
        <f t="shared" si="183"/>
        <v>0.41015669222401213</v>
      </c>
      <c r="Z472" s="91">
        <f t="shared" si="184"/>
        <v>3.9070351758793969</v>
      </c>
      <c r="AA472" s="158">
        <v>2445</v>
      </c>
      <c r="AB472" s="189">
        <v>2070</v>
      </c>
      <c r="AC472" s="112">
        <v>145</v>
      </c>
      <c r="AD472" s="90">
        <f t="shared" si="185"/>
        <v>2215</v>
      </c>
      <c r="AE472" s="164">
        <f t="shared" si="186"/>
        <v>0.90593047034764829</v>
      </c>
      <c r="AF472" s="92">
        <f t="shared" si="187"/>
        <v>1.3072589759706326</v>
      </c>
      <c r="AG472" s="158">
        <v>160</v>
      </c>
      <c r="AH472" s="164">
        <f t="shared" si="188"/>
        <v>6.5439672801635998E-2</v>
      </c>
      <c r="AI472" s="93">
        <f t="shared" si="189"/>
        <v>0.32141293124575637</v>
      </c>
      <c r="AJ472" s="158">
        <v>35</v>
      </c>
      <c r="AK472" s="158">
        <v>10</v>
      </c>
      <c r="AL472" s="90">
        <f t="shared" si="190"/>
        <v>45</v>
      </c>
      <c r="AM472" s="164">
        <f t="shared" si="191"/>
        <v>1.8404907975460124E-2</v>
      </c>
      <c r="AN472" s="93">
        <f t="shared" si="192"/>
        <v>0.20225173599406729</v>
      </c>
      <c r="AO472" s="158">
        <v>20</v>
      </c>
      <c r="AP472" s="113" t="s">
        <v>9</v>
      </c>
      <c r="AQ472" s="95" t="s">
        <v>9</v>
      </c>
      <c r="AR472" s="114" t="s">
        <v>469</v>
      </c>
    </row>
    <row r="473" spans="1:45" x14ac:dyDescent="0.2">
      <c r="A473" s="260"/>
      <c r="B473" s="260"/>
      <c r="C473" s="129">
        <v>9330504.1300000008</v>
      </c>
      <c r="D473" s="122">
        <v>9330504.0099999998</v>
      </c>
      <c r="E473" s="123">
        <v>0.20381038300000001</v>
      </c>
      <c r="F473" s="146">
        <v>13367</v>
      </c>
      <c r="G473" s="146">
        <v>5179</v>
      </c>
      <c r="H473" s="147">
        <v>4817</v>
      </c>
      <c r="I473" s="179"/>
      <c r="J473" s="154">
        <v>1.67</v>
      </c>
      <c r="K473" s="89">
        <f t="shared" si="177"/>
        <v>167</v>
      </c>
      <c r="L473" s="158">
        <v>3949</v>
      </c>
      <c r="M473" s="158">
        <v>3381</v>
      </c>
      <c r="N473" s="141">
        <f t="shared" si="193"/>
        <v>2724.3333895610003</v>
      </c>
      <c r="O473" s="90">
        <f t="shared" si="178"/>
        <v>1224.6666104389997</v>
      </c>
      <c r="P473" s="162">
        <f t="shared" si="179"/>
        <v>0.44952890682602642</v>
      </c>
      <c r="Q473" s="174">
        <v>2365.6999999999998</v>
      </c>
      <c r="R473" s="185">
        <v>1602</v>
      </c>
      <c r="S473" s="146">
        <f t="shared" si="194"/>
        <v>1055.5339735570001</v>
      </c>
      <c r="T473" s="112">
        <f t="shared" si="180"/>
        <v>546.46602644299992</v>
      </c>
      <c r="U473" s="162">
        <f t="shared" si="181"/>
        <v>0.51771524188983398</v>
      </c>
      <c r="V473" s="185">
        <v>1572</v>
      </c>
      <c r="W473" s="141">
        <f t="shared" si="195"/>
        <v>981.75461491100009</v>
      </c>
      <c r="X473" s="90">
        <f t="shared" si="182"/>
        <v>590.24538508899991</v>
      </c>
      <c r="Y473" s="163">
        <f t="shared" si="183"/>
        <v>0.60121478027634023</v>
      </c>
      <c r="Z473" s="91">
        <f t="shared" si="184"/>
        <v>9.4131736526946099</v>
      </c>
      <c r="AA473" s="158">
        <v>1990</v>
      </c>
      <c r="AB473" s="189">
        <v>1715</v>
      </c>
      <c r="AC473" s="112">
        <v>125</v>
      </c>
      <c r="AD473" s="90">
        <f t="shared" si="185"/>
        <v>1840</v>
      </c>
      <c r="AE473" s="164">
        <f t="shared" si="186"/>
        <v>0.92462311557788945</v>
      </c>
      <c r="AF473" s="92">
        <f t="shared" si="187"/>
        <v>1.3342324900113847</v>
      </c>
      <c r="AG473" s="158">
        <v>100</v>
      </c>
      <c r="AH473" s="164">
        <f t="shared" si="188"/>
        <v>5.0251256281407038E-2</v>
      </c>
      <c r="AI473" s="93">
        <f t="shared" si="189"/>
        <v>0.24681363595975953</v>
      </c>
      <c r="AJ473" s="158">
        <v>40</v>
      </c>
      <c r="AK473" s="158">
        <v>0</v>
      </c>
      <c r="AL473" s="90">
        <f t="shared" si="190"/>
        <v>40</v>
      </c>
      <c r="AM473" s="164">
        <f t="shared" si="191"/>
        <v>2.0100502512562814E-2</v>
      </c>
      <c r="AN473" s="93">
        <f t="shared" si="192"/>
        <v>0.22088464299519578</v>
      </c>
      <c r="AO473" s="158">
        <v>15</v>
      </c>
      <c r="AP473" s="113" t="s">
        <v>9</v>
      </c>
      <c r="AQ473" s="95" t="s">
        <v>9</v>
      </c>
      <c r="AR473" s="114" t="s">
        <v>469</v>
      </c>
    </row>
    <row r="474" spans="1:45" x14ac:dyDescent="0.2">
      <c r="C474" s="132">
        <v>9330504.1400000006</v>
      </c>
      <c r="D474" s="133">
        <v>9330504.0600000005</v>
      </c>
      <c r="E474" s="128">
        <v>2.7229481E-2</v>
      </c>
      <c r="F474" s="199">
        <v>1603</v>
      </c>
      <c r="G474" s="199">
        <v>657</v>
      </c>
      <c r="H474" s="200">
        <v>643</v>
      </c>
      <c r="I474" s="196"/>
      <c r="J474" s="157">
        <v>0.31</v>
      </c>
      <c r="K474" s="4">
        <f t="shared" si="177"/>
        <v>31</v>
      </c>
      <c r="L474" s="161">
        <v>40</v>
      </c>
      <c r="M474" s="161">
        <v>0</v>
      </c>
      <c r="N474" s="197">
        <f t="shared" si="193"/>
        <v>43.648858042999997</v>
      </c>
      <c r="O474" s="5">
        <f t="shared" si="178"/>
        <v>-3.6488580429999971</v>
      </c>
      <c r="P474" s="171">
        <f t="shared" si="179"/>
        <v>-8.3595727508045711E-2</v>
      </c>
      <c r="Q474" s="198">
        <v>130.19999999999999</v>
      </c>
      <c r="R474" s="188">
        <v>15</v>
      </c>
      <c r="S474" s="199">
        <f t="shared" si="194"/>
        <v>17.889769016999999</v>
      </c>
      <c r="T474" s="121">
        <f t="shared" si="180"/>
        <v>-2.889769016999999</v>
      </c>
      <c r="U474" s="171">
        <f t="shared" si="181"/>
        <v>-0.16153193561381124</v>
      </c>
      <c r="V474" s="188">
        <v>15</v>
      </c>
      <c r="W474" s="197">
        <f t="shared" si="195"/>
        <v>17.508556283000001</v>
      </c>
      <c r="X474" s="5">
        <f t="shared" si="182"/>
        <v>-2.5085562830000008</v>
      </c>
      <c r="Y474" s="172">
        <f t="shared" si="183"/>
        <v>-0.14327602130369213</v>
      </c>
      <c r="Z474" s="6">
        <f t="shared" si="184"/>
        <v>0.4838709677419355</v>
      </c>
      <c r="AA474" s="161">
        <v>20</v>
      </c>
      <c r="AB474" s="138">
        <v>15</v>
      </c>
      <c r="AC474" s="121">
        <v>0</v>
      </c>
      <c r="AD474" s="5">
        <f t="shared" si="185"/>
        <v>15</v>
      </c>
      <c r="AE474" s="173">
        <f t="shared" si="186"/>
        <v>0.75</v>
      </c>
      <c r="AF474" s="7">
        <f t="shared" si="187"/>
        <v>1.0822510822510822</v>
      </c>
      <c r="AG474" s="161">
        <v>0</v>
      </c>
      <c r="AH474" s="173">
        <f t="shared" si="188"/>
        <v>0</v>
      </c>
      <c r="AI474" s="8">
        <f t="shared" si="189"/>
        <v>0</v>
      </c>
      <c r="AJ474" s="161">
        <v>0</v>
      </c>
      <c r="AK474" s="161">
        <v>0</v>
      </c>
      <c r="AL474" s="5">
        <f t="shared" si="190"/>
        <v>0</v>
      </c>
      <c r="AM474" s="173">
        <f t="shared" si="191"/>
        <v>0</v>
      </c>
      <c r="AN474" s="8">
        <f t="shared" si="192"/>
        <v>0</v>
      </c>
      <c r="AO474" s="161">
        <v>0</v>
      </c>
      <c r="AP474" s="114" t="s">
        <v>5</v>
      </c>
      <c r="AQ474" s="95" t="s">
        <v>9</v>
      </c>
      <c r="AR474" s="114" t="s">
        <v>469</v>
      </c>
    </row>
    <row r="475" spans="1:45" x14ac:dyDescent="0.2">
      <c r="A475" s="260"/>
      <c r="B475" s="260"/>
      <c r="C475" s="129">
        <v>9330504.1500000004</v>
      </c>
      <c r="D475" s="122">
        <v>9330504.0600000005</v>
      </c>
      <c r="E475" s="123">
        <v>0.972770519</v>
      </c>
      <c r="F475" s="146">
        <v>1603</v>
      </c>
      <c r="G475" s="146">
        <v>657</v>
      </c>
      <c r="H475" s="147">
        <v>643</v>
      </c>
      <c r="I475" s="179"/>
      <c r="J475" s="154">
        <v>4.03</v>
      </c>
      <c r="K475" s="89">
        <f t="shared" si="177"/>
        <v>403</v>
      </c>
      <c r="L475" s="158">
        <v>1871</v>
      </c>
      <c r="M475" s="158">
        <v>1866</v>
      </c>
      <c r="N475" s="141">
        <f t="shared" si="193"/>
        <v>1559.351141957</v>
      </c>
      <c r="O475" s="90">
        <f t="shared" si="178"/>
        <v>311.64885804300002</v>
      </c>
      <c r="P475" s="162">
        <f t="shared" si="179"/>
        <v>0.1998580368831345</v>
      </c>
      <c r="Q475" s="174">
        <v>464.8</v>
      </c>
      <c r="R475" s="185">
        <v>746</v>
      </c>
      <c r="S475" s="146">
        <f t="shared" si="194"/>
        <v>639.11023098299995</v>
      </c>
      <c r="T475" s="112">
        <f t="shared" si="180"/>
        <v>106.88976901700005</v>
      </c>
      <c r="U475" s="162">
        <f t="shared" si="181"/>
        <v>0.16724778267529136</v>
      </c>
      <c r="V475" s="185">
        <v>724</v>
      </c>
      <c r="W475" s="141">
        <f t="shared" si="195"/>
        <v>625.49144371700004</v>
      </c>
      <c r="X475" s="90">
        <f t="shared" si="182"/>
        <v>98.508556282999962</v>
      </c>
      <c r="Y475" s="163">
        <f t="shared" si="183"/>
        <v>0.15748985421384851</v>
      </c>
      <c r="Z475" s="91">
        <f t="shared" si="184"/>
        <v>1.7965260545905708</v>
      </c>
      <c r="AA475" s="158">
        <v>745</v>
      </c>
      <c r="AB475" s="189">
        <v>675</v>
      </c>
      <c r="AC475" s="112">
        <v>20</v>
      </c>
      <c r="AD475" s="90">
        <f t="shared" si="185"/>
        <v>695</v>
      </c>
      <c r="AE475" s="164">
        <f t="shared" si="186"/>
        <v>0.93288590604026844</v>
      </c>
      <c r="AF475" s="92">
        <f t="shared" si="187"/>
        <v>1.3461557085718161</v>
      </c>
      <c r="AG475" s="158">
        <v>40</v>
      </c>
      <c r="AH475" s="164">
        <f t="shared" si="188"/>
        <v>5.3691275167785234E-2</v>
      </c>
      <c r="AI475" s="93">
        <f t="shared" si="189"/>
        <v>0.26370960298519269</v>
      </c>
      <c r="AJ475" s="158">
        <v>10</v>
      </c>
      <c r="AK475" s="158">
        <v>0</v>
      </c>
      <c r="AL475" s="90">
        <f t="shared" si="190"/>
        <v>10</v>
      </c>
      <c r="AM475" s="164">
        <f t="shared" si="191"/>
        <v>1.3422818791946308E-2</v>
      </c>
      <c r="AN475" s="93">
        <f t="shared" si="192"/>
        <v>0.14750350320820119</v>
      </c>
      <c r="AO475" s="158">
        <v>0</v>
      </c>
      <c r="AP475" s="113" t="s">
        <v>9</v>
      </c>
      <c r="AQ475" s="95" t="s">
        <v>9</v>
      </c>
      <c r="AR475" s="114" t="s">
        <v>469</v>
      </c>
    </row>
    <row r="476" spans="1:45" x14ac:dyDescent="0.2">
      <c r="A476" s="260"/>
      <c r="B476" s="260"/>
      <c r="C476" s="129">
        <v>9330505.0099999998</v>
      </c>
      <c r="D476" s="122">
        <v>9330505</v>
      </c>
      <c r="E476" s="123">
        <v>0.328259256</v>
      </c>
      <c r="F476" s="146">
        <v>7643</v>
      </c>
      <c r="G476" s="146">
        <v>2733</v>
      </c>
      <c r="H476" s="147">
        <v>2603</v>
      </c>
      <c r="I476" s="179"/>
      <c r="J476" s="154">
        <v>5.22</v>
      </c>
      <c r="K476" s="89">
        <f t="shared" si="177"/>
        <v>522</v>
      </c>
      <c r="L476" s="158">
        <v>3442</v>
      </c>
      <c r="M476" s="158">
        <v>3241</v>
      </c>
      <c r="N476" s="141">
        <f t="shared" si="193"/>
        <v>2508.8854936080002</v>
      </c>
      <c r="O476" s="90">
        <f t="shared" si="178"/>
        <v>933.11450639199984</v>
      </c>
      <c r="P476" s="162">
        <f t="shared" si="179"/>
        <v>0.37192391154133475</v>
      </c>
      <c r="Q476" s="174">
        <v>659.8</v>
      </c>
      <c r="R476" s="185">
        <v>1354</v>
      </c>
      <c r="S476" s="146">
        <f t="shared" si="194"/>
        <v>897.13254664800002</v>
      </c>
      <c r="T476" s="112">
        <f t="shared" si="180"/>
        <v>456.86745335199998</v>
      </c>
      <c r="U476" s="162">
        <f t="shared" si="181"/>
        <v>0.50925301401561685</v>
      </c>
      <c r="V476" s="185">
        <v>1279</v>
      </c>
      <c r="W476" s="141">
        <f t="shared" si="195"/>
        <v>854.45884336799998</v>
      </c>
      <c r="X476" s="90">
        <f t="shared" si="182"/>
        <v>424.54115663200002</v>
      </c>
      <c r="Y476" s="163">
        <f t="shared" si="183"/>
        <v>0.49685383904343045</v>
      </c>
      <c r="Z476" s="91">
        <f t="shared" si="184"/>
        <v>2.4501915708812261</v>
      </c>
      <c r="AA476" s="158">
        <v>1590</v>
      </c>
      <c r="AB476" s="189">
        <v>1310</v>
      </c>
      <c r="AC476" s="112">
        <v>65</v>
      </c>
      <c r="AD476" s="90">
        <f t="shared" si="185"/>
        <v>1375</v>
      </c>
      <c r="AE476" s="164">
        <f t="shared" si="186"/>
        <v>0.86477987421383651</v>
      </c>
      <c r="AF476" s="92">
        <f t="shared" si="187"/>
        <v>1.2478786063691725</v>
      </c>
      <c r="AG476" s="158">
        <v>70</v>
      </c>
      <c r="AH476" s="164">
        <f t="shared" si="188"/>
        <v>4.40251572327044E-2</v>
      </c>
      <c r="AI476" s="93">
        <f t="shared" si="189"/>
        <v>0.21623358169304716</v>
      </c>
      <c r="AJ476" s="158">
        <v>125</v>
      </c>
      <c r="AK476" s="158">
        <v>10</v>
      </c>
      <c r="AL476" s="90">
        <f t="shared" si="190"/>
        <v>135</v>
      </c>
      <c r="AM476" s="164">
        <f t="shared" si="191"/>
        <v>8.4905660377358486E-2</v>
      </c>
      <c r="AN476" s="93">
        <f t="shared" si="192"/>
        <v>0.93302923491602729</v>
      </c>
      <c r="AO476" s="158">
        <v>10</v>
      </c>
      <c r="AP476" s="113" t="s">
        <v>9</v>
      </c>
      <c r="AQ476" s="55" t="s">
        <v>5</v>
      </c>
      <c r="AR476" s="114" t="s">
        <v>469</v>
      </c>
    </row>
    <row r="477" spans="1:45" x14ac:dyDescent="0.2">
      <c r="C477" s="132">
        <v>9330505.0299999993</v>
      </c>
      <c r="D477" s="133">
        <v>9330505</v>
      </c>
      <c r="E477" s="128">
        <v>9.3639489999999999E-3</v>
      </c>
      <c r="F477" s="199">
        <v>7643</v>
      </c>
      <c r="G477" s="199">
        <v>2733</v>
      </c>
      <c r="H477" s="200">
        <v>2603</v>
      </c>
      <c r="I477" s="196"/>
      <c r="J477" s="157">
        <v>1.78</v>
      </c>
      <c r="K477" s="4">
        <f t="shared" si="177"/>
        <v>178</v>
      </c>
      <c r="L477" s="161">
        <v>94</v>
      </c>
      <c r="M477" s="161">
        <v>68</v>
      </c>
      <c r="N477" s="197">
        <f t="shared" si="193"/>
        <v>71.568662207000003</v>
      </c>
      <c r="O477" s="5">
        <f t="shared" si="178"/>
        <v>22.431337792999997</v>
      </c>
      <c r="P477" s="171">
        <f t="shared" si="179"/>
        <v>0.31342401969344102</v>
      </c>
      <c r="Q477" s="198">
        <v>52.7</v>
      </c>
      <c r="R477" s="188">
        <v>32</v>
      </c>
      <c r="S477" s="199">
        <f t="shared" si="194"/>
        <v>25.591672617</v>
      </c>
      <c r="T477" s="121">
        <f t="shared" si="180"/>
        <v>6.4083273829999996</v>
      </c>
      <c r="U477" s="171">
        <f t="shared" si="181"/>
        <v>0.25040674280676306</v>
      </c>
      <c r="V477" s="188">
        <v>32</v>
      </c>
      <c r="W477" s="197">
        <f t="shared" si="195"/>
        <v>24.374359247000001</v>
      </c>
      <c r="X477" s="5">
        <f t="shared" si="182"/>
        <v>7.625640752999999</v>
      </c>
      <c r="Y477" s="172">
        <f t="shared" si="183"/>
        <v>0.31285502423775768</v>
      </c>
      <c r="Z477" s="6">
        <f t="shared" si="184"/>
        <v>0.1797752808988764</v>
      </c>
      <c r="AA477" s="161">
        <v>45</v>
      </c>
      <c r="AB477" s="138">
        <v>30</v>
      </c>
      <c r="AC477" s="121">
        <v>10</v>
      </c>
      <c r="AD477" s="5">
        <f t="shared" si="185"/>
        <v>40</v>
      </c>
      <c r="AE477" s="173">
        <f t="shared" si="186"/>
        <v>0.88888888888888884</v>
      </c>
      <c r="AF477" s="7">
        <f t="shared" si="187"/>
        <v>1.282667949334616</v>
      </c>
      <c r="AG477" s="161">
        <v>0</v>
      </c>
      <c r="AH477" s="173">
        <f t="shared" si="188"/>
        <v>0</v>
      </c>
      <c r="AI477" s="8">
        <f t="shared" si="189"/>
        <v>0</v>
      </c>
      <c r="AJ477" s="161">
        <v>10</v>
      </c>
      <c r="AK477" s="161">
        <v>0</v>
      </c>
      <c r="AL477" s="5">
        <f t="shared" si="190"/>
        <v>10</v>
      </c>
      <c r="AM477" s="173">
        <f t="shared" si="191"/>
        <v>0.22222222222222221</v>
      </c>
      <c r="AN477" s="8">
        <f t="shared" si="192"/>
        <v>2.4420024420024418</v>
      </c>
      <c r="AO477" s="161">
        <v>0</v>
      </c>
      <c r="AP477" s="114" t="s">
        <v>5</v>
      </c>
      <c r="AQ477" s="55" t="s">
        <v>5</v>
      </c>
      <c r="AR477" s="114" t="s">
        <v>469</v>
      </c>
    </row>
    <row r="478" spans="1:45" x14ac:dyDescent="0.2">
      <c r="C478" s="132">
        <v>9330505.0399999991</v>
      </c>
      <c r="D478" s="133">
        <v>9330505</v>
      </c>
      <c r="E478" s="128">
        <v>0.66237679500000002</v>
      </c>
      <c r="F478" s="199">
        <v>7643</v>
      </c>
      <c r="G478" s="199">
        <v>2733</v>
      </c>
      <c r="H478" s="200">
        <v>2603</v>
      </c>
      <c r="I478" s="196"/>
      <c r="J478" s="157">
        <v>59.57</v>
      </c>
      <c r="K478" s="4">
        <f t="shared" si="177"/>
        <v>5957</v>
      </c>
      <c r="L478" s="161">
        <v>5988</v>
      </c>
      <c r="M478" s="161">
        <v>5715</v>
      </c>
      <c r="N478" s="197">
        <f t="shared" si="193"/>
        <v>5062.5458441850005</v>
      </c>
      <c r="O478" s="5">
        <f t="shared" si="178"/>
        <v>925.45415581499947</v>
      </c>
      <c r="P478" s="171">
        <f t="shared" si="179"/>
        <v>0.18280410376490816</v>
      </c>
      <c r="Q478" s="198">
        <v>100.5</v>
      </c>
      <c r="R478" s="188">
        <v>2007</v>
      </c>
      <c r="S478" s="199">
        <f t="shared" si="194"/>
        <v>1810.2757807350001</v>
      </c>
      <c r="T478" s="121">
        <f t="shared" si="180"/>
        <v>196.72421926499987</v>
      </c>
      <c r="U478" s="171">
        <f t="shared" si="181"/>
        <v>0.10867085631843718</v>
      </c>
      <c r="V478" s="188">
        <v>1893</v>
      </c>
      <c r="W478" s="197">
        <f t="shared" si="195"/>
        <v>1724.1667973850001</v>
      </c>
      <c r="X478" s="5">
        <f t="shared" si="182"/>
        <v>168.83320261499989</v>
      </c>
      <c r="Y478" s="172">
        <f t="shared" si="183"/>
        <v>9.7921618065644755E-2</v>
      </c>
      <c r="Z478" s="6">
        <f t="shared" si="184"/>
        <v>0.31777740473392646</v>
      </c>
      <c r="AA478" s="161">
        <v>2720</v>
      </c>
      <c r="AB478" s="138">
        <v>2330</v>
      </c>
      <c r="AC478" s="121">
        <v>135</v>
      </c>
      <c r="AD478" s="5">
        <f t="shared" si="185"/>
        <v>2465</v>
      </c>
      <c r="AE478" s="173">
        <f t="shared" si="186"/>
        <v>0.90625</v>
      </c>
      <c r="AF478" s="7">
        <f t="shared" si="187"/>
        <v>1.3077200577200578</v>
      </c>
      <c r="AG478" s="161">
        <v>95</v>
      </c>
      <c r="AH478" s="173">
        <f t="shared" si="188"/>
        <v>3.4926470588235295E-2</v>
      </c>
      <c r="AI478" s="8">
        <f t="shared" si="189"/>
        <v>0.17154455102276667</v>
      </c>
      <c r="AJ478" s="161">
        <v>90</v>
      </c>
      <c r="AK478" s="161">
        <v>25</v>
      </c>
      <c r="AL478" s="5">
        <f t="shared" si="190"/>
        <v>115</v>
      </c>
      <c r="AM478" s="173">
        <f t="shared" si="191"/>
        <v>4.2279411764705885E-2</v>
      </c>
      <c r="AN478" s="8">
        <f t="shared" si="192"/>
        <v>0.46460892049127345</v>
      </c>
      <c r="AO478" s="161">
        <v>40</v>
      </c>
      <c r="AP478" s="114" t="s">
        <v>5</v>
      </c>
      <c r="AQ478" s="55" t="s">
        <v>5</v>
      </c>
      <c r="AR478" s="114" t="s">
        <v>469</v>
      </c>
    </row>
    <row r="479" spans="1:45" x14ac:dyDescent="0.2">
      <c r="A479" s="260"/>
      <c r="B479" s="260"/>
      <c r="C479" s="129">
        <v>9330506.0099999998</v>
      </c>
      <c r="D479" s="122"/>
      <c r="E479" s="111"/>
      <c r="F479" s="112"/>
      <c r="G479" s="112"/>
      <c r="H479" s="145"/>
      <c r="I479" s="179" t="s">
        <v>467</v>
      </c>
      <c r="J479" s="154">
        <v>3.07</v>
      </c>
      <c r="K479" s="89">
        <f t="shared" si="177"/>
        <v>307</v>
      </c>
      <c r="L479" s="158">
        <v>4094</v>
      </c>
      <c r="M479" s="158">
        <v>4036</v>
      </c>
      <c r="N479" s="141">
        <v>3906</v>
      </c>
      <c r="O479" s="90">
        <f t="shared" si="178"/>
        <v>188</v>
      </c>
      <c r="P479" s="162">
        <f t="shared" si="179"/>
        <v>4.8131080389144903E-2</v>
      </c>
      <c r="Q479" s="174">
        <v>1333.4</v>
      </c>
      <c r="R479" s="185">
        <v>1538</v>
      </c>
      <c r="S479" s="146">
        <v>1470</v>
      </c>
      <c r="T479" s="112">
        <f t="shared" si="180"/>
        <v>68</v>
      </c>
      <c r="U479" s="162">
        <f t="shared" si="181"/>
        <v>4.6258503401360541E-2</v>
      </c>
      <c r="V479" s="185">
        <v>1484</v>
      </c>
      <c r="W479" s="141">
        <v>1374</v>
      </c>
      <c r="X479" s="90">
        <f t="shared" si="182"/>
        <v>110</v>
      </c>
      <c r="Y479" s="163">
        <f t="shared" si="183"/>
        <v>8.0058224163027658E-2</v>
      </c>
      <c r="Z479" s="91">
        <f t="shared" si="184"/>
        <v>4.8338762214983717</v>
      </c>
      <c r="AA479" s="158">
        <v>1930</v>
      </c>
      <c r="AB479" s="189">
        <v>1665</v>
      </c>
      <c r="AC479" s="112">
        <v>115</v>
      </c>
      <c r="AD479" s="90">
        <f t="shared" si="185"/>
        <v>1780</v>
      </c>
      <c r="AE479" s="164">
        <f t="shared" si="186"/>
        <v>0.92227979274611394</v>
      </c>
      <c r="AF479" s="92">
        <f t="shared" si="187"/>
        <v>1.3308510717837143</v>
      </c>
      <c r="AG479" s="158">
        <v>55</v>
      </c>
      <c r="AH479" s="164">
        <f t="shared" si="188"/>
        <v>2.8497409326424871E-2</v>
      </c>
      <c r="AI479" s="93">
        <f t="shared" si="189"/>
        <v>0.13996762930464082</v>
      </c>
      <c r="AJ479" s="158">
        <v>75</v>
      </c>
      <c r="AK479" s="158">
        <v>10</v>
      </c>
      <c r="AL479" s="90">
        <f t="shared" si="190"/>
        <v>85</v>
      </c>
      <c r="AM479" s="164">
        <f t="shared" si="191"/>
        <v>4.4041450777202069E-2</v>
      </c>
      <c r="AN479" s="93">
        <f t="shared" si="192"/>
        <v>0.48397198656266011</v>
      </c>
      <c r="AO479" s="158">
        <v>15</v>
      </c>
      <c r="AP479" s="113" t="s">
        <v>9</v>
      </c>
      <c r="AQ479" s="95" t="s">
        <v>9</v>
      </c>
    </row>
    <row r="480" spans="1:45" x14ac:dyDescent="0.2">
      <c r="A480" s="260"/>
      <c r="B480" s="260"/>
      <c r="C480" s="129">
        <v>9330506.0199999996</v>
      </c>
      <c r="D480" s="122"/>
      <c r="E480" s="111"/>
      <c r="F480" s="112"/>
      <c r="G480" s="112"/>
      <c r="H480" s="145"/>
      <c r="I480" s="179" t="s">
        <v>468</v>
      </c>
      <c r="J480" s="154">
        <v>6.24</v>
      </c>
      <c r="K480" s="89">
        <f t="shared" si="177"/>
        <v>624</v>
      </c>
      <c r="L480" s="158">
        <v>7269</v>
      </c>
      <c r="M480" s="158">
        <v>7405</v>
      </c>
      <c r="N480" s="141">
        <v>7289</v>
      </c>
      <c r="O480" s="90">
        <f t="shared" si="178"/>
        <v>-20</v>
      </c>
      <c r="P480" s="162">
        <f t="shared" si="179"/>
        <v>-2.7438606118809165E-3</v>
      </c>
      <c r="Q480" s="174">
        <v>1165.7</v>
      </c>
      <c r="R480" s="185">
        <v>2832</v>
      </c>
      <c r="S480" s="146">
        <v>2734</v>
      </c>
      <c r="T480" s="112">
        <f t="shared" si="180"/>
        <v>98</v>
      </c>
      <c r="U480" s="162">
        <f t="shared" si="181"/>
        <v>3.5844915874177027E-2</v>
      </c>
      <c r="V480" s="185">
        <v>2664</v>
      </c>
      <c r="W480" s="141">
        <v>2569</v>
      </c>
      <c r="X480" s="90">
        <f t="shared" si="182"/>
        <v>95</v>
      </c>
      <c r="Y480" s="163">
        <f t="shared" si="183"/>
        <v>3.6979369404437523E-2</v>
      </c>
      <c r="Z480" s="91">
        <f t="shared" si="184"/>
        <v>4.2692307692307692</v>
      </c>
      <c r="AA480" s="158">
        <v>3590</v>
      </c>
      <c r="AB480" s="189">
        <v>3130</v>
      </c>
      <c r="AC480" s="112">
        <v>230</v>
      </c>
      <c r="AD480" s="90">
        <f t="shared" si="185"/>
        <v>3360</v>
      </c>
      <c r="AE480" s="164">
        <f t="shared" si="186"/>
        <v>0.93593314763231195</v>
      </c>
      <c r="AF480" s="92">
        <f t="shared" si="187"/>
        <v>1.3505528825863089</v>
      </c>
      <c r="AG480" s="158">
        <v>85</v>
      </c>
      <c r="AH480" s="164">
        <f t="shared" si="188"/>
        <v>2.3676880222841225E-2</v>
      </c>
      <c r="AI480" s="93">
        <f t="shared" si="189"/>
        <v>0.11629116023006496</v>
      </c>
      <c r="AJ480" s="158">
        <v>90</v>
      </c>
      <c r="AK480" s="158">
        <v>25</v>
      </c>
      <c r="AL480" s="90">
        <f t="shared" si="190"/>
        <v>115</v>
      </c>
      <c r="AM480" s="164">
        <f t="shared" si="191"/>
        <v>3.2033426183844013E-2</v>
      </c>
      <c r="AN480" s="93">
        <f t="shared" si="192"/>
        <v>0.35201567234993419</v>
      </c>
      <c r="AO480" s="158">
        <v>25</v>
      </c>
      <c r="AP480" s="113" t="s">
        <v>9</v>
      </c>
      <c r="AQ480" s="95" t="s">
        <v>9</v>
      </c>
    </row>
  </sheetData>
  <sortState ref="A2:AS548">
    <sortCondition ref="C2:C548"/>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D23" sqref="D23"/>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15" bestFit="1" customWidth="1"/>
  </cols>
  <sheetData>
    <row r="1" spans="1:7" ht="15.75" x14ac:dyDescent="0.25">
      <c r="A1" s="21"/>
      <c r="B1" s="22" t="s">
        <v>5</v>
      </c>
      <c r="C1" s="289" t="s">
        <v>2</v>
      </c>
      <c r="D1" s="290"/>
      <c r="E1" s="291" t="s">
        <v>37</v>
      </c>
      <c r="F1" s="292"/>
    </row>
    <row r="2" spans="1:7" ht="30.75" thickBot="1" x14ac:dyDescent="0.3">
      <c r="A2" s="23"/>
      <c r="B2" s="24" t="s">
        <v>4</v>
      </c>
      <c r="C2" s="25" t="s">
        <v>18</v>
      </c>
      <c r="D2" s="26" t="s">
        <v>3</v>
      </c>
      <c r="E2" s="27" t="s">
        <v>18</v>
      </c>
      <c r="F2" s="28" t="s">
        <v>3</v>
      </c>
      <c r="G2" s="3"/>
    </row>
    <row r="3" spans="1:7" x14ac:dyDescent="0.25">
      <c r="A3" s="29" t="s">
        <v>38</v>
      </c>
      <c r="B3" s="30"/>
      <c r="C3" s="31">
        <v>9.0638899999999994E-2</v>
      </c>
      <c r="D3" s="32">
        <v>6.8900000000000003E-2</v>
      </c>
      <c r="E3" s="33">
        <v>0.2036</v>
      </c>
      <c r="F3" s="34">
        <v>0.16250000000000001</v>
      </c>
      <c r="G3" s="16"/>
    </row>
    <row r="4" spans="1:7" ht="17.25" x14ac:dyDescent="0.25">
      <c r="A4" s="35" t="s">
        <v>39</v>
      </c>
      <c r="B4" s="36" t="s">
        <v>40</v>
      </c>
      <c r="C4" s="37"/>
      <c r="D4" s="38"/>
      <c r="E4" s="39"/>
      <c r="F4" s="40"/>
      <c r="G4" s="52"/>
    </row>
    <row r="5" spans="1:7" ht="15.75" x14ac:dyDescent="0.25">
      <c r="A5" s="35" t="s">
        <v>41</v>
      </c>
      <c r="B5" s="41"/>
      <c r="C5" s="42">
        <f>C3*1.5</f>
        <v>0.13595835000000001</v>
      </c>
      <c r="D5" s="43">
        <f>D3*1.5</f>
        <v>0.10335</v>
      </c>
      <c r="E5" s="44"/>
      <c r="F5" s="45"/>
      <c r="G5" s="53"/>
    </row>
    <row r="6" spans="1:7" ht="16.5" thickBot="1" x14ac:dyDescent="0.3">
      <c r="A6" s="46" t="s">
        <v>42</v>
      </c>
      <c r="B6" s="47"/>
      <c r="C6" s="48"/>
      <c r="D6" s="49"/>
      <c r="E6" s="50">
        <f>E3*1.5</f>
        <v>0.3054</v>
      </c>
      <c r="F6" s="51">
        <f>F3*0.5</f>
        <v>8.1250000000000003E-2</v>
      </c>
      <c r="G6" s="16"/>
    </row>
    <row r="7" spans="1:7" x14ac:dyDescent="0.25">
      <c r="B7" s="15"/>
      <c r="C7" s="16"/>
      <c r="D7" s="16"/>
      <c r="E7" s="16"/>
      <c r="F7" s="16"/>
    </row>
    <row r="8" spans="1:7" x14ac:dyDescent="0.25">
      <c r="A8" s="1" t="s">
        <v>17</v>
      </c>
    </row>
    <row r="9" spans="1:7" s="2" customFormat="1" x14ac:dyDescent="0.25">
      <c r="G9" s="15"/>
    </row>
    <row r="10" spans="1:7" s="2" customFormat="1" x14ac:dyDescent="0.25">
      <c r="A10" s="306" t="s">
        <v>703</v>
      </c>
      <c r="G10" s="15"/>
    </row>
    <row r="11" spans="1:7" s="2" customFormat="1" x14ac:dyDescent="0.25">
      <c r="A11" s="317" t="s">
        <v>704</v>
      </c>
      <c r="G11" s="15"/>
    </row>
    <row r="12" spans="1:7" s="2" customFormat="1" x14ac:dyDescent="0.25">
      <c r="A12" s="317" t="s">
        <v>705</v>
      </c>
      <c r="G12" s="15"/>
    </row>
    <row r="13" spans="1:7" s="2" customFormat="1" x14ac:dyDescent="0.25">
      <c r="A13" s="318" t="s">
        <v>706</v>
      </c>
      <c r="G13" s="15"/>
    </row>
    <row r="14" spans="1:7" s="2" customFormat="1" x14ac:dyDescent="0.25">
      <c r="A14" s="317" t="s">
        <v>707</v>
      </c>
      <c r="G14" s="15"/>
    </row>
  </sheetData>
  <mergeCells count="2">
    <mergeCell ref="C1:D1"/>
    <mergeCell ref="E1:F1"/>
  </mergeCells>
  <hyperlinks>
    <hyperlink ref="A13" r:id="rId1" display="“T9” updates this method to calculate floors using total raw count sums to arrive at CMA thresholds. This method matches that used by Statistics Canada. " xr:uid="{1C73C5CA-3866-465D-AC0C-B6B86B572B6D}"/>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Normal="100" workbookViewId="0">
      <selection activeCell="K10" sqref="K10"/>
    </sheetView>
  </sheetViews>
  <sheetFormatPr defaultRowHeight="12.75" x14ac:dyDescent="0.2"/>
  <cols>
    <col min="1" max="1" width="12.7109375" style="54" customWidth="1"/>
    <col min="2" max="8" width="10.7109375" style="54" customWidth="1"/>
    <col min="9" max="16384" width="9.140625" style="54"/>
  </cols>
  <sheetData>
    <row r="1" spans="1:17" customFormat="1" ht="67.5" customHeight="1" thickBot="1" x14ac:dyDescent="0.3">
      <c r="B1" s="295" t="s">
        <v>622</v>
      </c>
      <c r="C1" s="296"/>
      <c r="D1" s="293" t="s">
        <v>499</v>
      </c>
      <c r="E1" s="294"/>
      <c r="F1" s="55"/>
      <c r="G1" s="55"/>
      <c r="H1" s="55"/>
      <c r="J1" s="297" t="s">
        <v>708</v>
      </c>
      <c r="K1" s="298"/>
      <c r="L1" s="298"/>
      <c r="M1" s="298"/>
      <c r="N1" s="298"/>
      <c r="O1" s="298"/>
      <c r="P1" s="298"/>
      <c r="Q1" s="299"/>
    </row>
    <row r="2" spans="1:17" ht="51.75" thickBot="1" x14ac:dyDescent="0.25">
      <c r="A2" s="273" t="s">
        <v>500</v>
      </c>
      <c r="B2" s="56" t="s">
        <v>31</v>
      </c>
      <c r="C2" s="57" t="s">
        <v>32</v>
      </c>
      <c r="D2" s="56" t="s">
        <v>33</v>
      </c>
      <c r="E2" s="57" t="s">
        <v>34</v>
      </c>
      <c r="F2" s="56" t="s">
        <v>35</v>
      </c>
      <c r="G2" s="57" t="s">
        <v>43</v>
      </c>
      <c r="H2" s="58" t="s">
        <v>44</v>
      </c>
      <c r="J2" s="300"/>
      <c r="K2" s="301"/>
      <c r="L2" s="301"/>
      <c r="M2" s="301"/>
      <c r="N2" s="301"/>
      <c r="O2" s="301"/>
      <c r="P2" s="301"/>
      <c r="Q2" s="302"/>
    </row>
    <row r="3" spans="1:17" x14ac:dyDescent="0.2">
      <c r="A3" s="59" t="s">
        <v>7</v>
      </c>
      <c r="B3" s="246">
        <v>335928.51196645602</v>
      </c>
      <c r="C3" s="60">
        <f>B3/B8</f>
        <v>0.15899682670599274</v>
      </c>
      <c r="D3" s="246">
        <v>397076</v>
      </c>
      <c r="E3" s="61">
        <f>D3/D8</f>
        <v>0.16118819646257598</v>
      </c>
      <c r="F3" s="62">
        <f t="shared" ref="F3:F8" si="0">D3-B3</f>
        <v>61147.488033543981</v>
      </c>
      <c r="G3" s="61">
        <f t="shared" ref="G3:G8" si="1">F3/B3</f>
        <v>0.18202529959603381</v>
      </c>
      <c r="H3" s="63">
        <f>F3/F8</f>
        <v>0.17439275515712563</v>
      </c>
      <c r="J3" s="303"/>
      <c r="K3" s="304"/>
      <c r="L3" s="304"/>
      <c r="M3" s="304"/>
      <c r="N3" s="304"/>
      <c r="O3" s="304"/>
      <c r="P3" s="304"/>
      <c r="Q3" s="305"/>
    </row>
    <row r="4" spans="1:17" x14ac:dyDescent="0.2">
      <c r="A4" s="64" t="s">
        <v>8</v>
      </c>
      <c r="B4" s="247">
        <v>321651.87945305998</v>
      </c>
      <c r="C4" s="65">
        <f>B4/B8</f>
        <v>0.15223961740455591</v>
      </c>
      <c r="D4" s="247">
        <v>363305</v>
      </c>
      <c r="E4" s="66">
        <f>D4/D8</f>
        <v>0.14747926773674602</v>
      </c>
      <c r="F4" s="67">
        <f>D4-B4</f>
        <v>41653.120546940016</v>
      </c>
      <c r="G4" s="66">
        <f>F4/B4</f>
        <v>0.12949751954742933</v>
      </c>
      <c r="H4" s="68">
        <f>F4/F8</f>
        <v>0.11879478105605744</v>
      </c>
    </row>
    <row r="5" spans="1:17" x14ac:dyDescent="0.2">
      <c r="A5" s="69" t="s">
        <v>9</v>
      </c>
      <c r="B5" s="248">
        <v>1406535.1265874682</v>
      </c>
      <c r="C5" s="70">
        <f>B5/B8</f>
        <v>0.6657208715890427</v>
      </c>
      <c r="D5" s="248">
        <v>1643519</v>
      </c>
      <c r="E5" s="71">
        <f>D5/D8</f>
        <v>0.66716664684336602</v>
      </c>
      <c r="F5" s="72">
        <f t="shared" si="0"/>
        <v>236983.8734125318</v>
      </c>
      <c r="G5" s="71">
        <f t="shared" si="1"/>
        <v>0.16848770352966685</v>
      </c>
      <c r="H5" s="73">
        <f>F5/F8</f>
        <v>0.67587846927656714</v>
      </c>
    </row>
    <row r="6" spans="1:17" x14ac:dyDescent="0.2">
      <c r="A6" s="74" t="s">
        <v>5</v>
      </c>
      <c r="B6" s="249">
        <v>47756.554760913001</v>
      </c>
      <c r="C6" s="75">
        <f>B6/B8</f>
        <v>2.2603442074468353E-2</v>
      </c>
      <c r="D6" s="249">
        <v>58658</v>
      </c>
      <c r="E6" s="76">
        <f>D6/D8</f>
        <v>2.3811505173069594E-2</v>
      </c>
      <c r="F6" s="77">
        <f t="shared" si="0"/>
        <v>10901.445239086999</v>
      </c>
      <c r="G6" s="76">
        <f t="shared" si="1"/>
        <v>0.22827118274472838</v>
      </c>
      <c r="H6" s="78">
        <f>F6/F8</f>
        <v>3.1090943088226256E-2</v>
      </c>
    </row>
    <row r="7" spans="1:17" ht="13.5" thickBot="1" x14ac:dyDescent="0.25">
      <c r="A7" s="250" t="s">
        <v>470</v>
      </c>
      <c r="B7" s="251">
        <v>928.03102055500005</v>
      </c>
      <c r="C7" s="252">
        <f>B7/B8</f>
        <v>4.3924222594033004E-4</v>
      </c>
      <c r="D7" s="251">
        <v>873</v>
      </c>
      <c r="E7" s="253">
        <f>D7/D8</f>
        <v>3.5438378424238387E-4</v>
      </c>
      <c r="F7" s="254">
        <f>D7-B7</f>
        <v>-55.031020555000055</v>
      </c>
      <c r="G7" s="253">
        <f>F7/B7</f>
        <v>-5.9298686505208933E-2</v>
      </c>
      <c r="H7" s="255">
        <f>F7/F8</f>
        <v>-1.5694857797641978E-4</v>
      </c>
    </row>
    <row r="8" spans="1:17" ht="16.5" customHeight="1" thickBot="1" x14ac:dyDescent="0.25">
      <c r="A8" s="79" t="s">
        <v>10</v>
      </c>
      <c r="B8" s="256">
        <f>SUM(B3:B7)</f>
        <v>2112800.1037884522</v>
      </c>
      <c r="C8" s="80"/>
      <c r="D8" s="256">
        <f>SUM(D3:D7)</f>
        <v>2463431</v>
      </c>
      <c r="E8" s="81"/>
      <c r="F8" s="82">
        <f t="shared" si="0"/>
        <v>350630.89621154778</v>
      </c>
      <c r="G8" s="83">
        <f t="shared" si="1"/>
        <v>0.16595554666190762</v>
      </c>
      <c r="H8" s="84"/>
    </row>
    <row r="9" spans="1:17" customFormat="1" ht="15.75" thickBot="1" x14ac:dyDescent="0.3">
      <c r="A9" s="266"/>
      <c r="B9" s="267"/>
      <c r="C9" s="268"/>
      <c r="D9" s="267"/>
      <c r="E9" s="269"/>
      <c r="F9" s="270"/>
      <c r="G9" s="271"/>
      <c r="H9" s="272"/>
    </row>
    <row r="10" spans="1:17" ht="51.75" thickBot="1" x14ac:dyDescent="0.25">
      <c r="A10" s="273" t="s">
        <v>500</v>
      </c>
      <c r="B10" s="56" t="s">
        <v>45</v>
      </c>
      <c r="C10" s="57" t="s">
        <v>46</v>
      </c>
      <c r="D10" s="56" t="s">
        <v>47</v>
      </c>
      <c r="E10" s="57" t="s">
        <v>48</v>
      </c>
      <c r="F10" s="56" t="s">
        <v>49</v>
      </c>
      <c r="G10" s="57" t="s">
        <v>50</v>
      </c>
      <c r="H10" s="58" t="s">
        <v>51</v>
      </c>
    </row>
    <row r="11" spans="1:17" x14ac:dyDescent="0.2">
      <c r="A11" s="59" t="s">
        <v>7</v>
      </c>
      <c r="B11" s="246">
        <v>196257.80500690598</v>
      </c>
      <c r="C11" s="60">
        <f>B11/B16</f>
        <v>0.22593920000444687</v>
      </c>
      <c r="D11" s="246">
        <v>230340</v>
      </c>
      <c r="E11" s="61">
        <f>D11/D16</f>
        <v>0.22415053137708457</v>
      </c>
      <c r="F11" s="62">
        <f t="shared" ref="F11:F16" si="2">D11-B11</f>
        <v>34082.194993094017</v>
      </c>
      <c r="G11" s="61">
        <f t="shared" ref="G11:G16" si="3">F11/B11</f>
        <v>0.17366032903453049</v>
      </c>
      <c r="H11" s="63">
        <f>F11/F16</f>
        <v>0.21437776703507511</v>
      </c>
    </row>
    <row r="12" spans="1:17" x14ac:dyDescent="0.2">
      <c r="A12" s="64" t="s">
        <v>8</v>
      </c>
      <c r="B12" s="247">
        <v>131098.87132978399</v>
      </c>
      <c r="C12" s="65">
        <f>B12/B16</f>
        <v>0.1509258401656689</v>
      </c>
      <c r="D12" s="247">
        <v>156748</v>
      </c>
      <c r="E12" s="66">
        <f>D12/D16</f>
        <v>0.15253602280235848</v>
      </c>
      <c r="F12" s="67">
        <f>D12-B12</f>
        <v>25649.128670216014</v>
      </c>
      <c r="G12" s="66">
        <f>F12/B12</f>
        <v>0.19564721198624735</v>
      </c>
      <c r="H12" s="68">
        <f>F12/F16</f>
        <v>0.16133359168417413</v>
      </c>
    </row>
    <row r="13" spans="1:17" x14ac:dyDescent="0.2">
      <c r="A13" s="69" t="s">
        <v>9</v>
      </c>
      <c r="B13" s="248">
        <v>521865.27369850903</v>
      </c>
      <c r="C13" s="70">
        <f>B13/B16</f>
        <v>0.60079048802871193</v>
      </c>
      <c r="D13" s="248">
        <v>617956</v>
      </c>
      <c r="E13" s="71">
        <f>D13/D16</f>
        <v>0.60135089766283611</v>
      </c>
      <c r="F13" s="72">
        <f t="shared" si="2"/>
        <v>96090.726301490969</v>
      </c>
      <c r="G13" s="71">
        <f t="shared" si="3"/>
        <v>0.18412937427410492</v>
      </c>
      <c r="H13" s="73">
        <f>F13/F16</f>
        <v>0.60441281265676283</v>
      </c>
    </row>
    <row r="14" spans="1:17" x14ac:dyDescent="0.2">
      <c r="A14" s="74" t="s">
        <v>5</v>
      </c>
      <c r="B14" s="249">
        <v>19046.422246328999</v>
      </c>
      <c r="C14" s="75">
        <f>B14/B16</f>
        <v>2.1926941479504709E-2</v>
      </c>
      <c r="D14" s="249">
        <v>22245</v>
      </c>
      <c r="E14" s="76">
        <f>D14/D16</f>
        <v>2.1647254365213364E-2</v>
      </c>
      <c r="F14" s="77">
        <f t="shared" si="2"/>
        <v>3198.5777536710011</v>
      </c>
      <c r="G14" s="76">
        <f t="shared" si="3"/>
        <v>0.16793588382655403</v>
      </c>
      <c r="H14" s="78">
        <f>F14/F16</f>
        <v>2.0119125445382788E-2</v>
      </c>
    </row>
    <row r="15" spans="1:17" ht="15" customHeight="1" thickBot="1" x14ac:dyDescent="0.25">
      <c r="A15" s="250" t="s">
        <v>470</v>
      </c>
      <c r="B15" s="251">
        <v>362.67980258699993</v>
      </c>
      <c r="C15" s="252">
        <f>B15/B16</f>
        <v>4.175303216674314E-4</v>
      </c>
      <c r="D15" s="251">
        <v>324</v>
      </c>
      <c r="E15" s="253">
        <f>D15/D16</f>
        <v>3.1529379250749064E-4</v>
      </c>
      <c r="F15" s="254">
        <f>D15-B15</f>
        <v>-38.679802586999926</v>
      </c>
      <c r="G15" s="253">
        <f>F15/B15</f>
        <v>-0.10665000452491805</v>
      </c>
      <c r="H15" s="255">
        <f>F15/F16</f>
        <v>-2.4329682139424323E-4</v>
      </c>
    </row>
    <row r="16" spans="1:17" ht="13.5" thickBot="1" x14ac:dyDescent="0.25">
      <c r="A16" s="79" t="s">
        <v>10</v>
      </c>
      <c r="B16" s="256">
        <f>SUM(B11:B15)</f>
        <v>868631.0520841151</v>
      </c>
      <c r="C16" s="80"/>
      <c r="D16" s="256">
        <f>SUM(D11:D15)</f>
        <v>1027613</v>
      </c>
      <c r="E16" s="81"/>
      <c r="F16" s="82">
        <f t="shared" si="2"/>
        <v>158981.9479158849</v>
      </c>
      <c r="G16" s="83">
        <f t="shared" si="3"/>
        <v>0.1830258629765053</v>
      </c>
      <c r="H16" s="84"/>
    </row>
    <row r="17" spans="1:8" customFormat="1" ht="15.75" thickBot="1" x14ac:dyDescent="0.3">
      <c r="A17" s="266"/>
      <c r="B17" s="267"/>
      <c r="C17" s="268"/>
      <c r="D17" s="267"/>
      <c r="E17" s="269"/>
      <c r="F17" s="270"/>
      <c r="G17" s="271"/>
      <c r="H17" s="272"/>
    </row>
    <row r="18" spans="1:8" ht="64.5" thickBot="1" x14ac:dyDescent="0.25">
      <c r="A18" s="273" t="s">
        <v>500</v>
      </c>
      <c r="B18" s="56" t="s">
        <v>52</v>
      </c>
      <c r="C18" s="57" t="s">
        <v>53</v>
      </c>
      <c r="D18" s="56" t="s">
        <v>54</v>
      </c>
      <c r="E18" s="57" t="s">
        <v>55</v>
      </c>
      <c r="F18" s="56" t="s">
        <v>56</v>
      </c>
      <c r="G18" s="57" t="s">
        <v>57</v>
      </c>
      <c r="H18" s="58" t="s">
        <v>58</v>
      </c>
    </row>
    <row r="19" spans="1:8" x14ac:dyDescent="0.2">
      <c r="A19" s="59" t="s">
        <v>7</v>
      </c>
      <c r="B19" s="246">
        <v>179249.361000242</v>
      </c>
      <c r="C19" s="60">
        <f>B19/B24</f>
        <v>0.21982847012360771</v>
      </c>
      <c r="D19" s="246">
        <v>210083</v>
      </c>
      <c r="E19" s="61">
        <f>D19/D24</f>
        <v>0.218632856485731</v>
      </c>
      <c r="F19" s="62">
        <f t="shared" ref="F19:F24" si="4">D19-B19</f>
        <v>30833.638999757997</v>
      </c>
      <c r="G19" s="61">
        <f t="shared" ref="G19:G24" si="5">F19/B19</f>
        <v>0.17201533566257105</v>
      </c>
      <c r="H19" s="63">
        <f>F19/F24</f>
        <v>0.21193191062810041</v>
      </c>
    </row>
    <row r="20" spans="1:8" x14ac:dyDescent="0.2">
      <c r="A20" s="64" t="s">
        <v>8</v>
      </c>
      <c r="B20" s="247">
        <v>122849.158374989</v>
      </c>
      <c r="C20" s="65">
        <f>B20/B24</f>
        <v>0.15066018863805133</v>
      </c>
      <c r="D20" s="247">
        <v>145127</v>
      </c>
      <c r="E20" s="66">
        <f>D20/D24</f>
        <v>0.15103330856473243</v>
      </c>
      <c r="F20" s="67">
        <f>D20-B20</f>
        <v>22277.841625011002</v>
      </c>
      <c r="G20" s="66">
        <f>F20/B20</f>
        <v>0.18134305452064517</v>
      </c>
      <c r="H20" s="68">
        <f>F20/F24</f>
        <v>0.15312449952131382</v>
      </c>
    </row>
    <row r="21" spans="1:8" x14ac:dyDescent="0.2">
      <c r="A21" s="69" t="s">
        <v>9</v>
      </c>
      <c r="B21" s="248">
        <v>495933.808138853</v>
      </c>
      <c r="C21" s="70">
        <f>B21/B24</f>
        <v>0.60820507095471121</v>
      </c>
      <c r="D21" s="248">
        <v>585249</v>
      </c>
      <c r="E21" s="71">
        <f>D21/D24</f>
        <v>0.60906718118751912</v>
      </c>
      <c r="F21" s="72">
        <f t="shared" si="4"/>
        <v>89315.191861147003</v>
      </c>
      <c r="G21" s="71">
        <f t="shared" si="5"/>
        <v>0.18009498524879811</v>
      </c>
      <c r="H21" s="73">
        <f>F21/F24</f>
        <v>0.61389897116577163</v>
      </c>
    </row>
    <row r="22" spans="1:8" x14ac:dyDescent="0.2">
      <c r="A22" s="74" t="s">
        <v>5</v>
      </c>
      <c r="B22" s="249">
        <v>17024.518358145</v>
      </c>
      <c r="C22" s="75">
        <f>B22/B24</f>
        <v>2.0878589493310586E-2</v>
      </c>
      <c r="D22" s="249">
        <v>20118</v>
      </c>
      <c r="E22" s="76">
        <f>D22/D24</f>
        <v>2.093675264909553E-2</v>
      </c>
      <c r="F22" s="77">
        <f t="shared" si="4"/>
        <v>3093.4816418549999</v>
      </c>
      <c r="G22" s="76">
        <f t="shared" si="5"/>
        <v>0.18170743963367356</v>
      </c>
      <c r="H22" s="78">
        <f>F22/F24</f>
        <v>2.1262734342074537E-2</v>
      </c>
    </row>
    <row r="23" spans="1:8" ht="13.5" thickBot="1" x14ac:dyDescent="0.25">
      <c r="A23" s="250" t="s">
        <v>470</v>
      </c>
      <c r="B23" s="251">
        <v>348.73330253199998</v>
      </c>
      <c r="C23" s="252">
        <f>B23/B24</f>
        <v>4.2768079031901992E-4</v>
      </c>
      <c r="D23" s="251">
        <v>317</v>
      </c>
      <c r="E23" s="253">
        <f>D23/D24</f>
        <v>3.2990111292192481E-4</v>
      </c>
      <c r="F23" s="254">
        <f>D23-B23</f>
        <v>-31.733302531999982</v>
      </c>
      <c r="G23" s="253">
        <f>F23/B23</f>
        <v>-9.0995905184845696E-2</v>
      </c>
      <c r="H23" s="255">
        <f>F23/F24</f>
        <v>-2.1811565725988674E-4</v>
      </c>
    </row>
    <row r="24" spans="1:8" ht="13.5" thickBot="1" x14ac:dyDescent="0.25">
      <c r="A24" s="79" t="s">
        <v>10</v>
      </c>
      <c r="B24" s="256">
        <f>SUM(B19:B23)</f>
        <v>815405.57917476108</v>
      </c>
      <c r="C24" s="80"/>
      <c r="D24" s="256">
        <f>SUM(D19:D23)</f>
        <v>960894</v>
      </c>
      <c r="E24" s="81"/>
      <c r="F24" s="82">
        <f t="shared" si="4"/>
        <v>145488.42082523892</v>
      </c>
      <c r="G24" s="83">
        <f t="shared" si="5"/>
        <v>0.17842460799996224</v>
      </c>
      <c r="H24" s="84"/>
    </row>
    <row r="25" spans="1:8" ht="15" x14ac:dyDescent="0.25">
      <c r="A25"/>
      <c r="B25" s="265"/>
      <c r="C25" s="2"/>
      <c r="D25" s="2"/>
      <c r="E25" s="2"/>
      <c r="F25" s="2"/>
      <c r="G25" s="2"/>
      <c r="H25"/>
    </row>
  </sheetData>
  <mergeCells count="3">
    <mergeCell ref="J1:Q3"/>
    <mergeCell ref="D1:E1"/>
    <mergeCell ref="B1:C1"/>
  </mergeCells>
  <pageMargins left="0.70866141732283472" right="0.31496062992125984" top="0.82677165354330717" bottom="0.70866141732283472" header="0.31496062992125984" footer="0.11811023622047245"/>
  <pageSetup orientation="portrait" r:id="rId1"/>
  <headerFooter>
    <oddFooter>&amp;CPage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56D3B-49A4-4F59-9428-1B6A45C68C3E}">
  <dimension ref="A1:AT119"/>
  <sheetViews>
    <sheetView workbookViewId="0">
      <pane ySplit="1" topLeftCell="A91" activePane="bottomLeft" state="frozen"/>
      <selection activeCell="B1" sqref="B1"/>
      <selection pane="bottomLeft" activeCell="BB13" sqref="BB13"/>
    </sheetView>
  </sheetViews>
  <sheetFormatPr defaultRowHeight="15" x14ac:dyDescent="0.25"/>
  <cols>
    <col min="14" max="14" width="8.85546875" hidden="1" customWidth="1"/>
    <col min="15" max="15" width="8.85546875" bestFit="1" customWidth="1"/>
    <col min="16" max="16" width="8.5703125" hidden="1" customWidth="1"/>
    <col min="17" max="17" width="8.85546875" hidden="1" customWidth="1"/>
    <col min="18" max="18" width="8.7109375" hidden="1" customWidth="1"/>
    <col min="19" max="21" width="8.85546875" hidden="1" customWidth="1"/>
    <col min="22" max="22" width="9.140625" hidden="1" customWidth="1"/>
    <col min="23" max="27" width="9" hidden="1" customWidth="1"/>
    <col min="28" max="28" width="8.85546875" hidden="1" customWidth="1"/>
    <col min="29" max="29" width="5.85546875" hidden="1" customWidth="1"/>
    <col min="30" max="30" width="8.85546875" hidden="1" customWidth="1"/>
    <col min="31" max="33" width="9.140625" hidden="1" customWidth="1"/>
    <col min="34" max="35" width="9" hidden="1" customWidth="1"/>
    <col min="36" max="36" width="9.140625" hidden="1" customWidth="1"/>
    <col min="37" max="37" width="5.42578125" hidden="1" customWidth="1"/>
    <col min="38" max="38" width="4.28515625" hidden="1" customWidth="1"/>
    <col min="39" max="39" width="9" hidden="1" customWidth="1"/>
    <col min="40" max="40" width="8.28515625" hidden="1" customWidth="1"/>
    <col min="41" max="41" width="8.5703125" hidden="1" customWidth="1"/>
    <col min="42" max="42" width="5.7109375" hidden="1" customWidth="1"/>
    <col min="43" max="43" width="12.5703125" hidden="1" customWidth="1"/>
  </cols>
  <sheetData>
    <row r="1" spans="1:46" s="18" customFormat="1" ht="46.5" customHeight="1" thickTop="1" thickBot="1" x14ac:dyDescent="0.3">
      <c r="A1" s="14" t="s">
        <v>36</v>
      </c>
      <c r="B1" s="14" t="s">
        <v>621</v>
      </c>
      <c r="C1" s="14" t="s">
        <v>501</v>
      </c>
      <c r="D1" s="257" t="s">
        <v>0</v>
      </c>
      <c r="E1" s="86" t="s">
        <v>21</v>
      </c>
      <c r="F1" s="18" t="s">
        <v>19</v>
      </c>
      <c r="G1" s="11" t="s">
        <v>20</v>
      </c>
      <c r="H1" s="11" t="s">
        <v>28</v>
      </c>
      <c r="I1" s="12" t="s">
        <v>29</v>
      </c>
      <c r="J1" s="257" t="s">
        <v>1</v>
      </c>
      <c r="K1" s="10" t="s">
        <v>502</v>
      </c>
      <c r="L1" s="87" t="s">
        <v>503</v>
      </c>
      <c r="M1" s="11" t="s">
        <v>504</v>
      </c>
      <c r="N1" s="11" t="s">
        <v>505</v>
      </c>
      <c r="O1" s="11" t="s">
        <v>506</v>
      </c>
      <c r="P1" s="11" t="s">
        <v>507</v>
      </c>
      <c r="Q1" s="258" t="s">
        <v>508</v>
      </c>
      <c r="R1" s="11" t="s">
        <v>509</v>
      </c>
      <c r="S1" s="88" t="s">
        <v>510</v>
      </c>
      <c r="T1" s="11" t="s">
        <v>511</v>
      </c>
      <c r="U1" s="11" t="s">
        <v>512</v>
      </c>
      <c r="V1" s="258" t="s">
        <v>513</v>
      </c>
      <c r="W1" s="88" t="s">
        <v>514</v>
      </c>
      <c r="X1" s="11" t="s">
        <v>515</v>
      </c>
      <c r="Y1" s="11" t="s">
        <v>516</v>
      </c>
      <c r="Z1" s="18" t="s">
        <v>517</v>
      </c>
      <c r="AA1" s="19" t="s">
        <v>518</v>
      </c>
      <c r="AB1" s="11" t="s">
        <v>519</v>
      </c>
      <c r="AC1" s="13" t="s">
        <v>12</v>
      </c>
      <c r="AD1" s="11" t="s">
        <v>13</v>
      </c>
      <c r="AE1" s="11" t="s">
        <v>520</v>
      </c>
      <c r="AF1" s="18" t="s">
        <v>521</v>
      </c>
      <c r="AG1" s="20" t="s">
        <v>522</v>
      </c>
      <c r="AH1" s="13" t="s">
        <v>523</v>
      </c>
      <c r="AI1" s="18" t="s">
        <v>524</v>
      </c>
      <c r="AJ1" s="20" t="s">
        <v>525</v>
      </c>
      <c r="AK1" s="11" t="s">
        <v>14</v>
      </c>
      <c r="AL1" s="11" t="s">
        <v>15</v>
      </c>
      <c r="AM1" s="11" t="s">
        <v>526</v>
      </c>
      <c r="AN1" s="18" t="s">
        <v>527</v>
      </c>
      <c r="AO1" s="18" t="s">
        <v>528</v>
      </c>
      <c r="AP1" s="17" t="s">
        <v>16</v>
      </c>
      <c r="AQ1" s="14" t="s">
        <v>473</v>
      </c>
      <c r="AR1" s="85" t="s">
        <v>474</v>
      </c>
      <c r="AS1" s="14" t="s">
        <v>11</v>
      </c>
    </row>
    <row r="2" spans="1:46" s="142" customFormat="1" ht="13.5" thickTop="1" x14ac:dyDescent="0.2">
      <c r="A2" s="114"/>
      <c r="B2" s="260" t="s">
        <v>500</v>
      </c>
      <c r="C2" s="260" t="s">
        <v>611</v>
      </c>
      <c r="D2" s="129">
        <v>9330025</v>
      </c>
      <c r="E2" s="122"/>
      <c r="F2" s="111"/>
      <c r="G2" s="112"/>
      <c r="H2" s="112"/>
      <c r="I2" s="145"/>
      <c r="J2" s="179" t="s">
        <v>98</v>
      </c>
      <c r="K2" s="154">
        <v>1.99</v>
      </c>
      <c r="L2" s="89">
        <v>199</v>
      </c>
      <c r="M2" s="158">
        <v>7420</v>
      </c>
      <c r="N2" s="158">
        <v>7413</v>
      </c>
      <c r="O2" s="141">
        <v>7245</v>
      </c>
      <c r="P2" s="90">
        <v>175</v>
      </c>
      <c r="Q2" s="162">
        <v>2.4154589371980676E-2</v>
      </c>
      <c r="R2" s="174">
        <v>3730.1</v>
      </c>
      <c r="S2" s="185">
        <v>2993</v>
      </c>
      <c r="T2" s="146">
        <v>2753</v>
      </c>
      <c r="U2" s="112">
        <v>240</v>
      </c>
      <c r="V2" s="162">
        <v>8.7177624409734839E-2</v>
      </c>
      <c r="W2" s="185">
        <v>2692</v>
      </c>
      <c r="X2" s="141">
        <v>2611</v>
      </c>
      <c r="Y2" s="90">
        <v>81</v>
      </c>
      <c r="Z2" s="163">
        <v>3.1022596706242817E-2</v>
      </c>
      <c r="AA2" s="91">
        <v>13.527638190954773</v>
      </c>
      <c r="AB2" s="158">
        <v>2620</v>
      </c>
      <c r="AC2" s="189">
        <v>1515</v>
      </c>
      <c r="AD2" s="112">
        <v>130</v>
      </c>
      <c r="AE2" s="90">
        <v>1645</v>
      </c>
      <c r="AF2" s="164">
        <v>0.62786259541984735</v>
      </c>
      <c r="AG2" s="92">
        <v>0.90600663119747094</v>
      </c>
      <c r="AH2" s="158">
        <v>590</v>
      </c>
      <c r="AI2" s="164">
        <v>0.22519083969465647</v>
      </c>
      <c r="AJ2" s="93">
        <v>1.1060453816044031</v>
      </c>
      <c r="AK2" s="158">
        <v>150</v>
      </c>
      <c r="AL2" s="158">
        <v>175</v>
      </c>
      <c r="AM2" s="90">
        <v>325</v>
      </c>
      <c r="AN2" s="164">
        <v>0.12404580152671756</v>
      </c>
      <c r="AO2" s="93">
        <v>1.3631406761177753</v>
      </c>
      <c r="AP2" s="158">
        <v>55</v>
      </c>
      <c r="AQ2" s="113" t="s">
        <v>9</v>
      </c>
      <c r="AR2" s="108" t="s">
        <v>7</v>
      </c>
      <c r="AS2" s="114"/>
      <c r="AT2" s="192"/>
    </row>
    <row r="3" spans="1:46" s="142" customFormat="1" ht="12.75" x14ac:dyDescent="0.2">
      <c r="A3" s="114"/>
      <c r="B3" s="260" t="s">
        <v>500</v>
      </c>
      <c r="C3" s="260" t="s">
        <v>591</v>
      </c>
      <c r="D3" s="129">
        <v>9330028</v>
      </c>
      <c r="E3" s="122"/>
      <c r="F3" s="111"/>
      <c r="G3" s="112"/>
      <c r="H3" s="112"/>
      <c r="I3" s="145"/>
      <c r="J3" s="179" t="s">
        <v>101</v>
      </c>
      <c r="K3" s="154">
        <v>1.47</v>
      </c>
      <c r="L3" s="89">
        <v>147</v>
      </c>
      <c r="M3" s="158">
        <v>3063</v>
      </c>
      <c r="N3" s="158">
        <v>3116</v>
      </c>
      <c r="O3" s="141">
        <v>3188</v>
      </c>
      <c r="P3" s="90">
        <v>-125</v>
      </c>
      <c r="Q3" s="162">
        <v>-3.9209535759096616E-2</v>
      </c>
      <c r="R3" s="174">
        <v>2077.3000000000002</v>
      </c>
      <c r="S3" s="185">
        <v>1284</v>
      </c>
      <c r="T3" s="146">
        <v>1273</v>
      </c>
      <c r="U3" s="112">
        <v>11</v>
      </c>
      <c r="V3" s="162">
        <v>8.6410054988216804E-3</v>
      </c>
      <c r="W3" s="185">
        <v>1163</v>
      </c>
      <c r="X3" s="141">
        <v>1189</v>
      </c>
      <c r="Y3" s="90">
        <v>-26</v>
      </c>
      <c r="Z3" s="163">
        <v>-2.1867115222876366E-2</v>
      </c>
      <c r="AA3" s="91">
        <v>7.9115646258503398</v>
      </c>
      <c r="AB3" s="158">
        <v>1265</v>
      </c>
      <c r="AC3" s="189">
        <v>775</v>
      </c>
      <c r="AD3" s="112">
        <v>70</v>
      </c>
      <c r="AE3" s="90">
        <v>845</v>
      </c>
      <c r="AF3" s="164">
        <v>0.66798418972332019</v>
      </c>
      <c r="AG3" s="92">
        <v>0.96390214967290078</v>
      </c>
      <c r="AH3" s="158">
        <v>230</v>
      </c>
      <c r="AI3" s="164">
        <v>0.18181818181818182</v>
      </c>
      <c r="AJ3" s="93">
        <v>0.89301661010894806</v>
      </c>
      <c r="AK3" s="158">
        <v>95</v>
      </c>
      <c r="AL3" s="158">
        <v>75</v>
      </c>
      <c r="AM3" s="90">
        <v>170</v>
      </c>
      <c r="AN3" s="164">
        <v>0.13438735177865613</v>
      </c>
      <c r="AO3" s="93">
        <v>1.4767840854797376</v>
      </c>
      <c r="AP3" s="158">
        <v>25</v>
      </c>
      <c r="AQ3" s="113" t="s">
        <v>9</v>
      </c>
      <c r="AR3" s="108" t="s">
        <v>7</v>
      </c>
      <c r="AS3" s="114"/>
      <c r="AT3" s="192"/>
    </row>
    <row r="4" spans="1:46" s="142" customFormat="1" ht="12.75" x14ac:dyDescent="0.2">
      <c r="A4" s="114"/>
      <c r="B4" s="262"/>
      <c r="C4" s="262"/>
      <c r="D4" s="131">
        <v>9330029</v>
      </c>
      <c r="E4" s="125"/>
      <c r="F4" s="118"/>
      <c r="G4" s="119"/>
      <c r="H4" s="119"/>
      <c r="I4" s="149"/>
      <c r="J4" s="181" t="s">
        <v>102</v>
      </c>
      <c r="K4" s="156">
        <v>1.5</v>
      </c>
      <c r="L4" s="103">
        <v>150</v>
      </c>
      <c r="M4" s="160">
        <v>6798</v>
      </c>
      <c r="N4" s="160">
        <v>6512</v>
      </c>
      <c r="O4" s="144">
        <v>6005</v>
      </c>
      <c r="P4" s="104">
        <v>793</v>
      </c>
      <c r="Q4" s="168">
        <v>0.13205661948376354</v>
      </c>
      <c r="R4" s="176">
        <v>4526.8999999999996</v>
      </c>
      <c r="S4" s="187">
        <v>3011</v>
      </c>
      <c r="T4" s="152">
        <v>2711</v>
      </c>
      <c r="U4" s="119">
        <v>300</v>
      </c>
      <c r="V4" s="168">
        <v>0.11066027296200664</v>
      </c>
      <c r="W4" s="187">
        <v>2779</v>
      </c>
      <c r="X4" s="144">
        <v>2464</v>
      </c>
      <c r="Y4" s="104">
        <v>315</v>
      </c>
      <c r="Z4" s="169">
        <v>0.12784090909090909</v>
      </c>
      <c r="AA4" s="105">
        <v>18.526666666666667</v>
      </c>
      <c r="AB4" s="160">
        <v>3235</v>
      </c>
      <c r="AC4" s="191">
        <v>1410</v>
      </c>
      <c r="AD4" s="119">
        <v>65</v>
      </c>
      <c r="AE4" s="104">
        <v>1475</v>
      </c>
      <c r="AF4" s="170">
        <v>0.45595054095826892</v>
      </c>
      <c r="AG4" s="106">
        <v>0.65793728854007061</v>
      </c>
      <c r="AH4" s="160">
        <v>955</v>
      </c>
      <c r="AI4" s="170">
        <v>0.29520865533230295</v>
      </c>
      <c r="AJ4" s="107">
        <v>1.4499442796282069</v>
      </c>
      <c r="AK4" s="160">
        <v>475</v>
      </c>
      <c r="AL4" s="160">
        <v>295</v>
      </c>
      <c r="AM4" s="104">
        <v>770</v>
      </c>
      <c r="AN4" s="170">
        <v>0.23802163833075735</v>
      </c>
      <c r="AO4" s="107">
        <v>2.6156223992390917</v>
      </c>
      <c r="AP4" s="160">
        <v>40</v>
      </c>
      <c r="AQ4" s="120" t="s">
        <v>7</v>
      </c>
      <c r="AR4" s="108" t="s">
        <v>7</v>
      </c>
      <c r="AS4" s="114"/>
      <c r="AT4" s="192"/>
    </row>
    <row r="5" spans="1:46" s="142" customFormat="1" ht="12.75" x14ac:dyDescent="0.2">
      <c r="A5" s="114"/>
      <c r="B5" s="262"/>
      <c r="C5" s="262"/>
      <c r="D5" s="131">
        <v>9330030</v>
      </c>
      <c r="E5" s="125"/>
      <c r="F5" s="118"/>
      <c r="G5" s="119"/>
      <c r="H5" s="119"/>
      <c r="I5" s="149"/>
      <c r="J5" s="181" t="s">
        <v>103</v>
      </c>
      <c r="K5" s="156">
        <v>1.46</v>
      </c>
      <c r="L5" s="103">
        <v>146</v>
      </c>
      <c r="M5" s="160">
        <v>6896</v>
      </c>
      <c r="N5" s="160">
        <v>6629</v>
      </c>
      <c r="O5" s="144">
        <v>6396</v>
      </c>
      <c r="P5" s="104">
        <v>500</v>
      </c>
      <c r="Q5" s="168">
        <v>7.8173858661663542E-2</v>
      </c>
      <c r="R5" s="176">
        <v>4734.6000000000004</v>
      </c>
      <c r="S5" s="187">
        <v>2772</v>
      </c>
      <c r="T5" s="152">
        <v>2511</v>
      </c>
      <c r="U5" s="119">
        <v>261</v>
      </c>
      <c r="V5" s="168">
        <v>0.1039426523297491</v>
      </c>
      <c r="W5" s="187">
        <v>2586</v>
      </c>
      <c r="X5" s="144">
        <v>2302</v>
      </c>
      <c r="Y5" s="104">
        <v>284</v>
      </c>
      <c r="Z5" s="169">
        <v>0.12337098175499565</v>
      </c>
      <c r="AA5" s="105">
        <v>17.712328767123289</v>
      </c>
      <c r="AB5" s="160">
        <v>3520</v>
      </c>
      <c r="AC5" s="191">
        <v>1695</v>
      </c>
      <c r="AD5" s="119">
        <v>105</v>
      </c>
      <c r="AE5" s="104">
        <v>1800</v>
      </c>
      <c r="AF5" s="170">
        <v>0.51136363636363635</v>
      </c>
      <c r="AG5" s="106">
        <v>0.73789846517119251</v>
      </c>
      <c r="AH5" s="160">
        <v>975</v>
      </c>
      <c r="AI5" s="170">
        <v>0.27698863636363635</v>
      </c>
      <c r="AJ5" s="107">
        <v>1.3604549919628504</v>
      </c>
      <c r="AK5" s="160">
        <v>295</v>
      </c>
      <c r="AL5" s="160">
        <v>405</v>
      </c>
      <c r="AM5" s="104">
        <v>700</v>
      </c>
      <c r="AN5" s="170">
        <v>0.19886363636363635</v>
      </c>
      <c r="AO5" s="107">
        <v>2.1853146853146854</v>
      </c>
      <c r="AP5" s="160">
        <v>50</v>
      </c>
      <c r="AQ5" s="120" t="s">
        <v>7</v>
      </c>
      <c r="AR5" s="108" t="s">
        <v>7</v>
      </c>
      <c r="AS5" s="114"/>
      <c r="AT5" s="192"/>
    </row>
    <row r="6" spans="1:46" s="142" customFormat="1" ht="12.75" x14ac:dyDescent="0.2">
      <c r="A6" s="114"/>
      <c r="B6" s="262"/>
      <c r="C6" s="262"/>
      <c r="D6" s="131">
        <v>9330031.0099999998</v>
      </c>
      <c r="E6" s="125"/>
      <c r="F6" s="118"/>
      <c r="G6" s="119"/>
      <c r="H6" s="119"/>
      <c r="I6" s="149"/>
      <c r="J6" s="181" t="s">
        <v>104</v>
      </c>
      <c r="K6" s="156">
        <v>0.9</v>
      </c>
      <c r="L6" s="103">
        <v>90</v>
      </c>
      <c r="M6" s="160">
        <v>6156</v>
      </c>
      <c r="N6" s="160">
        <v>5660</v>
      </c>
      <c r="O6" s="144">
        <v>5730</v>
      </c>
      <c r="P6" s="104">
        <v>426</v>
      </c>
      <c r="Q6" s="168">
        <v>7.4345549738219899E-2</v>
      </c>
      <c r="R6" s="176">
        <v>6854.5</v>
      </c>
      <c r="S6" s="187">
        <v>2805</v>
      </c>
      <c r="T6" s="152">
        <v>2624</v>
      </c>
      <c r="U6" s="119">
        <v>181</v>
      </c>
      <c r="V6" s="168">
        <v>6.8978658536585372E-2</v>
      </c>
      <c r="W6" s="187">
        <v>2546</v>
      </c>
      <c r="X6" s="144">
        <v>2420</v>
      </c>
      <c r="Y6" s="104">
        <v>126</v>
      </c>
      <c r="Z6" s="169">
        <v>5.2066115702479342E-2</v>
      </c>
      <c r="AA6" s="105">
        <v>28.288888888888888</v>
      </c>
      <c r="AB6" s="160">
        <v>3355</v>
      </c>
      <c r="AC6" s="191">
        <v>1460</v>
      </c>
      <c r="AD6" s="119">
        <v>105</v>
      </c>
      <c r="AE6" s="104">
        <v>1565</v>
      </c>
      <c r="AF6" s="170">
        <v>0.46646795827123694</v>
      </c>
      <c r="AG6" s="106">
        <v>0.67311393689933186</v>
      </c>
      <c r="AH6" s="160">
        <v>960</v>
      </c>
      <c r="AI6" s="170">
        <v>0.28614008941877794</v>
      </c>
      <c r="AJ6" s="107">
        <v>1.4054031896796559</v>
      </c>
      <c r="AK6" s="160">
        <v>345</v>
      </c>
      <c r="AL6" s="160">
        <v>410</v>
      </c>
      <c r="AM6" s="104">
        <v>755</v>
      </c>
      <c r="AN6" s="170">
        <v>0.22503725782414308</v>
      </c>
      <c r="AO6" s="107">
        <v>2.4729368991664074</v>
      </c>
      <c r="AP6" s="160">
        <v>65</v>
      </c>
      <c r="AQ6" s="120" t="s">
        <v>7</v>
      </c>
      <c r="AR6" s="108" t="s">
        <v>7</v>
      </c>
      <c r="AS6" s="114"/>
      <c r="AT6" s="192"/>
    </row>
    <row r="7" spans="1:46" s="142" customFormat="1" ht="12.75" x14ac:dyDescent="0.2">
      <c r="A7" s="114"/>
      <c r="B7" s="262"/>
      <c r="C7" s="262"/>
      <c r="D7" s="131">
        <v>9330031.0199999996</v>
      </c>
      <c r="E7" s="125"/>
      <c r="F7" s="118"/>
      <c r="G7" s="119"/>
      <c r="H7" s="119"/>
      <c r="I7" s="149"/>
      <c r="J7" s="181" t="s">
        <v>105</v>
      </c>
      <c r="K7" s="156">
        <v>0.69</v>
      </c>
      <c r="L7" s="103">
        <v>69</v>
      </c>
      <c r="M7" s="160">
        <v>4621</v>
      </c>
      <c r="N7" s="160">
        <v>4657</v>
      </c>
      <c r="O7" s="144">
        <v>4424</v>
      </c>
      <c r="P7" s="104">
        <v>197</v>
      </c>
      <c r="Q7" s="168">
        <v>4.4529837251356237E-2</v>
      </c>
      <c r="R7" s="176">
        <v>6664.3</v>
      </c>
      <c r="S7" s="187">
        <v>1962</v>
      </c>
      <c r="T7" s="152">
        <v>1825</v>
      </c>
      <c r="U7" s="119">
        <v>137</v>
      </c>
      <c r="V7" s="168">
        <v>7.5068493150684937E-2</v>
      </c>
      <c r="W7" s="187">
        <v>1779</v>
      </c>
      <c r="X7" s="144">
        <v>1658</v>
      </c>
      <c r="Y7" s="104">
        <v>121</v>
      </c>
      <c r="Z7" s="169">
        <v>7.2979493365500608E-2</v>
      </c>
      <c r="AA7" s="105">
        <v>25.782608695652176</v>
      </c>
      <c r="AB7" s="160">
        <v>2395</v>
      </c>
      <c r="AC7" s="191">
        <v>1150</v>
      </c>
      <c r="AD7" s="119">
        <v>110</v>
      </c>
      <c r="AE7" s="104">
        <v>1260</v>
      </c>
      <c r="AF7" s="170">
        <v>0.52609603340292277</v>
      </c>
      <c r="AG7" s="106">
        <v>0.75915733535775298</v>
      </c>
      <c r="AH7" s="160">
        <v>635</v>
      </c>
      <c r="AI7" s="170">
        <v>0.26513569937369519</v>
      </c>
      <c r="AJ7" s="107">
        <v>1.3022382091045932</v>
      </c>
      <c r="AK7" s="160">
        <v>240</v>
      </c>
      <c r="AL7" s="160">
        <v>225</v>
      </c>
      <c r="AM7" s="104">
        <v>465</v>
      </c>
      <c r="AN7" s="170">
        <v>0.19415448851774531</v>
      </c>
      <c r="AO7" s="107">
        <v>2.1335658078873112</v>
      </c>
      <c r="AP7" s="160">
        <v>30</v>
      </c>
      <c r="AQ7" s="120" t="s">
        <v>7</v>
      </c>
      <c r="AR7" s="108" t="s">
        <v>7</v>
      </c>
      <c r="AS7" s="114"/>
      <c r="AT7" s="192"/>
    </row>
    <row r="8" spans="1:46" s="142" customFormat="1" ht="12.75" x14ac:dyDescent="0.2">
      <c r="A8" s="114"/>
      <c r="B8" s="262"/>
      <c r="C8" s="262"/>
      <c r="D8" s="131">
        <v>9330037.0099999998</v>
      </c>
      <c r="E8" s="125"/>
      <c r="F8" s="127"/>
      <c r="G8" s="119"/>
      <c r="H8" s="119"/>
      <c r="I8" s="149"/>
      <c r="J8" s="181" t="s">
        <v>114</v>
      </c>
      <c r="K8" s="156">
        <v>0.6</v>
      </c>
      <c r="L8" s="103">
        <v>60</v>
      </c>
      <c r="M8" s="160">
        <v>4960</v>
      </c>
      <c r="N8" s="160">
        <v>5012</v>
      </c>
      <c r="O8" s="144">
        <v>4900</v>
      </c>
      <c r="P8" s="104">
        <v>60</v>
      </c>
      <c r="Q8" s="168">
        <v>1.2244897959183673E-2</v>
      </c>
      <c r="R8" s="176">
        <v>8246.1</v>
      </c>
      <c r="S8" s="187">
        <v>2215</v>
      </c>
      <c r="T8" s="152">
        <v>2248</v>
      </c>
      <c r="U8" s="119">
        <v>-33</v>
      </c>
      <c r="V8" s="168">
        <v>-1.4679715302491103E-2</v>
      </c>
      <c r="W8" s="187">
        <v>2017</v>
      </c>
      <c r="X8" s="144">
        <v>2014</v>
      </c>
      <c r="Y8" s="104">
        <v>3</v>
      </c>
      <c r="Z8" s="169">
        <v>1.4895729890764648E-3</v>
      </c>
      <c r="AA8" s="105">
        <v>33.616666666666667</v>
      </c>
      <c r="AB8" s="160">
        <v>2770</v>
      </c>
      <c r="AC8" s="191">
        <v>1160</v>
      </c>
      <c r="AD8" s="119">
        <v>125</v>
      </c>
      <c r="AE8" s="104">
        <v>1285</v>
      </c>
      <c r="AF8" s="170">
        <v>0.46389891696750901</v>
      </c>
      <c r="AG8" s="106">
        <v>0.66940680659092211</v>
      </c>
      <c r="AH8" s="160">
        <v>815</v>
      </c>
      <c r="AI8" s="170">
        <v>0.29422382671480146</v>
      </c>
      <c r="AJ8" s="107">
        <v>1.44510720390374</v>
      </c>
      <c r="AK8" s="160">
        <v>165</v>
      </c>
      <c r="AL8" s="160">
        <v>430</v>
      </c>
      <c r="AM8" s="104">
        <v>595</v>
      </c>
      <c r="AN8" s="170">
        <v>0.2148014440433213</v>
      </c>
      <c r="AO8" s="107">
        <v>2.3604554290474868</v>
      </c>
      <c r="AP8" s="160">
        <v>70</v>
      </c>
      <c r="AQ8" s="120" t="s">
        <v>7</v>
      </c>
      <c r="AR8" s="108" t="s">
        <v>7</v>
      </c>
      <c r="AS8" s="114"/>
      <c r="AT8" s="192"/>
    </row>
    <row r="9" spans="1:46" s="142" customFormat="1" ht="12.75" x14ac:dyDescent="0.2">
      <c r="A9" s="114"/>
      <c r="B9" s="262"/>
      <c r="C9" s="262"/>
      <c r="D9" s="131">
        <v>9330037.0199999996</v>
      </c>
      <c r="E9" s="125"/>
      <c r="F9" s="118"/>
      <c r="G9" s="119"/>
      <c r="H9" s="119"/>
      <c r="I9" s="149"/>
      <c r="J9" s="181" t="s">
        <v>115</v>
      </c>
      <c r="K9" s="156">
        <v>0.52</v>
      </c>
      <c r="L9" s="103">
        <v>52</v>
      </c>
      <c r="M9" s="160">
        <v>3680</v>
      </c>
      <c r="N9" s="160">
        <v>3559</v>
      </c>
      <c r="O9" s="144">
        <v>3372</v>
      </c>
      <c r="P9" s="104">
        <v>308</v>
      </c>
      <c r="Q9" s="168">
        <v>9.1340450771055751E-2</v>
      </c>
      <c r="R9" s="176">
        <v>7090.6</v>
      </c>
      <c r="S9" s="187">
        <v>1694</v>
      </c>
      <c r="T9" s="152">
        <v>1665</v>
      </c>
      <c r="U9" s="119">
        <v>29</v>
      </c>
      <c r="V9" s="168">
        <v>1.7417417417417418E-2</v>
      </c>
      <c r="W9" s="187">
        <v>1599</v>
      </c>
      <c r="X9" s="144">
        <v>1533</v>
      </c>
      <c r="Y9" s="104">
        <v>66</v>
      </c>
      <c r="Z9" s="169">
        <v>4.3052837573385516E-2</v>
      </c>
      <c r="AA9" s="105">
        <v>30.75</v>
      </c>
      <c r="AB9" s="160">
        <v>2200</v>
      </c>
      <c r="AC9" s="191">
        <v>660</v>
      </c>
      <c r="AD9" s="119">
        <v>75</v>
      </c>
      <c r="AE9" s="104">
        <v>735</v>
      </c>
      <c r="AF9" s="170">
        <v>0.33409090909090911</v>
      </c>
      <c r="AG9" s="106">
        <v>0.48209366391184577</v>
      </c>
      <c r="AH9" s="160">
        <v>1045</v>
      </c>
      <c r="AI9" s="170">
        <v>0.47499999999999998</v>
      </c>
      <c r="AJ9" s="107">
        <v>2.3330058939096268</v>
      </c>
      <c r="AK9" s="160">
        <v>120</v>
      </c>
      <c r="AL9" s="160">
        <v>255</v>
      </c>
      <c r="AM9" s="104">
        <v>375</v>
      </c>
      <c r="AN9" s="170">
        <v>0.17045454545454544</v>
      </c>
      <c r="AO9" s="107">
        <v>1.8731268731268731</v>
      </c>
      <c r="AP9" s="160">
        <v>40</v>
      </c>
      <c r="AQ9" s="120" t="s">
        <v>7</v>
      </c>
      <c r="AR9" s="108" t="s">
        <v>7</v>
      </c>
      <c r="AS9" s="114"/>
      <c r="AT9" s="192"/>
    </row>
    <row r="10" spans="1:46" s="142" customFormat="1" ht="12.75" x14ac:dyDescent="0.2">
      <c r="A10" s="114"/>
      <c r="B10" s="262"/>
      <c r="C10" s="262"/>
      <c r="D10" s="131">
        <v>9330038</v>
      </c>
      <c r="E10" s="125"/>
      <c r="F10" s="118"/>
      <c r="G10" s="119"/>
      <c r="H10" s="119"/>
      <c r="I10" s="149"/>
      <c r="J10" s="181" t="s">
        <v>116</v>
      </c>
      <c r="K10" s="156">
        <v>0.59</v>
      </c>
      <c r="L10" s="103">
        <v>59</v>
      </c>
      <c r="M10" s="160">
        <v>5817</v>
      </c>
      <c r="N10" s="160">
        <v>5394</v>
      </c>
      <c r="O10" s="144">
        <v>4782</v>
      </c>
      <c r="P10" s="104">
        <v>1035</v>
      </c>
      <c r="Q10" s="168">
        <v>0.21643663739021329</v>
      </c>
      <c r="R10" s="176">
        <v>9877.7000000000007</v>
      </c>
      <c r="S10" s="187">
        <v>3024</v>
      </c>
      <c r="T10" s="152">
        <v>2665</v>
      </c>
      <c r="U10" s="119">
        <v>359</v>
      </c>
      <c r="V10" s="168">
        <v>0.13470919324577862</v>
      </c>
      <c r="W10" s="187">
        <v>2899</v>
      </c>
      <c r="X10" s="144">
        <v>2405</v>
      </c>
      <c r="Y10" s="104">
        <v>494</v>
      </c>
      <c r="Z10" s="169">
        <v>0.20540540540540542</v>
      </c>
      <c r="AA10" s="105">
        <v>49.135593220338983</v>
      </c>
      <c r="AB10" s="160">
        <v>3675</v>
      </c>
      <c r="AC10" s="191">
        <v>1275</v>
      </c>
      <c r="AD10" s="119">
        <v>120</v>
      </c>
      <c r="AE10" s="104">
        <v>1395</v>
      </c>
      <c r="AF10" s="170">
        <v>0.37959183673469388</v>
      </c>
      <c r="AG10" s="106">
        <v>0.54775156815973147</v>
      </c>
      <c r="AH10" s="160">
        <v>1170</v>
      </c>
      <c r="AI10" s="170">
        <v>0.3183673469387755</v>
      </c>
      <c r="AJ10" s="107">
        <v>1.5636903091295455</v>
      </c>
      <c r="AK10" s="160">
        <v>500</v>
      </c>
      <c r="AL10" s="160">
        <v>550</v>
      </c>
      <c r="AM10" s="104">
        <v>1050</v>
      </c>
      <c r="AN10" s="170">
        <v>0.2857142857142857</v>
      </c>
      <c r="AO10" s="107">
        <v>3.1397174254317108</v>
      </c>
      <c r="AP10" s="160">
        <v>65</v>
      </c>
      <c r="AQ10" s="120" t="s">
        <v>7</v>
      </c>
      <c r="AR10" s="108" t="s">
        <v>7</v>
      </c>
      <c r="AS10" s="114"/>
      <c r="AT10" s="192"/>
    </row>
    <row r="11" spans="1:46" s="142" customFormat="1" ht="12.75" x14ac:dyDescent="0.2">
      <c r="A11" s="114"/>
      <c r="B11" s="262"/>
      <c r="C11" s="262"/>
      <c r="D11" s="131">
        <v>9330039.0099999998</v>
      </c>
      <c r="E11" s="125"/>
      <c r="F11" s="118"/>
      <c r="G11" s="119"/>
      <c r="H11" s="119"/>
      <c r="I11" s="149"/>
      <c r="J11" s="181" t="s">
        <v>117</v>
      </c>
      <c r="K11" s="156">
        <v>0.71</v>
      </c>
      <c r="L11" s="103">
        <v>71</v>
      </c>
      <c r="M11" s="160">
        <v>5896</v>
      </c>
      <c r="N11" s="160">
        <v>5630</v>
      </c>
      <c r="O11" s="144">
        <v>5265</v>
      </c>
      <c r="P11" s="104">
        <v>631</v>
      </c>
      <c r="Q11" s="168">
        <v>0.11984805318138651</v>
      </c>
      <c r="R11" s="176">
        <v>8254.2000000000007</v>
      </c>
      <c r="S11" s="187">
        <v>3578</v>
      </c>
      <c r="T11" s="152">
        <v>3375</v>
      </c>
      <c r="U11" s="119">
        <v>203</v>
      </c>
      <c r="V11" s="168">
        <v>6.0148148148148145E-2</v>
      </c>
      <c r="W11" s="187">
        <v>3369</v>
      </c>
      <c r="X11" s="144">
        <v>3166</v>
      </c>
      <c r="Y11" s="104">
        <v>203</v>
      </c>
      <c r="Z11" s="169">
        <v>6.4118761844598859E-2</v>
      </c>
      <c r="AA11" s="105">
        <v>47.450704225352112</v>
      </c>
      <c r="AB11" s="160">
        <v>3895</v>
      </c>
      <c r="AC11" s="191">
        <v>1435</v>
      </c>
      <c r="AD11" s="119">
        <v>100</v>
      </c>
      <c r="AE11" s="104">
        <v>1535</v>
      </c>
      <c r="AF11" s="170">
        <v>0.39409499358151479</v>
      </c>
      <c r="AG11" s="106">
        <v>0.5686796444177703</v>
      </c>
      <c r="AH11" s="160">
        <v>1105</v>
      </c>
      <c r="AI11" s="170">
        <v>0.28369704749679076</v>
      </c>
      <c r="AJ11" s="107">
        <v>1.3934039660942572</v>
      </c>
      <c r="AK11" s="160">
        <v>690</v>
      </c>
      <c r="AL11" s="160">
        <v>510</v>
      </c>
      <c r="AM11" s="104">
        <v>1200</v>
      </c>
      <c r="AN11" s="170">
        <v>0.3080872913992298</v>
      </c>
      <c r="AO11" s="107">
        <v>3.3855746307607673</v>
      </c>
      <c r="AP11" s="160">
        <v>55</v>
      </c>
      <c r="AQ11" s="120" t="s">
        <v>7</v>
      </c>
      <c r="AR11" s="108" t="s">
        <v>7</v>
      </c>
      <c r="AS11" s="114"/>
      <c r="AT11" s="192"/>
    </row>
    <row r="12" spans="1:46" s="142" customFormat="1" ht="12.75" x14ac:dyDescent="0.2">
      <c r="A12" s="114"/>
      <c r="B12" s="262"/>
      <c r="C12" s="262"/>
      <c r="D12" s="131">
        <v>9330039.0199999996</v>
      </c>
      <c r="E12" s="125"/>
      <c r="F12" s="118"/>
      <c r="G12" s="119"/>
      <c r="H12" s="119"/>
      <c r="I12" s="149"/>
      <c r="J12" s="181" t="s">
        <v>118</v>
      </c>
      <c r="K12" s="156">
        <v>0.6</v>
      </c>
      <c r="L12" s="103">
        <v>60</v>
      </c>
      <c r="M12" s="160">
        <v>5794</v>
      </c>
      <c r="N12" s="160">
        <v>5630</v>
      </c>
      <c r="O12" s="144">
        <v>5113</v>
      </c>
      <c r="P12" s="104">
        <v>681</v>
      </c>
      <c r="Q12" s="168">
        <v>0.13318990807744963</v>
      </c>
      <c r="R12" s="176">
        <v>9603.7999999999993</v>
      </c>
      <c r="S12" s="187">
        <v>3098</v>
      </c>
      <c r="T12" s="152">
        <v>2838</v>
      </c>
      <c r="U12" s="119">
        <v>260</v>
      </c>
      <c r="V12" s="168">
        <v>9.1613812544045103E-2</v>
      </c>
      <c r="W12" s="187">
        <v>2986</v>
      </c>
      <c r="X12" s="144">
        <v>2679</v>
      </c>
      <c r="Y12" s="104">
        <v>307</v>
      </c>
      <c r="Z12" s="169">
        <v>0.11459499813363196</v>
      </c>
      <c r="AA12" s="105">
        <v>49.766666666666666</v>
      </c>
      <c r="AB12" s="160">
        <v>3160</v>
      </c>
      <c r="AC12" s="191">
        <v>1190</v>
      </c>
      <c r="AD12" s="119">
        <v>80</v>
      </c>
      <c r="AE12" s="104">
        <v>1270</v>
      </c>
      <c r="AF12" s="170">
        <v>0.40189873417721517</v>
      </c>
      <c r="AG12" s="106">
        <v>0.5799404533581749</v>
      </c>
      <c r="AH12" s="160">
        <v>965</v>
      </c>
      <c r="AI12" s="170">
        <v>0.30537974683544306</v>
      </c>
      <c r="AJ12" s="107">
        <v>1.4999005247320385</v>
      </c>
      <c r="AK12" s="160">
        <v>615</v>
      </c>
      <c r="AL12" s="160">
        <v>270</v>
      </c>
      <c r="AM12" s="104">
        <v>885</v>
      </c>
      <c r="AN12" s="170">
        <v>0.2800632911392405</v>
      </c>
      <c r="AO12" s="107">
        <v>3.0776185839476979</v>
      </c>
      <c r="AP12" s="160">
        <v>40</v>
      </c>
      <c r="AQ12" s="120" t="s">
        <v>7</v>
      </c>
      <c r="AR12" s="108" t="s">
        <v>7</v>
      </c>
      <c r="AS12" s="114"/>
      <c r="AT12" s="192"/>
    </row>
    <row r="13" spans="1:46" s="142" customFormat="1" ht="12.75" x14ac:dyDescent="0.2">
      <c r="A13" s="114"/>
      <c r="B13" s="262"/>
      <c r="C13" s="262"/>
      <c r="D13" s="131">
        <v>9330040.0099999998</v>
      </c>
      <c r="E13" s="125"/>
      <c r="F13" s="118"/>
      <c r="G13" s="119"/>
      <c r="H13" s="119"/>
      <c r="I13" s="149"/>
      <c r="J13" s="181" t="s">
        <v>119</v>
      </c>
      <c r="K13" s="156">
        <v>0.27</v>
      </c>
      <c r="L13" s="103">
        <v>27</v>
      </c>
      <c r="M13" s="160">
        <v>4106</v>
      </c>
      <c r="N13" s="160">
        <v>3761</v>
      </c>
      <c r="O13" s="144">
        <v>3544</v>
      </c>
      <c r="P13" s="104">
        <v>562</v>
      </c>
      <c r="Q13" s="168">
        <v>0.15857787810383747</v>
      </c>
      <c r="R13" s="176">
        <v>15196.2</v>
      </c>
      <c r="S13" s="187">
        <v>2990</v>
      </c>
      <c r="T13" s="152">
        <v>2538</v>
      </c>
      <c r="U13" s="119">
        <v>452</v>
      </c>
      <c r="V13" s="168">
        <v>0.17809298660362491</v>
      </c>
      <c r="W13" s="187">
        <v>2844</v>
      </c>
      <c r="X13" s="144">
        <v>2420</v>
      </c>
      <c r="Y13" s="104">
        <v>424</v>
      </c>
      <c r="Z13" s="169">
        <v>0.17520661157024794</v>
      </c>
      <c r="AA13" s="105">
        <v>105.33333333333333</v>
      </c>
      <c r="AB13" s="160">
        <v>2815</v>
      </c>
      <c r="AC13" s="191">
        <v>970</v>
      </c>
      <c r="AD13" s="119">
        <v>50</v>
      </c>
      <c r="AE13" s="104">
        <v>1020</v>
      </c>
      <c r="AF13" s="170">
        <v>0.36234458259325042</v>
      </c>
      <c r="AG13" s="106">
        <v>0.52286375554581599</v>
      </c>
      <c r="AH13" s="160">
        <v>930</v>
      </c>
      <c r="AI13" s="170">
        <v>0.33037300177619894</v>
      </c>
      <c r="AJ13" s="107">
        <v>1.6226571796473426</v>
      </c>
      <c r="AK13" s="160">
        <v>630</v>
      </c>
      <c r="AL13" s="160">
        <v>205</v>
      </c>
      <c r="AM13" s="104">
        <v>835</v>
      </c>
      <c r="AN13" s="170">
        <v>0.2966252220248668</v>
      </c>
      <c r="AO13" s="107">
        <v>3.2596178244490859</v>
      </c>
      <c r="AP13" s="160">
        <v>35</v>
      </c>
      <c r="AQ13" s="120" t="s">
        <v>7</v>
      </c>
      <c r="AR13" s="108" t="s">
        <v>7</v>
      </c>
      <c r="AS13" s="114"/>
      <c r="AT13" s="192"/>
    </row>
    <row r="14" spans="1:46" s="142" customFormat="1" ht="12.75" x14ac:dyDescent="0.2">
      <c r="A14" s="114"/>
      <c r="B14" s="262"/>
      <c r="C14" s="262"/>
      <c r="D14" s="131">
        <v>9330040.0199999996</v>
      </c>
      <c r="E14" s="125"/>
      <c r="F14" s="127"/>
      <c r="G14" s="119"/>
      <c r="H14" s="119"/>
      <c r="I14" s="149"/>
      <c r="J14" s="181" t="s">
        <v>120</v>
      </c>
      <c r="K14" s="156">
        <v>0.32</v>
      </c>
      <c r="L14" s="103">
        <v>32</v>
      </c>
      <c r="M14" s="160">
        <v>4601</v>
      </c>
      <c r="N14" s="160">
        <v>4360</v>
      </c>
      <c r="O14" s="144">
        <v>4162</v>
      </c>
      <c r="P14" s="104">
        <v>439</v>
      </c>
      <c r="Q14" s="168">
        <v>0.10547813551177318</v>
      </c>
      <c r="R14" s="176">
        <v>14532.5</v>
      </c>
      <c r="S14" s="187">
        <v>3003</v>
      </c>
      <c r="T14" s="152">
        <v>2976</v>
      </c>
      <c r="U14" s="119">
        <v>27</v>
      </c>
      <c r="V14" s="168">
        <v>9.0725806451612909E-3</v>
      </c>
      <c r="W14" s="187">
        <v>2953</v>
      </c>
      <c r="X14" s="144">
        <v>2785</v>
      </c>
      <c r="Y14" s="104">
        <v>168</v>
      </c>
      <c r="Z14" s="169">
        <v>6.032315978456014E-2</v>
      </c>
      <c r="AA14" s="105">
        <v>92.28125</v>
      </c>
      <c r="AB14" s="160">
        <v>2970</v>
      </c>
      <c r="AC14" s="191">
        <v>1085</v>
      </c>
      <c r="AD14" s="119">
        <v>45</v>
      </c>
      <c r="AE14" s="104">
        <v>1130</v>
      </c>
      <c r="AF14" s="170">
        <v>0.38047138047138046</v>
      </c>
      <c r="AG14" s="106">
        <v>0.54902075104095305</v>
      </c>
      <c r="AH14" s="160">
        <v>905</v>
      </c>
      <c r="AI14" s="170">
        <v>0.30471380471380471</v>
      </c>
      <c r="AJ14" s="107">
        <v>1.4966296891640702</v>
      </c>
      <c r="AK14" s="160">
        <v>580</v>
      </c>
      <c r="AL14" s="160">
        <v>275</v>
      </c>
      <c r="AM14" s="104">
        <v>855</v>
      </c>
      <c r="AN14" s="170">
        <v>0.2878787878787879</v>
      </c>
      <c r="AO14" s="107">
        <v>3.1635031635031639</v>
      </c>
      <c r="AP14" s="160">
        <v>70</v>
      </c>
      <c r="AQ14" s="120" t="s">
        <v>7</v>
      </c>
      <c r="AR14" s="108" t="s">
        <v>7</v>
      </c>
      <c r="AS14" s="114"/>
      <c r="AT14" s="192"/>
    </row>
    <row r="15" spans="1:46" s="142" customFormat="1" ht="12.75" x14ac:dyDescent="0.2">
      <c r="A15" s="114"/>
      <c r="B15" s="262"/>
      <c r="C15" s="262"/>
      <c r="D15" s="131">
        <v>9330041.0099999998</v>
      </c>
      <c r="E15" s="125"/>
      <c r="F15" s="127"/>
      <c r="G15" s="119"/>
      <c r="H15" s="119"/>
      <c r="I15" s="149"/>
      <c r="J15" s="181" t="s">
        <v>121</v>
      </c>
      <c r="K15" s="156">
        <v>0.38</v>
      </c>
      <c r="L15" s="103">
        <v>38</v>
      </c>
      <c r="M15" s="160">
        <v>4450</v>
      </c>
      <c r="N15" s="160">
        <v>4346</v>
      </c>
      <c r="O15" s="144">
        <v>4297</v>
      </c>
      <c r="P15" s="104">
        <v>153</v>
      </c>
      <c r="Q15" s="168">
        <v>3.5606236909471727E-2</v>
      </c>
      <c r="R15" s="176">
        <v>11676.7</v>
      </c>
      <c r="S15" s="187">
        <v>2868</v>
      </c>
      <c r="T15" s="152">
        <v>2853</v>
      </c>
      <c r="U15" s="119">
        <v>15</v>
      </c>
      <c r="V15" s="168">
        <v>5.2576235541535229E-3</v>
      </c>
      <c r="W15" s="187">
        <v>2774</v>
      </c>
      <c r="X15" s="144">
        <v>2696</v>
      </c>
      <c r="Y15" s="104">
        <v>78</v>
      </c>
      <c r="Z15" s="169">
        <v>2.8931750741839762E-2</v>
      </c>
      <c r="AA15" s="105">
        <v>73</v>
      </c>
      <c r="AB15" s="160">
        <v>2715</v>
      </c>
      <c r="AC15" s="191">
        <v>905</v>
      </c>
      <c r="AD15" s="119">
        <v>50</v>
      </c>
      <c r="AE15" s="104">
        <v>955</v>
      </c>
      <c r="AF15" s="170">
        <v>0.35174953959484345</v>
      </c>
      <c r="AG15" s="106">
        <v>0.50757509321045235</v>
      </c>
      <c r="AH15" s="160">
        <v>930</v>
      </c>
      <c r="AI15" s="170">
        <v>0.34254143646408841</v>
      </c>
      <c r="AJ15" s="107">
        <v>1.6824235582715541</v>
      </c>
      <c r="AK15" s="160">
        <v>510</v>
      </c>
      <c r="AL15" s="160">
        <v>270</v>
      </c>
      <c r="AM15" s="104">
        <v>780</v>
      </c>
      <c r="AN15" s="170">
        <v>0.287292817679558</v>
      </c>
      <c r="AO15" s="107">
        <v>3.1570639305445933</v>
      </c>
      <c r="AP15" s="160">
        <v>45</v>
      </c>
      <c r="AQ15" s="120" t="s">
        <v>7</v>
      </c>
      <c r="AR15" s="108" t="s">
        <v>7</v>
      </c>
      <c r="AS15" s="114"/>
      <c r="AT15" s="192"/>
    </row>
    <row r="16" spans="1:46" s="142" customFormat="1" ht="12.75" x14ac:dyDescent="0.2">
      <c r="A16" s="114"/>
      <c r="B16" s="262"/>
      <c r="C16" s="262"/>
      <c r="D16" s="131">
        <v>9330041.0199999996</v>
      </c>
      <c r="E16" s="125"/>
      <c r="F16" s="127"/>
      <c r="G16" s="119"/>
      <c r="H16" s="119"/>
      <c r="I16" s="149"/>
      <c r="J16" s="181" t="s">
        <v>122</v>
      </c>
      <c r="K16" s="156">
        <v>1</v>
      </c>
      <c r="L16" s="103">
        <v>100</v>
      </c>
      <c r="M16" s="160">
        <v>7411</v>
      </c>
      <c r="N16" s="160">
        <v>7009</v>
      </c>
      <c r="O16" s="144">
        <v>6612</v>
      </c>
      <c r="P16" s="104">
        <v>799</v>
      </c>
      <c r="Q16" s="168">
        <v>0.12084089534180278</v>
      </c>
      <c r="R16" s="176">
        <v>7403.6</v>
      </c>
      <c r="S16" s="187">
        <v>3965</v>
      </c>
      <c r="T16" s="152">
        <v>3514</v>
      </c>
      <c r="U16" s="119">
        <v>451</v>
      </c>
      <c r="V16" s="168">
        <v>0.12834376778599887</v>
      </c>
      <c r="W16" s="187">
        <v>3697</v>
      </c>
      <c r="X16" s="144">
        <v>3268</v>
      </c>
      <c r="Y16" s="104">
        <v>429</v>
      </c>
      <c r="Z16" s="169">
        <v>0.13127294981640147</v>
      </c>
      <c r="AA16" s="105">
        <v>36.97</v>
      </c>
      <c r="AB16" s="160">
        <v>3935</v>
      </c>
      <c r="AC16" s="191">
        <v>1905</v>
      </c>
      <c r="AD16" s="119">
        <v>140</v>
      </c>
      <c r="AE16" s="104">
        <v>2045</v>
      </c>
      <c r="AF16" s="170">
        <v>0.51969504447268111</v>
      </c>
      <c r="AG16" s="106">
        <v>0.74992069909477799</v>
      </c>
      <c r="AH16" s="160">
        <v>1005</v>
      </c>
      <c r="AI16" s="170">
        <v>0.2554002541296061</v>
      </c>
      <c r="AJ16" s="107">
        <v>1.2544216804008157</v>
      </c>
      <c r="AK16" s="160">
        <v>510</v>
      </c>
      <c r="AL16" s="160">
        <v>305</v>
      </c>
      <c r="AM16" s="104">
        <v>815</v>
      </c>
      <c r="AN16" s="170">
        <v>0.2071156289707751</v>
      </c>
      <c r="AO16" s="107">
        <v>2.2759959227557705</v>
      </c>
      <c r="AP16" s="160">
        <v>70</v>
      </c>
      <c r="AQ16" s="120" t="s">
        <v>7</v>
      </c>
      <c r="AR16" s="108" t="s">
        <v>7</v>
      </c>
      <c r="AS16" s="114"/>
      <c r="AT16" s="192"/>
    </row>
    <row r="17" spans="1:46" s="142" customFormat="1" ht="12.75" x14ac:dyDescent="0.2">
      <c r="A17" s="114"/>
      <c r="B17" s="262"/>
      <c r="C17" s="262"/>
      <c r="D17" s="131">
        <v>9330042</v>
      </c>
      <c r="E17" s="125"/>
      <c r="F17" s="127"/>
      <c r="G17" s="119"/>
      <c r="H17" s="119"/>
      <c r="I17" s="149"/>
      <c r="J17" s="181" t="s">
        <v>123</v>
      </c>
      <c r="K17" s="156">
        <v>1.0900000000000001</v>
      </c>
      <c r="L17" s="103">
        <v>109.00000000000001</v>
      </c>
      <c r="M17" s="160">
        <v>6482</v>
      </c>
      <c r="N17" s="160">
        <v>6118</v>
      </c>
      <c r="O17" s="144">
        <v>5900</v>
      </c>
      <c r="P17" s="104">
        <v>582</v>
      </c>
      <c r="Q17" s="168">
        <v>9.8644067796610169E-2</v>
      </c>
      <c r="R17" s="176">
        <v>5962.7</v>
      </c>
      <c r="S17" s="187">
        <v>2964</v>
      </c>
      <c r="T17" s="152">
        <v>2735</v>
      </c>
      <c r="U17" s="119">
        <v>229</v>
      </c>
      <c r="V17" s="168">
        <v>8.3729433272394876E-2</v>
      </c>
      <c r="W17" s="187">
        <v>2640</v>
      </c>
      <c r="X17" s="144">
        <v>2530</v>
      </c>
      <c r="Y17" s="104">
        <v>110</v>
      </c>
      <c r="Z17" s="169">
        <v>4.3478260869565216E-2</v>
      </c>
      <c r="AA17" s="105">
        <v>24.220183486238529</v>
      </c>
      <c r="AB17" s="160">
        <v>2840</v>
      </c>
      <c r="AC17" s="191">
        <v>1390</v>
      </c>
      <c r="AD17" s="119">
        <v>60</v>
      </c>
      <c r="AE17" s="104">
        <v>1450</v>
      </c>
      <c r="AF17" s="170">
        <v>0.51056338028169013</v>
      </c>
      <c r="AG17" s="106">
        <v>0.73674369449017341</v>
      </c>
      <c r="AH17" s="160">
        <v>825</v>
      </c>
      <c r="AI17" s="170">
        <v>0.29049295774647887</v>
      </c>
      <c r="AJ17" s="107">
        <v>1.4267827001300535</v>
      </c>
      <c r="AK17" s="160">
        <v>210</v>
      </c>
      <c r="AL17" s="160">
        <v>285</v>
      </c>
      <c r="AM17" s="104">
        <v>495</v>
      </c>
      <c r="AN17" s="170">
        <v>0.17429577464788731</v>
      </c>
      <c r="AO17" s="107">
        <v>1.9153381829438167</v>
      </c>
      <c r="AP17" s="160">
        <v>70</v>
      </c>
      <c r="AQ17" s="120" t="s">
        <v>7</v>
      </c>
      <c r="AR17" s="108" t="s">
        <v>7</v>
      </c>
      <c r="AS17" s="114"/>
      <c r="AT17" s="192"/>
    </row>
    <row r="18" spans="1:46" s="142" customFormat="1" ht="12.75" x14ac:dyDescent="0.2">
      <c r="A18" s="114"/>
      <c r="B18" s="262"/>
      <c r="C18" s="262"/>
      <c r="D18" s="131">
        <v>9330043.0099999998</v>
      </c>
      <c r="E18" s="125"/>
      <c r="F18" s="118"/>
      <c r="G18" s="119"/>
      <c r="H18" s="119"/>
      <c r="I18" s="149"/>
      <c r="J18" s="181" t="s">
        <v>124</v>
      </c>
      <c r="K18" s="156">
        <v>0.71</v>
      </c>
      <c r="L18" s="103">
        <v>71</v>
      </c>
      <c r="M18" s="160">
        <v>4040</v>
      </c>
      <c r="N18" s="160">
        <v>3940</v>
      </c>
      <c r="O18" s="144">
        <v>3918</v>
      </c>
      <c r="P18" s="104">
        <v>122</v>
      </c>
      <c r="Q18" s="168">
        <v>3.1138335885655948E-2</v>
      </c>
      <c r="R18" s="176">
        <v>5679.7</v>
      </c>
      <c r="S18" s="187">
        <v>1908</v>
      </c>
      <c r="T18" s="152">
        <v>1808</v>
      </c>
      <c r="U18" s="119">
        <v>100</v>
      </c>
      <c r="V18" s="168">
        <v>5.5309734513274339E-2</v>
      </c>
      <c r="W18" s="187">
        <v>1673</v>
      </c>
      <c r="X18" s="144">
        <v>1650</v>
      </c>
      <c r="Y18" s="104">
        <v>23</v>
      </c>
      <c r="Z18" s="169">
        <v>1.3939393939393939E-2</v>
      </c>
      <c r="AA18" s="105">
        <v>23.56338028169014</v>
      </c>
      <c r="AB18" s="160">
        <v>1590</v>
      </c>
      <c r="AC18" s="191">
        <v>790</v>
      </c>
      <c r="AD18" s="119">
        <v>30</v>
      </c>
      <c r="AE18" s="104">
        <v>820</v>
      </c>
      <c r="AF18" s="170">
        <v>0.51572327044025157</v>
      </c>
      <c r="AG18" s="106">
        <v>0.74418942343470651</v>
      </c>
      <c r="AH18" s="160">
        <v>475</v>
      </c>
      <c r="AI18" s="170">
        <v>0.29874213836477986</v>
      </c>
      <c r="AJ18" s="107">
        <v>1.467299304345677</v>
      </c>
      <c r="AK18" s="160">
        <v>135</v>
      </c>
      <c r="AL18" s="160">
        <v>145</v>
      </c>
      <c r="AM18" s="104">
        <v>280</v>
      </c>
      <c r="AN18" s="170">
        <v>0.1761006289308176</v>
      </c>
      <c r="AO18" s="107">
        <v>1.9351717464925011</v>
      </c>
      <c r="AP18" s="160">
        <v>10</v>
      </c>
      <c r="AQ18" s="120" t="s">
        <v>7</v>
      </c>
      <c r="AR18" s="108" t="s">
        <v>7</v>
      </c>
      <c r="AS18" s="114"/>
      <c r="AT18" s="192"/>
    </row>
    <row r="19" spans="1:46" s="142" customFormat="1" ht="12.75" x14ac:dyDescent="0.2">
      <c r="A19" s="114"/>
      <c r="B19" s="262"/>
      <c r="C19" s="262"/>
      <c r="D19" s="131">
        <v>9330043.0199999996</v>
      </c>
      <c r="E19" s="125"/>
      <c r="F19" s="118"/>
      <c r="G19" s="119"/>
      <c r="H19" s="119"/>
      <c r="I19" s="149"/>
      <c r="J19" s="181" t="s">
        <v>125</v>
      </c>
      <c r="K19" s="156">
        <v>1</v>
      </c>
      <c r="L19" s="103">
        <v>100</v>
      </c>
      <c r="M19" s="160">
        <v>4333</v>
      </c>
      <c r="N19" s="160">
        <v>4336</v>
      </c>
      <c r="O19" s="144">
        <v>4357</v>
      </c>
      <c r="P19" s="104">
        <v>-24</v>
      </c>
      <c r="Q19" s="168">
        <v>-5.5083773238466839E-3</v>
      </c>
      <c r="R19" s="176">
        <v>4348.7</v>
      </c>
      <c r="S19" s="187">
        <v>1760</v>
      </c>
      <c r="T19" s="152">
        <v>1744</v>
      </c>
      <c r="U19" s="119">
        <v>16</v>
      </c>
      <c r="V19" s="168">
        <v>9.1743119266055051E-3</v>
      </c>
      <c r="W19" s="187">
        <v>1596</v>
      </c>
      <c r="X19" s="144">
        <v>1628</v>
      </c>
      <c r="Y19" s="104">
        <v>-32</v>
      </c>
      <c r="Z19" s="169">
        <v>-1.9656019656019656E-2</v>
      </c>
      <c r="AA19" s="105">
        <v>15.96</v>
      </c>
      <c r="AB19" s="160">
        <v>1600</v>
      </c>
      <c r="AC19" s="191">
        <v>855</v>
      </c>
      <c r="AD19" s="119">
        <v>55</v>
      </c>
      <c r="AE19" s="104">
        <v>910</v>
      </c>
      <c r="AF19" s="170">
        <v>0.56874999999999998</v>
      </c>
      <c r="AG19" s="106">
        <v>0.82070707070707072</v>
      </c>
      <c r="AH19" s="160">
        <v>410</v>
      </c>
      <c r="AI19" s="170">
        <v>0.25624999999999998</v>
      </c>
      <c r="AJ19" s="107">
        <v>1.2585952848722985</v>
      </c>
      <c r="AK19" s="160">
        <v>85</v>
      </c>
      <c r="AL19" s="160">
        <v>190</v>
      </c>
      <c r="AM19" s="104">
        <v>275</v>
      </c>
      <c r="AN19" s="170">
        <v>0.171875</v>
      </c>
      <c r="AO19" s="107">
        <v>1.8887362637362637</v>
      </c>
      <c r="AP19" s="160">
        <v>10</v>
      </c>
      <c r="AQ19" s="120" t="s">
        <v>7</v>
      </c>
      <c r="AR19" s="108" t="s">
        <v>7</v>
      </c>
      <c r="AS19" s="114"/>
      <c r="AT19" s="192"/>
    </row>
    <row r="20" spans="1:46" s="142" customFormat="1" ht="12.75" x14ac:dyDescent="0.2">
      <c r="A20" s="114"/>
      <c r="B20" s="262"/>
      <c r="C20" s="262"/>
      <c r="D20" s="131">
        <v>9330044</v>
      </c>
      <c r="E20" s="125"/>
      <c r="F20" s="118"/>
      <c r="G20" s="119"/>
      <c r="H20" s="119"/>
      <c r="I20" s="149"/>
      <c r="J20" s="181" t="s">
        <v>126</v>
      </c>
      <c r="K20" s="156">
        <v>2.85</v>
      </c>
      <c r="L20" s="103">
        <v>285</v>
      </c>
      <c r="M20" s="160">
        <v>4700</v>
      </c>
      <c r="N20" s="160">
        <v>4527</v>
      </c>
      <c r="O20" s="144">
        <v>4715</v>
      </c>
      <c r="P20" s="104">
        <v>-15</v>
      </c>
      <c r="Q20" s="168">
        <v>-3.1813361611876989E-3</v>
      </c>
      <c r="R20" s="176">
        <v>1650</v>
      </c>
      <c r="S20" s="187">
        <v>2273</v>
      </c>
      <c r="T20" s="152">
        <v>2247</v>
      </c>
      <c r="U20" s="119">
        <v>26</v>
      </c>
      <c r="V20" s="168">
        <v>1.1570983533600357E-2</v>
      </c>
      <c r="W20" s="187">
        <v>2112</v>
      </c>
      <c r="X20" s="144">
        <v>2108</v>
      </c>
      <c r="Y20" s="104">
        <v>4</v>
      </c>
      <c r="Z20" s="169">
        <v>1.8975332068311196E-3</v>
      </c>
      <c r="AA20" s="105">
        <v>7.4105263157894736</v>
      </c>
      <c r="AB20" s="160">
        <v>1675</v>
      </c>
      <c r="AC20" s="191">
        <v>900</v>
      </c>
      <c r="AD20" s="119">
        <v>60</v>
      </c>
      <c r="AE20" s="104">
        <v>960</v>
      </c>
      <c r="AF20" s="170">
        <v>0.57313432835820899</v>
      </c>
      <c r="AG20" s="106">
        <v>0.82703366285455848</v>
      </c>
      <c r="AH20" s="160">
        <v>390</v>
      </c>
      <c r="AI20" s="170">
        <v>0.23283582089552238</v>
      </c>
      <c r="AJ20" s="107">
        <v>1.1435944051842946</v>
      </c>
      <c r="AK20" s="160">
        <v>120</v>
      </c>
      <c r="AL20" s="160">
        <v>170</v>
      </c>
      <c r="AM20" s="104">
        <v>290</v>
      </c>
      <c r="AN20" s="170">
        <v>0.17313432835820897</v>
      </c>
      <c r="AO20" s="107">
        <v>1.9025750369033954</v>
      </c>
      <c r="AP20" s="160">
        <v>35</v>
      </c>
      <c r="AQ20" s="120" t="s">
        <v>7</v>
      </c>
      <c r="AR20" s="108" t="s">
        <v>7</v>
      </c>
      <c r="AS20" s="114"/>
      <c r="AT20" s="192"/>
    </row>
    <row r="21" spans="1:46" s="142" customFormat="1" ht="12.75" x14ac:dyDescent="0.2">
      <c r="A21" s="114"/>
      <c r="B21" s="262"/>
      <c r="C21" s="262"/>
      <c r="D21" s="131">
        <v>9330045.0099999998</v>
      </c>
      <c r="E21" s="125"/>
      <c r="F21" s="118"/>
      <c r="G21" s="119"/>
      <c r="H21" s="119"/>
      <c r="I21" s="149"/>
      <c r="J21" s="181" t="s">
        <v>127</v>
      </c>
      <c r="K21" s="156">
        <v>0.67</v>
      </c>
      <c r="L21" s="103">
        <v>67</v>
      </c>
      <c r="M21" s="160">
        <v>4803</v>
      </c>
      <c r="N21" s="160">
        <v>4727</v>
      </c>
      <c r="O21" s="144">
        <v>4759</v>
      </c>
      <c r="P21" s="104">
        <v>44</v>
      </c>
      <c r="Q21" s="168">
        <v>9.2456398403025844E-3</v>
      </c>
      <c r="R21" s="176">
        <v>7138.8</v>
      </c>
      <c r="S21" s="187">
        <v>2598</v>
      </c>
      <c r="T21" s="152">
        <v>2652</v>
      </c>
      <c r="U21" s="119">
        <v>-54</v>
      </c>
      <c r="V21" s="168">
        <v>-2.0361990950226245E-2</v>
      </c>
      <c r="W21" s="187">
        <v>2364</v>
      </c>
      <c r="X21" s="144">
        <v>2424</v>
      </c>
      <c r="Y21" s="104">
        <v>-60</v>
      </c>
      <c r="Z21" s="169">
        <v>-2.4752475247524754E-2</v>
      </c>
      <c r="AA21" s="105">
        <v>35.28358208955224</v>
      </c>
      <c r="AB21" s="160">
        <v>2635</v>
      </c>
      <c r="AC21" s="191">
        <v>1210</v>
      </c>
      <c r="AD21" s="119">
        <v>55</v>
      </c>
      <c r="AE21" s="104">
        <v>1265</v>
      </c>
      <c r="AF21" s="170">
        <v>0.48007590132827327</v>
      </c>
      <c r="AG21" s="106">
        <v>0.69275021836691675</v>
      </c>
      <c r="AH21" s="160">
        <v>800</v>
      </c>
      <c r="AI21" s="170">
        <v>0.30360531309297911</v>
      </c>
      <c r="AJ21" s="107">
        <v>1.4911852313014691</v>
      </c>
      <c r="AK21" s="160">
        <v>185</v>
      </c>
      <c r="AL21" s="160">
        <v>345</v>
      </c>
      <c r="AM21" s="104">
        <v>530</v>
      </c>
      <c r="AN21" s="170">
        <v>0.20113851992409867</v>
      </c>
      <c r="AO21" s="107">
        <v>2.2103134057593263</v>
      </c>
      <c r="AP21" s="160">
        <v>35</v>
      </c>
      <c r="AQ21" s="120" t="s">
        <v>7</v>
      </c>
      <c r="AR21" s="108" t="s">
        <v>7</v>
      </c>
      <c r="AS21" s="114"/>
      <c r="AT21" s="192"/>
    </row>
    <row r="22" spans="1:46" s="142" customFormat="1" ht="12.75" x14ac:dyDescent="0.2">
      <c r="A22" s="114"/>
      <c r="B22" s="262"/>
      <c r="C22" s="262"/>
      <c r="D22" s="131">
        <v>9330045.0199999996</v>
      </c>
      <c r="E22" s="125"/>
      <c r="F22" s="118"/>
      <c r="G22" s="119"/>
      <c r="H22" s="119"/>
      <c r="I22" s="149"/>
      <c r="J22" s="181" t="s">
        <v>128</v>
      </c>
      <c r="K22" s="156">
        <v>0.73</v>
      </c>
      <c r="L22" s="103">
        <v>73</v>
      </c>
      <c r="M22" s="160">
        <v>5870</v>
      </c>
      <c r="N22" s="160">
        <v>5517</v>
      </c>
      <c r="O22" s="144">
        <v>5384</v>
      </c>
      <c r="P22" s="104">
        <v>486</v>
      </c>
      <c r="Q22" s="168">
        <v>9.026745913818722E-2</v>
      </c>
      <c r="R22" s="176">
        <v>8007.1</v>
      </c>
      <c r="S22" s="187">
        <v>2990</v>
      </c>
      <c r="T22" s="152">
        <v>2810</v>
      </c>
      <c r="U22" s="119">
        <v>180</v>
      </c>
      <c r="V22" s="168">
        <v>6.4056939501779361E-2</v>
      </c>
      <c r="W22" s="187">
        <v>2780</v>
      </c>
      <c r="X22" s="144">
        <v>2617</v>
      </c>
      <c r="Y22" s="104">
        <v>163</v>
      </c>
      <c r="Z22" s="169">
        <v>6.2285059228123808E-2</v>
      </c>
      <c r="AA22" s="105">
        <v>38.082191780821915</v>
      </c>
      <c r="AB22" s="160">
        <v>3200</v>
      </c>
      <c r="AC22" s="191">
        <v>1240</v>
      </c>
      <c r="AD22" s="119">
        <v>70</v>
      </c>
      <c r="AE22" s="104">
        <v>1310</v>
      </c>
      <c r="AF22" s="170">
        <v>0.40937499999999999</v>
      </c>
      <c r="AG22" s="106">
        <v>0.59072871572871577</v>
      </c>
      <c r="AH22" s="160">
        <v>1125</v>
      </c>
      <c r="AI22" s="170">
        <v>0.3515625</v>
      </c>
      <c r="AJ22" s="107">
        <v>1.7267313359528487</v>
      </c>
      <c r="AK22" s="160">
        <v>310</v>
      </c>
      <c r="AL22" s="160">
        <v>395</v>
      </c>
      <c r="AM22" s="104">
        <v>705</v>
      </c>
      <c r="AN22" s="170">
        <v>0.22031249999999999</v>
      </c>
      <c r="AO22" s="107">
        <v>2.4210164835164836</v>
      </c>
      <c r="AP22" s="160">
        <v>60</v>
      </c>
      <c r="AQ22" s="120" t="s">
        <v>7</v>
      </c>
      <c r="AR22" s="108" t="s">
        <v>7</v>
      </c>
      <c r="AS22" s="114"/>
      <c r="AT22" s="192"/>
    </row>
    <row r="23" spans="1:46" s="142" customFormat="1" ht="12.75" x14ac:dyDescent="0.2">
      <c r="A23" s="114"/>
      <c r="B23" s="262"/>
      <c r="C23" s="262"/>
      <c r="D23" s="131">
        <v>9330046</v>
      </c>
      <c r="E23" s="125"/>
      <c r="F23" s="118"/>
      <c r="G23" s="119"/>
      <c r="H23" s="119"/>
      <c r="I23" s="149"/>
      <c r="J23" s="181" t="s">
        <v>129</v>
      </c>
      <c r="K23" s="156">
        <v>0.49</v>
      </c>
      <c r="L23" s="103">
        <v>49</v>
      </c>
      <c r="M23" s="160">
        <v>5158</v>
      </c>
      <c r="N23" s="160">
        <v>4967</v>
      </c>
      <c r="O23" s="144">
        <v>4927</v>
      </c>
      <c r="P23" s="104">
        <v>231</v>
      </c>
      <c r="Q23" s="168">
        <v>4.6884513902983559E-2</v>
      </c>
      <c r="R23" s="176">
        <v>10481.6</v>
      </c>
      <c r="S23" s="187">
        <v>3195</v>
      </c>
      <c r="T23" s="152">
        <v>3118</v>
      </c>
      <c r="U23" s="119">
        <v>77</v>
      </c>
      <c r="V23" s="168">
        <v>2.4695317511225143E-2</v>
      </c>
      <c r="W23" s="187">
        <v>3057</v>
      </c>
      <c r="X23" s="144">
        <v>2965</v>
      </c>
      <c r="Y23" s="104">
        <v>92</v>
      </c>
      <c r="Z23" s="169">
        <v>3.102866779089376E-2</v>
      </c>
      <c r="AA23" s="105">
        <v>62.387755102040813</v>
      </c>
      <c r="AB23" s="160">
        <v>2970</v>
      </c>
      <c r="AC23" s="191">
        <v>980</v>
      </c>
      <c r="AD23" s="119">
        <v>65</v>
      </c>
      <c r="AE23" s="104">
        <v>1045</v>
      </c>
      <c r="AF23" s="170">
        <v>0.35185185185185186</v>
      </c>
      <c r="AG23" s="106">
        <v>0.50772272994495227</v>
      </c>
      <c r="AH23" s="160">
        <v>1180</v>
      </c>
      <c r="AI23" s="170">
        <v>0.39730639730639733</v>
      </c>
      <c r="AJ23" s="107">
        <v>1.9514066665343679</v>
      </c>
      <c r="AK23" s="160">
        <v>405</v>
      </c>
      <c r="AL23" s="160">
        <v>295</v>
      </c>
      <c r="AM23" s="104">
        <v>700</v>
      </c>
      <c r="AN23" s="170">
        <v>0.2356902356902357</v>
      </c>
      <c r="AO23" s="107">
        <v>2.59000259000259</v>
      </c>
      <c r="AP23" s="160">
        <v>40</v>
      </c>
      <c r="AQ23" s="120" t="s">
        <v>7</v>
      </c>
      <c r="AR23" s="108" t="s">
        <v>7</v>
      </c>
      <c r="AS23" s="114"/>
      <c r="AT23" s="192"/>
    </row>
    <row r="24" spans="1:46" s="142" customFormat="1" ht="12.75" x14ac:dyDescent="0.2">
      <c r="A24" s="114"/>
      <c r="B24" s="262"/>
      <c r="C24" s="262"/>
      <c r="D24" s="131">
        <v>9330047.0099999998</v>
      </c>
      <c r="E24" s="125"/>
      <c r="F24" s="118"/>
      <c r="G24" s="119"/>
      <c r="H24" s="119"/>
      <c r="I24" s="149"/>
      <c r="J24" s="181" t="s">
        <v>130</v>
      </c>
      <c r="K24" s="156">
        <v>0.33</v>
      </c>
      <c r="L24" s="103">
        <v>33</v>
      </c>
      <c r="M24" s="160">
        <v>3662</v>
      </c>
      <c r="N24" s="160">
        <v>3502</v>
      </c>
      <c r="O24" s="144">
        <v>3606</v>
      </c>
      <c r="P24" s="104">
        <v>56</v>
      </c>
      <c r="Q24" s="168">
        <v>1.552967276760954E-2</v>
      </c>
      <c r="R24" s="176">
        <v>11016.8</v>
      </c>
      <c r="S24" s="187">
        <v>2444</v>
      </c>
      <c r="T24" s="152">
        <v>2483</v>
      </c>
      <c r="U24" s="119">
        <v>-39</v>
      </c>
      <c r="V24" s="168">
        <v>-1.5706806282722512E-2</v>
      </c>
      <c r="W24" s="187">
        <v>2264</v>
      </c>
      <c r="X24" s="144">
        <v>2307</v>
      </c>
      <c r="Y24" s="104">
        <v>-43</v>
      </c>
      <c r="Z24" s="169">
        <v>-1.8638925010836586E-2</v>
      </c>
      <c r="AA24" s="105">
        <v>68.606060606060609</v>
      </c>
      <c r="AB24" s="160">
        <v>2125</v>
      </c>
      <c r="AC24" s="191">
        <v>990</v>
      </c>
      <c r="AD24" s="119">
        <v>60</v>
      </c>
      <c r="AE24" s="104">
        <v>1050</v>
      </c>
      <c r="AF24" s="170">
        <v>0.49411764705882355</v>
      </c>
      <c r="AG24" s="106">
        <v>0.71301247771836018</v>
      </c>
      <c r="AH24" s="160">
        <v>565</v>
      </c>
      <c r="AI24" s="170">
        <v>0.26588235294117646</v>
      </c>
      <c r="AJ24" s="107">
        <v>1.3059054663122616</v>
      </c>
      <c r="AK24" s="160">
        <v>235</v>
      </c>
      <c r="AL24" s="160">
        <v>245</v>
      </c>
      <c r="AM24" s="104">
        <v>480</v>
      </c>
      <c r="AN24" s="170">
        <v>0.22588235294117648</v>
      </c>
      <c r="AO24" s="107">
        <v>2.482223658694247</v>
      </c>
      <c r="AP24" s="160">
        <v>30</v>
      </c>
      <c r="AQ24" s="120" t="s">
        <v>7</v>
      </c>
      <c r="AR24" s="108" t="s">
        <v>7</v>
      </c>
      <c r="AS24" s="114"/>
      <c r="AT24" s="192"/>
    </row>
    <row r="25" spans="1:46" s="142" customFormat="1" ht="12.75" x14ac:dyDescent="0.2">
      <c r="A25" s="114"/>
      <c r="B25" s="262"/>
      <c r="C25" s="262"/>
      <c r="D25" s="131">
        <v>9330047.0199999996</v>
      </c>
      <c r="E25" s="125"/>
      <c r="F25" s="118"/>
      <c r="G25" s="119"/>
      <c r="H25" s="119"/>
      <c r="I25" s="149"/>
      <c r="J25" s="181" t="s">
        <v>131</v>
      </c>
      <c r="K25" s="156">
        <v>0.39</v>
      </c>
      <c r="L25" s="103">
        <v>39</v>
      </c>
      <c r="M25" s="160">
        <v>4102</v>
      </c>
      <c r="N25" s="160">
        <v>3982</v>
      </c>
      <c r="O25" s="144">
        <v>4082</v>
      </c>
      <c r="P25" s="104">
        <v>20</v>
      </c>
      <c r="Q25" s="168">
        <v>4.8995590396864281E-3</v>
      </c>
      <c r="R25" s="176">
        <v>10469.6</v>
      </c>
      <c r="S25" s="187">
        <v>2796</v>
      </c>
      <c r="T25" s="152">
        <v>2825</v>
      </c>
      <c r="U25" s="119">
        <v>-29</v>
      </c>
      <c r="V25" s="168">
        <v>-1.0265486725663717E-2</v>
      </c>
      <c r="W25" s="187">
        <v>2682</v>
      </c>
      <c r="X25" s="144">
        <v>2662</v>
      </c>
      <c r="Y25" s="104">
        <v>20</v>
      </c>
      <c r="Z25" s="169">
        <v>7.5131480090157776E-3</v>
      </c>
      <c r="AA25" s="105">
        <v>68.769230769230774</v>
      </c>
      <c r="AB25" s="160">
        <v>2775</v>
      </c>
      <c r="AC25" s="191">
        <v>1065</v>
      </c>
      <c r="AD25" s="119">
        <v>75</v>
      </c>
      <c r="AE25" s="104">
        <v>1140</v>
      </c>
      <c r="AF25" s="170">
        <v>0.41081081081081083</v>
      </c>
      <c r="AG25" s="106">
        <v>0.59280059280059283</v>
      </c>
      <c r="AH25" s="160">
        <v>880</v>
      </c>
      <c r="AI25" s="170">
        <v>0.3171171171171171</v>
      </c>
      <c r="AJ25" s="107">
        <v>1.557549691144976</v>
      </c>
      <c r="AK25" s="160">
        <v>390</v>
      </c>
      <c r="AL25" s="160">
        <v>300</v>
      </c>
      <c r="AM25" s="104">
        <v>690</v>
      </c>
      <c r="AN25" s="170">
        <v>0.24864864864864866</v>
      </c>
      <c r="AO25" s="107">
        <v>2.7324027324027327</v>
      </c>
      <c r="AP25" s="160">
        <v>65</v>
      </c>
      <c r="AQ25" s="120" t="s">
        <v>7</v>
      </c>
      <c r="AR25" s="108" t="s">
        <v>7</v>
      </c>
      <c r="AS25" s="114"/>
      <c r="AT25" s="192"/>
    </row>
    <row r="26" spans="1:46" s="142" customFormat="1" ht="12.75" x14ac:dyDescent="0.2">
      <c r="A26" s="114"/>
      <c r="B26" s="262"/>
      <c r="C26" s="262"/>
      <c r="D26" s="131">
        <v>9330048</v>
      </c>
      <c r="E26" s="125"/>
      <c r="F26" s="127"/>
      <c r="G26" s="119"/>
      <c r="H26" s="119"/>
      <c r="I26" s="149"/>
      <c r="J26" s="181" t="s">
        <v>132</v>
      </c>
      <c r="K26" s="156">
        <v>1.22</v>
      </c>
      <c r="L26" s="103">
        <v>122</v>
      </c>
      <c r="M26" s="160">
        <v>7932</v>
      </c>
      <c r="N26" s="160">
        <v>7366</v>
      </c>
      <c r="O26" s="144">
        <v>6635</v>
      </c>
      <c r="P26" s="104">
        <v>1297</v>
      </c>
      <c r="Q26" s="168">
        <v>0.19547852298417484</v>
      </c>
      <c r="R26" s="176">
        <v>6503.8</v>
      </c>
      <c r="S26" s="187">
        <v>5085</v>
      </c>
      <c r="T26" s="152">
        <v>4399</v>
      </c>
      <c r="U26" s="119">
        <v>686</v>
      </c>
      <c r="V26" s="168">
        <v>0.15594453284837462</v>
      </c>
      <c r="W26" s="187">
        <v>4775</v>
      </c>
      <c r="X26" s="144">
        <v>4106</v>
      </c>
      <c r="Y26" s="104">
        <v>669</v>
      </c>
      <c r="Z26" s="169">
        <v>0.16293229420360447</v>
      </c>
      <c r="AA26" s="105">
        <v>39.139344262295083</v>
      </c>
      <c r="AB26" s="160">
        <v>4630</v>
      </c>
      <c r="AC26" s="191">
        <v>1990</v>
      </c>
      <c r="AD26" s="119">
        <v>80</v>
      </c>
      <c r="AE26" s="104">
        <v>2070</v>
      </c>
      <c r="AF26" s="170">
        <v>0.44708423326133911</v>
      </c>
      <c r="AG26" s="106">
        <v>0.64514319373930618</v>
      </c>
      <c r="AH26" s="160">
        <v>1215</v>
      </c>
      <c r="AI26" s="170">
        <v>0.26241900647948163</v>
      </c>
      <c r="AJ26" s="107">
        <v>1.2888949237695562</v>
      </c>
      <c r="AK26" s="160">
        <v>745</v>
      </c>
      <c r="AL26" s="160">
        <v>495</v>
      </c>
      <c r="AM26" s="104">
        <v>1240</v>
      </c>
      <c r="AN26" s="170">
        <v>0.2678185745140389</v>
      </c>
      <c r="AO26" s="107">
        <v>2.9430612583960318</v>
      </c>
      <c r="AP26" s="160">
        <v>100</v>
      </c>
      <c r="AQ26" s="120" t="s">
        <v>7</v>
      </c>
      <c r="AR26" s="108" t="s">
        <v>7</v>
      </c>
      <c r="AS26" s="114"/>
      <c r="AT26" s="192"/>
    </row>
    <row r="27" spans="1:46" s="142" customFormat="1" ht="12.75" x14ac:dyDescent="0.2">
      <c r="A27" s="114"/>
      <c r="B27" s="262" t="s">
        <v>500</v>
      </c>
      <c r="C27" s="262" t="s">
        <v>536</v>
      </c>
      <c r="D27" s="131">
        <v>9330049.0099999998</v>
      </c>
      <c r="E27" s="125"/>
      <c r="F27" s="127"/>
      <c r="G27" s="119"/>
      <c r="H27" s="119"/>
      <c r="I27" s="149"/>
      <c r="J27" s="181" t="s">
        <v>133</v>
      </c>
      <c r="K27" s="156">
        <v>1.55</v>
      </c>
      <c r="L27" s="103">
        <v>155</v>
      </c>
      <c r="M27" s="160">
        <v>13855</v>
      </c>
      <c r="N27" s="160">
        <v>8179</v>
      </c>
      <c r="O27" s="144">
        <v>5990</v>
      </c>
      <c r="P27" s="104">
        <v>7865</v>
      </c>
      <c r="Q27" s="168">
        <v>1.3130217028380635</v>
      </c>
      <c r="R27" s="176">
        <v>8935.2999999999993</v>
      </c>
      <c r="S27" s="187">
        <v>8528</v>
      </c>
      <c r="T27" s="152">
        <v>3726</v>
      </c>
      <c r="U27" s="119">
        <v>4802</v>
      </c>
      <c r="V27" s="168">
        <v>1.2887815351583467</v>
      </c>
      <c r="W27" s="187">
        <v>7726</v>
      </c>
      <c r="X27" s="144">
        <v>3463</v>
      </c>
      <c r="Y27" s="104">
        <v>4263</v>
      </c>
      <c r="Z27" s="169">
        <v>1.2310135720473578</v>
      </c>
      <c r="AA27" s="105">
        <v>49.845161290322579</v>
      </c>
      <c r="AB27" s="160">
        <v>8535</v>
      </c>
      <c r="AC27" s="191">
        <v>3540</v>
      </c>
      <c r="AD27" s="119">
        <v>230</v>
      </c>
      <c r="AE27" s="104">
        <v>3770</v>
      </c>
      <c r="AF27" s="170">
        <v>0.44171060339777385</v>
      </c>
      <c r="AG27" s="106">
        <v>0.63738903809202585</v>
      </c>
      <c r="AH27" s="160">
        <v>2350</v>
      </c>
      <c r="AI27" s="170">
        <v>0.27533684827182192</v>
      </c>
      <c r="AJ27" s="107">
        <v>1.352342083849813</v>
      </c>
      <c r="AK27" s="160">
        <v>1745</v>
      </c>
      <c r="AL27" s="160">
        <v>575</v>
      </c>
      <c r="AM27" s="104">
        <v>2320</v>
      </c>
      <c r="AN27" s="170">
        <v>0.27182190978324544</v>
      </c>
      <c r="AO27" s="107">
        <v>2.9870539536620377</v>
      </c>
      <c r="AP27" s="160">
        <v>95</v>
      </c>
      <c r="AQ27" s="120" t="s">
        <v>7</v>
      </c>
      <c r="AR27" s="108" t="s">
        <v>7</v>
      </c>
      <c r="AS27" s="114"/>
      <c r="AT27" s="192"/>
    </row>
    <row r="28" spans="1:46" s="142" customFormat="1" ht="12.75" x14ac:dyDescent="0.2">
      <c r="A28" s="114"/>
      <c r="B28" s="262" t="s">
        <v>500</v>
      </c>
      <c r="C28" s="262" t="s">
        <v>597</v>
      </c>
      <c r="D28" s="131">
        <v>9330049.0199999996</v>
      </c>
      <c r="E28" s="125"/>
      <c r="F28" s="127"/>
      <c r="G28" s="119"/>
      <c r="H28" s="119"/>
      <c r="I28" s="149"/>
      <c r="J28" s="181" t="s">
        <v>134</v>
      </c>
      <c r="K28" s="156">
        <v>0.85</v>
      </c>
      <c r="L28" s="103">
        <v>85</v>
      </c>
      <c r="M28" s="160">
        <v>5968</v>
      </c>
      <c r="N28" s="160">
        <v>5788</v>
      </c>
      <c r="O28" s="144">
        <v>5817</v>
      </c>
      <c r="P28" s="104">
        <v>151</v>
      </c>
      <c r="Q28" s="168">
        <v>2.5958397799553033E-2</v>
      </c>
      <c r="R28" s="176">
        <v>7014.6</v>
      </c>
      <c r="S28" s="187">
        <v>3249</v>
      </c>
      <c r="T28" s="152">
        <v>3389</v>
      </c>
      <c r="U28" s="119">
        <v>-140</v>
      </c>
      <c r="V28" s="168">
        <v>-4.1310120979640014E-2</v>
      </c>
      <c r="W28" s="187">
        <v>3143</v>
      </c>
      <c r="X28" s="144">
        <v>3157</v>
      </c>
      <c r="Y28" s="104">
        <v>-14</v>
      </c>
      <c r="Z28" s="169">
        <v>-4.434589800443459E-3</v>
      </c>
      <c r="AA28" s="105">
        <v>36.976470588235294</v>
      </c>
      <c r="AB28" s="160">
        <v>2610</v>
      </c>
      <c r="AC28" s="191">
        <v>1135</v>
      </c>
      <c r="AD28" s="119">
        <v>55</v>
      </c>
      <c r="AE28" s="104">
        <v>1190</v>
      </c>
      <c r="AF28" s="170">
        <v>0.45593869731800768</v>
      </c>
      <c r="AG28" s="106">
        <v>0.65792019815008329</v>
      </c>
      <c r="AH28" s="160">
        <v>710</v>
      </c>
      <c r="AI28" s="170">
        <v>0.27203065134099619</v>
      </c>
      <c r="AJ28" s="107">
        <v>1.3361033955844606</v>
      </c>
      <c r="AK28" s="160">
        <v>495</v>
      </c>
      <c r="AL28" s="160">
        <v>180</v>
      </c>
      <c r="AM28" s="104">
        <v>675</v>
      </c>
      <c r="AN28" s="170">
        <v>0.25862068965517243</v>
      </c>
      <c r="AO28" s="107">
        <v>2.8419856006062907</v>
      </c>
      <c r="AP28" s="160">
        <v>35</v>
      </c>
      <c r="AQ28" s="120" t="s">
        <v>7</v>
      </c>
      <c r="AR28" s="108" t="s">
        <v>7</v>
      </c>
      <c r="AS28" s="114"/>
      <c r="AT28" s="192"/>
    </row>
    <row r="29" spans="1:46" s="142" customFormat="1" ht="12.75" x14ac:dyDescent="0.2">
      <c r="A29" s="114"/>
      <c r="B29" s="262"/>
      <c r="C29" s="262"/>
      <c r="D29" s="131">
        <v>9330050.0199999996</v>
      </c>
      <c r="E29" s="125"/>
      <c r="F29" s="118"/>
      <c r="G29" s="119"/>
      <c r="H29" s="119"/>
      <c r="I29" s="149"/>
      <c r="J29" s="181" t="s">
        <v>135</v>
      </c>
      <c r="K29" s="156">
        <v>0.68</v>
      </c>
      <c r="L29" s="103">
        <v>68</v>
      </c>
      <c r="M29" s="160">
        <v>6238</v>
      </c>
      <c r="N29" s="160">
        <v>5752</v>
      </c>
      <c r="O29" s="144">
        <v>6086</v>
      </c>
      <c r="P29" s="104">
        <v>152</v>
      </c>
      <c r="Q29" s="168">
        <v>2.4975353269799539E-2</v>
      </c>
      <c r="R29" s="176">
        <v>9156</v>
      </c>
      <c r="S29" s="187">
        <v>3642</v>
      </c>
      <c r="T29" s="152">
        <v>3532</v>
      </c>
      <c r="U29" s="119">
        <v>110</v>
      </c>
      <c r="V29" s="168">
        <v>3.114382785956965E-2</v>
      </c>
      <c r="W29" s="187">
        <v>3475</v>
      </c>
      <c r="X29" s="144">
        <v>3348</v>
      </c>
      <c r="Y29" s="104">
        <v>127</v>
      </c>
      <c r="Z29" s="169">
        <v>3.7933094384707287E-2</v>
      </c>
      <c r="AA29" s="105">
        <v>51.102941176470587</v>
      </c>
      <c r="AB29" s="160">
        <v>3625</v>
      </c>
      <c r="AC29" s="191">
        <v>1260</v>
      </c>
      <c r="AD29" s="119">
        <v>110</v>
      </c>
      <c r="AE29" s="104">
        <v>1370</v>
      </c>
      <c r="AF29" s="170">
        <v>0.37793103448275861</v>
      </c>
      <c r="AG29" s="106">
        <v>0.54535502811364878</v>
      </c>
      <c r="AH29" s="160">
        <v>1480</v>
      </c>
      <c r="AI29" s="170">
        <v>0.40827586206896554</v>
      </c>
      <c r="AJ29" s="107">
        <v>2.0052841948377482</v>
      </c>
      <c r="AK29" s="160">
        <v>260</v>
      </c>
      <c r="AL29" s="160">
        <v>455</v>
      </c>
      <c r="AM29" s="104">
        <v>715</v>
      </c>
      <c r="AN29" s="170">
        <v>0.19724137931034483</v>
      </c>
      <c r="AO29" s="107">
        <v>2.1674876847290641</v>
      </c>
      <c r="AP29" s="160">
        <v>75</v>
      </c>
      <c r="AQ29" s="120" t="s">
        <v>7</v>
      </c>
      <c r="AR29" s="108" t="s">
        <v>7</v>
      </c>
      <c r="AS29" s="114"/>
      <c r="AT29" s="192"/>
    </row>
    <row r="30" spans="1:46" s="142" customFormat="1" ht="12.75" x14ac:dyDescent="0.2">
      <c r="A30" s="114"/>
      <c r="B30" s="262"/>
      <c r="C30" s="262"/>
      <c r="D30" s="131">
        <v>9330050.0299999993</v>
      </c>
      <c r="E30" s="125"/>
      <c r="F30" s="118"/>
      <c r="G30" s="119"/>
      <c r="H30" s="119"/>
      <c r="I30" s="149"/>
      <c r="J30" s="181" t="s">
        <v>136</v>
      </c>
      <c r="K30" s="156">
        <v>1.29</v>
      </c>
      <c r="L30" s="103">
        <v>129</v>
      </c>
      <c r="M30" s="160">
        <v>6079</v>
      </c>
      <c r="N30" s="160">
        <v>4971</v>
      </c>
      <c r="O30" s="144">
        <v>4536</v>
      </c>
      <c r="P30" s="104">
        <v>1543</v>
      </c>
      <c r="Q30" s="168">
        <v>0.34016754850088182</v>
      </c>
      <c r="R30" s="176">
        <v>4702.8999999999996</v>
      </c>
      <c r="S30" s="187">
        <v>3841</v>
      </c>
      <c r="T30" s="152">
        <v>2999</v>
      </c>
      <c r="U30" s="119">
        <v>842</v>
      </c>
      <c r="V30" s="168">
        <v>0.28076025341780592</v>
      </c>
      <c r="W30" s="187">
        <v>3679</v>
      </c>
      <c r="X30" s="144">
        <v>2839</v>
      </c>
      <c r="Y30" s="104">
        <v>840</v>
      </c>
      <c r="Z30" s="169">
        <v>0.29587883057414582</v>
      </c>
      <c r="AA30" s="105">
        <v>28.519379844961239</v>
      </c>
      <c r="AB30" s="160">
        <v>3805</v>
      </c>
      <c r="AC30" s="191">
        <v>1510</v>
      </c>
      <c r="AD30" s="119">
        <v>75</v>
      </c>
      <c r="AE30" s="104">
        <v>1585</v>
      </c>
      <c r="AF30" s="170">
        <v>0.41655716162943496</v>
      </c>
      <c r="AG30" s="106">
        <v>0.60109258532386001</v>
      </c>
      <c r="AH30" s="160">
        <v>1050</v>
      </c>
      <c r="AI30" s="170">
        <v>0.27595269382391591</v>
      </c>
      <c r="AJ30" s="107">
        <v>1.3553668655398621</v>
      </c>
      <c r="AK30" s="160">
        <v>525</v>
      </c>
      <c r="AL30" s="160">
        <v>585</v>
      </c>
      <c r="AM30" s="104">
        <v>1110</v>
      </c>
      <c r="AN30" s="170">
        <v>0.29172141918528255</v>
      </c>
      <c r="AO30" s="107">
        <v>3.2057298811569512</v>
      </c>
      <c r="AP30" s="160">
        <v>60</v>
      </c>
      <c r="AQ30" s="120" t="s">
        <v>7</v>
      </c>
      <c r="AR30" s="108" t="s">
        <v>7</v>
      </c>
      <c r="AS30" s="114"/>
      <c r="AT30" s="192"/>
    </row>
    <row r="31" spans="1:46" s="142" customFormat="1" ht="12.75" x14ac:dyDescent="0.2">
      <c r="A31" s="114"/>
      <c r="B31" s="262" t="s">
        <v>500</v>
      </c>
      <c r="C31" s="262" t="s">
        <v>594</v>
      </c>
      <c r="D31" s="131">
        <v>9330050.0399999991</v>
      </c>
      <c r="E31" s="125"/>
      <c r="F31" s="118"/>
      <c r="G31" s="119"/>
      <c r="H31" s="119"/>
      <c r="I31" s="149"/>
      <c r="J31" s="181" t="s">
        <v>137</v>
      </c>
      <c r="K31" s="156">
        <v>0.31</v>
      </c>
      <c r="L31" s="103">
        <v>31</v>
      </c>
      <c r="M31" s="160">
        <v>3148</v>
      </c>
      <c r="N31" s="160">
        <v>3212</v>
      </c>
      <c r="O31" s="144">
        <v>3443</v>
      </c>
      <c r="P31" s="104">
        <v>-295</v>
      </c>
      <c r="Q31" s="168">
        <v>-8.5681092070868423E-2</v>
      </c>
      <c r="R31" s="176">
        <v>10264.1</v>
      </c>
      <c r="S31" s="187">
        <v>2015</v>
      </c>
      <c r="T31" s="152">
        <v>2051</v>
      </c>
      <c r="U31" s="119">
        <v>-36</v>
      </c>
      <c r="V31" s="168">
        <v>-1.7552413456850317E-2</v>
      </c>
      <c r="W31" s="187">
        <v>1874</v>
      </c>
      <c r="X31" s="144">
        <v>1910</v>
      </c>
      <c r="Y31" s="104">
        <v>-36</v>
      </c>
      <c r="Z31" s="169">
        <v>-1.8848167539267015E-2</v>
      </c>
      <c r="AA31" s="105">
        <v>60.451612903225808</v>
      </c>
      <c r="AB31" s="160">
        <v>1895</v>
      </c>
      <c r="AC31" s="191">
        <v>730</v>
      </c>
      <c r="AD31" s="119">
        <v>35</v>
      </c>
      <c r="AE31" s="104">
        <v>765</v>
      </c>
      <c r="AF31" s="170">
        <v>0.40369393139841686</v>
      </c>
      <c r="AG31" s="106">
        <v>0.58253092553884112</v>
      </c>
      <c r="AH31" s="160">
        <v>740</v>
      </c>
      <c r="AI31" s="170">
        <v>0.39050131926121373</v>
      </c>
      <c r="AJ31" s="107">
        <v>1.9179829040334662</v>
      </c>
      <c r="AK31" s="160">
        <v>190</v>
      </c>
      <c r="AL31" s="160">
        <v>180</v>
      </c>
      <c r="AM31" s="104">
        <v>370</v>
      </c>
      <c r="AN31" s="170">
        <v>0.19525065963060687</v>
      </c>
      <c r="AO31" s="107">
        <v>2.1456116442923832</v>
      </c>
      <c r="AP31" s="160">
        <v>25</v>
      </c>
      <c r="AQ31" s="120" t="s">
        <v>7</v>
      </c>
      <c r="AR31" s="108" t="s">
        <v>7</v>
      </c>
      <c r="AS31" s="114"/>
      <c r="AT31" s="192"/>
    </row>
    <row r="32" spans="1:46" s="142" customFormat="1" ht="12.75" x14ac:dyDescent="0.2">
      <c r="A32" s="114"/>
      <c r="B32" s="262"/>
      <c r="C32" s="262"/>
      <c r="D32" s="131">
        <v>9330054.0099999998</v>
      </c>
      <c r="E32" s="125"/>
      <c r="F32" s="118"/>
      <c r="G32" s="119"/>
      <c r="H32" s="119"/>
      <c r="I32" s="149"/>
      <c r="J32" s="181" t="s">
        <v>143</v>
      </c>
      <c r="K32" s="156">
        <v>0.59</v>
      </c>
      <c r="L32" s="103">
        <v>59</v>
      </c>
      <c r="M32" s="160">
        <v>4066</v>
      </c>
      <c r="N32" s="160">
        <v>3900</v>
      </c>
      <c r="O32" s="144">
        <v>3874</v>
      </c>
      <c r="P32" s="104">
        <v>192</v>
      </c>
      <c r="Q32" s="168">
        <v>4.9561177077955598E-2</v>
      </c>
      <c r="R32" s="176">
        <v>6939.8</v>
      </c>
      <c r="S32" s="187">
        <v>1739</v>
      </c>
      <c r="T32" s="152">
        <v>1662</v>
      </c>
      <c r="U32" s="119">
        <v>77</v>
      </c>
      <c r="V32" s="168">
        <v>4.6329723225030081E-2</v>
      </c>
      <c r="W32" s="187">
        <v>1618</v>
      </c>
      <c r="X32" s="144">
        <v>1548</v>
      </c>
      <c r="Y32" s="104">
        <v>70</v>
      </c>
      <c r="Z32" s="169">
        <v>4.5219638242894059E-2</v>
      </c>
      <c r="AA32" s="105">
        <v>27.423728813559322</v>
      </c>
      <c r="AB32" s="160">
        <v>2190</v>
      </c>
      <c r="AC32" s="191">
        <v>1070</v>
      </c>
      <c r="AD32" s="119">
        <v>85</v>
      </c>
      <c r="AE32" s="104">
        <v>1155</v>
      </c>
      <c r="AF32" s="170">
        <v>0.5273972602739726</v>
      </c>
      <c r="AG32" s="106">
        <v>0.76103500761035014</v>
      </c>
      <c r="AH32" s="160">
        <v>605</v>
      </c>
      <c r="AI32" s="170">
        <v>0.27625570776255709</v>
      </c>
      <c r="AJ32" s="107">
        <v>1.3568551461815181</v>
      </c>
      <c r="AK32" s="160">
        <v>125</v>
      </c>
      <c r="AL32" s="160">
        <v>285</v>
      </c>
      <c r="AM32" s="104">
        <v>410</v>
      </c>
      <c r="AN32" s="170">
        <v>0.18721461187214611</v>
      </c>
      <c r="AO32" s="107">
        <v>2.057303427166441</v>
      </c>
      <c r="AP32" s="160">
        <v>20</v>
      </c>
      <c r="AQ32" s="120" t="s">
        <v>7</v>
      </c>
      <c r="AR32" s="108" t="s">
        <v>7</v>
      </c>
      <c r="AS32" s="114"/>
      <c r="AT32" s="192"/>
    </row>
    <row r="33" spans="1:46" s="142" customFormat="1" ht="12.75" x14ac:dyDescent="0.2">
      <c r="A33" s="114"/>
      <c r="B33" s="262"/>
      <c r="C33" s="262"/>
      <c r="D33" s="131">
        <v>9330055.0199999996</v>
      </c>
      <c r="E33" s="125"/>
      <c r="F33" s="127"/>
      <c r="G33" s="119"/>
      <c r="H33" s="119"/>
      <c r="I33" s="149"/>
      <c r="J33" s="181" t="s">
        <v>146</v>
      </c>
      <c r="K33" s="156">
        <v>0.65</v>
      </c>
      <c r="L33" s="103">
        <v>65</v>
      </c>
      <c r="M33" s="160">
        <v>4381</v>
      </c>
      <c r="N33" s="160">
        <v>4302</v>
      </c>
      <c r="O33" s="144">
        <v>4434</v>
      </c>
      <c r="P33" s="104">
        <v>-53</v>
      </c>
      <c r="Q33" s="168">
        <v>-1.1953089760938205E-2</v>
      </c>
      <c r="R33" s="176">
        <v>6715.2</v>
      </c>
      <c r="S33" s="187">
        <v>2550</v>
      </c>
      <c r="T33" s="152">
        <v>2549</v>
      </c>
      <c r="U33" s="119">
        <v>1</v>
      </c>
      <c r="V33" s="168">
        <v>3.9231071008238524E-4</v>
      </c>
      <c r="W33" s="187">
        <v>2439</v>
      </c>
      <c r="X33" s="144">
        <v>2433</v>
      </c>
      <c r="Y33" s="104">
        <v>6</v>
      </c>
      <c r="Z33" s="169">
        <v>2.4660912453760789E-3</v>
      </c>
      <c r="AA33" s="105">
        <v>37.523076923076921</v>
      </c>
      <c r="AB33" s="160">
        <v>2520</v>
      </c>
      <c r="AC33" s="191">
        <v>1220</v>
      </c>
      <c r="AD33" s="119">
        <v>45</v>
      </c>
      <c r="AE33" s="104">
        <v>1265</v>
      </c>
      <c r="AF33" s="170">
        <v>0.50198412698412698</v>
      </c>
      <c r="AG33" s="106">
        <v>0.72436381960191487</v>
      </c>
      <c r="AH33" s="160">
        <v>770</v>
      </c>
      <c r="AI33" s="170">
        <v>0.30555555555555558</v>
      </c>
      <c r="AJ33" s="107">
        <v>1.5007640253219823</v>
      </c>
      <c r="AK33" s="160">
        <v>205</v>
      </c>
      <c r="AL33" s="160">
        <v>235</v>
      </c>
      <c r="AM33" s="104">
        <v>440</v>
      </c>
      <c r="AN33" s="170">
        <v>0.17460317460317459</v>
      </c>
      <c r="AO33" s="107">
        <v>1.9187162044304902</v>
      </c>
      <c r="AP33" s="160">
        <v>40</v>
      </c>
      <c r="AQ33" s="120" t="s">
        <v>7</v>
      </c>
      <c r="AR33" s="108" t="s">
        <v>7</v>
      </c>
      <c r="AS33" s="114"/>
      <c r="AT33" s="192"/>
    </row>
    <row r="34" spans="1:46" s="142" customFormat="1" ht="12.75" x14ac:dyDescent="0.2">
      <c r="A34" s="114"/>
      <c r="B34" s="262"/>
      <c r="C34" s="262"/>
      <c r="D34" s="131">
        <v>9330056.0099999998</v>
      </c>
      <c r="E34" s="125"/>
      <c r="F34" s="127"/>
      <c r="G34" s="119"/>
      <c r="H34" s="119"/>
      <c r="I34" s="149"/>
      <c r="J34" s="181" t="s">
        <v>147</v>
      </c>
      <c r="K34" s="156">
        <v>1.1299999999999999</v>
      </c>
      <c r="L34" s="103">
        <v>112.99999999999999</v>
      </c>
      <c r="M34" s="160">
        <v>4142</v>
      </c>
      <c r="N34" s="160">
        <v>3793</v>
      </c>
      <c r="O34" s="144">
        <v>3983</v>
      </c>
      <c r="P34" s="104">
        <v>159</v>
      </c>
      <c r="Q34" s="168">
        <v>3.9919658548832539E-2</v>
      </c>
      <c r="R34" s="176">
        <v>3671.3</v>
      </c>
      <c r="S34" s="187">
        <v>2511</v>
      </c>
      <c r="T34" s="152">
        <v>2304</v>
      </c>
      <c r="U34" s="119">
        <v>207</v>
      </c>
      <c r="V34" s="168">
        <v>8.984375E-2</v>
      </c>
      <c r="W34" s="187">
        <v>2401</v>
      </c>
      <c r="X34" s="144">
        <v>2157</v>
      </c>
      <c r="Y34" s="104">
        <v>244</v>
      </c>
      <c r="Z34" s="169">
        <v>0.11312007417709782</v>
      </c>
      <c r="AA34" s="105">
        <v>21.247787610619472</v>
      </c>
      <c r="AB34" s="160">
        <v>2180</v>
      </c>
      <c r="AC34" s="191">
        <v>795</v>
      </c>
      <c r="AD34" s="119">
        <v>70</v>
      </c>
      <c r="AE34" s="104">
        <v>865</v>
      </c>
      <c r="AF34" s="170">
        <v>0.39678899082568808</v>
      </c>
      <c r="AG34" s="106">
        <v>0.57256708632855424</v>
      </c>
      <c r="AH34" s="160">
        <v>690</v>
      </c>
      <c r="AI34" s="170">
        <v>0.3165137614678899</v>
      </c>
      <c r="AJ34" s="107">
        <v>1.5545862547538796</v>
      </c>
      <c r="AK34" s="160">
        <v>220</v>
      </c>
      <c r="AL34" s="160">
        <v>375</v>
      </c>
      <c r="AM34" s="104">
        <v>595</v>
      </c>
      <c r="AN34" s="170">
        <v>0.27293577981651373</v>
      </c>
      <c r="AO34" s="107">
        <v>2.999294283697953</v>
      </c>
      <c r="AP34" s="160">
        <v>40</v>
      </c>
      <c r="AQ34" s="120" t="s">
        <v>7</v>
      </c>
      <c r="AR34" s="108" t="s">
        <v>7</v>
      </c>
      <c r="AS34" s="114"/>
      <c r="AT34" s="192"/>
    </row>
    <row r="35" spans="1:46" s="142" customFormat="1" ht="12.75" x14ac:dyDescent="0.2">
      <c r="A35" s="114"/>
      <c r="B35" s="262"/>
      <c r="C35" s="262"/>
      <c r="D35" s="131">
        <v>9330056.0199999996</v>
      </c>
      <c r="E35" s="125"/>
      <c r="F35" s="118"/>
      <c r="G35" s="119"/>
      <c r="H35" s="119"/>
      <c r="I35" s="149"/>
      <c r="J35" s="181" t="s">
        <v>148</v>
      </c>
      <c r="K35" s="156">
        <v>0.67</v>
      </c>
      <c r="L35" s="103">
        <v>67</v>
      </c>
      <c r="M35" s="160">
        <v>4545</v>
      </c>
      <c r="N35" s="160">
        <v>4151</v>
      </c>
      <c r="O35" s="144">
        <v>4340</v>
      </c>
      <c r="P35" s="104">
        <v>205</v>
      </c>
      <c r="Q35" s="168">
        <v>4.7235023041474651E-2</v>
      </c>
      <c r="R35" s="176">
        <v>6814.1</v>
      </c>
      <c r="S35" s="187">
        <v>2441</v>
      </c>
      <c r="T35" s="152">
        <v>2456</v>
      </c>
      <c r="U35" s="119">
        <v>-15</v>
      </c>
      <c r="V35" s="168">
        <v>-6.1074918566775245E-3</v>
      </c>
      <c r="W35" s="187">
        <v>2297</v>
      </c>
      <c r="X35" s="144">
        <v>2311</v>
      </c>
      <c r="Y35" s="104">
        <v>-14</v>
      </c>
      <c r="Z35" s="169">
        <v>-6.0579835569017741E-3</v>
      </c>
      <c r="AA35" s="105">
        <v>34.28358208955224</v>
      </c>
      <c r="AB35" s="160">
        <v>2625</v>
      </c>
      <c r="AC35" s="191">
        <v>1010</v>
      </c>
      <c r="AD35" s="119">
        <v>85</v>
      </c>
      <c r="AE35" s="104">
        <v>1095</v>
      </c>
      <c r="AF35" s="170">
        <v>0.41714285714285715</v>
      </c>
      <c r="AG35" s="106">
        <v>0.60193774479488771</v>
      </c>
      <c r="AH35" s="160">
        <v>780</v>
      </c>
      <c r="AI35" s="170">
        <v>0.29714285714285715</v>
      </c>
      <c r="AJ35" s="107">
        <v>1.4594442885209093</v>
      </c>
      <c r="AK35" s="160">
        <v>265</v>
      </c>
      <c r="AL35" s="160">
        <v>440</v>
      </c>
      <c r="AM35" s="104">
        <v>705</v>
      </c>
      <c r="AN35" s="170">
        <v>0.26857142857142857</v>
      </c>
      <c r="AO35" s="107">
        <v>2.9513343799058087</v>
      </c>
      <c r="AP35" s="160">
        <v>45</v>
      </c>
      <c r="AQ35" s="120" t="s">
        <v>7</v>
      </c>
      <c r="AR35" s="108" t="s">
        <v>7</v>
      </c>
      <c r="AS35" s="114"/>
      <c r="AT35" s="192"/>
    </row>
    <row r="36" spans="1:46" s="142" customFormat="1" ht="12.75" x14ac:dyDescent="0.2">
      <c r="A36" s="114"/>
      <c r="B36" s="262"/>
      <c r="C36" s="262"/>
      <c r="D36" s="131">
        <v>9330057.0099999998</v>
      </c>
      <c r="E36" s="125"/>
      <c r="F36" s="118"/>
      <c r="G36" s="119"/>
      <c r="H36" s="119"/>
      <c r="I36" s="149"/>
      <c r="J36" s="181" t="s">
        <v>149</v>
      </c>
      <c r="K36" s="156">
        <v>0.23</v>
      </c>
      <c r="L36" s="103">
        <v>23</v>
      </c>
      <c r="M36" s="160">
        <v>3082</v>
      </c>
      <c r="N36" s="160">
        <v>3188</v>
      </c>
      <c r="O36" s="144">
        <v>3005</v>
      </c>
      <c r="P36" s="104">
        <v>77</v>
      </c>
      <c r="Q36" s="168">
        <v>2.5623960066555741E-2</v>
      </c>
      <c r="R36" s="176">
        <v>13342</v>
      </c>
      <c r="S36" s="187">
        <v>1665</v>
      </c>
      <c r="T36" s="152">
        <v>1623</v>
      </c>
      <c r="U36" s="119">
        <v>42</v>
      </c>
      <c r="V36" s="168">
        <v>2.5878003696857672E-2</v>
      </c>
      <c r="W36" s="187">
        <v>1475</v>
      </c>
      <c r="X36" s="144">
        <v>1475</v>
      </c>
      <c r="Y36" s="104">
        <v>0</v>
      </c>
      <c r="Z36" s="169">
        <v>0</v>
      </c>
      <c r="AA36" s="105">
        <v>64.130434782608702</v>
      </c>
      <c r="AB36" s="160">
        <v>970</v>
      </c>
      <c r="AC36" s="191">
        <v>225</v>
      </c>
      <c r="AD36" s="119">
        <v>15</v>
      </c>
      <c r="AE36" s="104">
        <v>240</v>
      </c>
      <c r="AF36" s="170">
        <v>0.24742268041237114</v>
      </c>
      <c r="AG36" s="106">
        <v>0.35703128486633645</v>
      </c>
      <c r="AH36" s="160">
        <v>290</v>
      </c>
      <c r="AI36" s="170">
        <v>0.29896907216494845</v>
      </c>
      <c r="AJ36" s="107">
        <v>1.4684139104368783</v>
      </c>
      <c r="AK36" s="160">
        <v>310</v>
      </c>
      <c r="AL36" s="160">
        <v>120</v>
      </c>
      <c r="AM36" s="104">
        <v>430</v>
      </c>
      <c r="AN36" s="170">
        <v>0.44329896907216493</v>
      </c>
      <c r="AO36" s="107">
        <v>4.8714172425512627</v>
      </c>
      <c r="AP36" s="160">
        <v>10</v>
      </c>
      <c r="AQ36" s="120" t="s">
        <v>7</v>
      </c>
      <c r="AR36" s="108" t="s">
        <v>7</v>
      </c>
      <c r="AS36" s="114"/>
      <c r="AT36" s="192"/>
    </row>
    <row r="37" spans="1:46" s="142" customFormat="1" ht="12.75" x14ac:dyDescent="0.2">
      <c r="A37" s="114"/>
      <c r="B37" s="262" t="s">
        <v>500</v>
      </c>
      <c r="C37" s="262" t="s">
        <v>607</v>
      </c>
      <c r="D37" s="131">
        <v>9330057.0199999996</v>
      </c>
      <c r="E37" s="125"/>
      <c r="F37" s="118"/>
      <c r="G37" s="119"/>
      <c r="H37" s="119"/>
      <c r="I37" s="149"/>
      <c r="J37" s="181" t="s">
        <v>150</v>
      </c>
      <c r="K37" s="156">
        <v>1.63</v>
      </c>
      <c r="L37" s="103">
        <v>163</v>
      </c>
      <c r="M37" s="160">
        <v>4980</v>
      </c>
      <c r="N37" s="160">
        <v>5086</v>
      </c>
      <c r="O37" s="144">
        <v>5084</v>
      </c>
      <c r="P37" s="104">
        <v>-104</v>
      </c>
      <c r="Q37" s="168">
        <v>-2.0456333595594022E-2</v>
      </c>
      <c r="R37" s="176">
        <v>3062.9</v>
      </c>
      <c r="S37" s="187">
        <v>2467</v>
      </c>
      <c r="T37" s="152">
        <v>2510</v>
      </c>
      <c r="U37" s="119">
        <v>-43</v>
      </c>
      <c r="V37" s="168">
        <v>-1.7131474103585658E-2</v>
      </c>
      <c r="W37" s="187">
        <v>2227</v>
      </c>
      <c r="X37" s="144">
        <v>2304</v>
      </c>
      <c r="Y37" s="104">
        <v>-77</v>
      </c>
      <c r="Z37" s="169">
        <v>-3.3420138888888888E-2</v>
      </c>
      <c r="AA37" s="105">
        <v>13.662576687116564</v>
      </c>
      <c r="AB37" s="160">
        <v>1910</v>
      </c>
      <c r="AC37" s="191">
        <v>665</v>
      </c>
      <c r="AD37" s="119">
        <v>60</v>
      </c>
      <c r="AE37" s="104">
        <v>725</v>
      </c>
      <c r="AF37" s="170">
        <v>0.37958115183246072</v>
      </c>
      <c r="AG37" s="106">
        <v>0.54773614983039065</v>
      </c>
      <c r="AH37" s="160">
        <v>440</v>
      </c>
      <c r="AI37" s="170">
        <v>0.23036649214659685</v>
      </c>
      <c r="AJ37" s="107">
        <v>1.1314660714469393</v>
      </c>
      <c r="AK37" s="160">
        <v>340</v>
      </c>
      <c r="AL37" s="160">
        <v>350</v>
      </c>
      <c r="AM37" s="104">
        <v>690</v>
      </c>
      <c r="AN37" s="170">
        <v>0.36125654450261779</v>
      </c>
      <c r="AO37" s="107">
        <v>3.9698521373914044</v>
      </c>
      <c r="AP37" s="160">
        <v>45</v>
      </c>
      <c r="AQ37" s="120" t="s">
        <v>7</v>
      </c>
      <c r="AR37" s="108" t="s">
        <v>7</v>
      </c>
      <c r="AS37" s="114"/>
      <c r="AT37" s="192"/>
    </row>
    <row r="38" spans="1:46" s="142" customFormat="1" ht="12.75" x14ac:dyDescent="0.2">
      <c r="A38" s="114"/>
      <c r="B38" s="262" t="s">
        <v>500</v>
      </c>
      <c r="C38" s="262" t="s">
        <v>595</v>
      </c>
      <c r="D38" s="131">
        <v>9330058</v>
      </c>
      <c r="E38" s="125"/>
      <c r="F38" s="118"/>
      <c r="G38" s="119"/>
      <c r="H38" s="119"/>
      <c r="I38" s="149"/>
      <c r="J38" s="181" t="s">
        <v>151</v>
      </c>
      <c r="K38" s="156">
        <v>1.1299999999999999</v>
      </c>
      <c r="L38" s="103">
        <v>112.99999999999999</v>
      </c>
      <c r="M38" s="160">
        <v>4203</v>
      </c>
      <c r="N38" s="160">
        <v>3792</v>
      </c>
      <c r="O38" s="144">
        <v>3734</v>
      </c>
      <c r="P38" s="104">
        <v>469</v>
      </c>
      <c r="Q38" s="168">
        <v>0.12560257096946975</v>
      </c>
      <c r="R38" s="176">
        <v>3709.3</v>
      </c>
      <c r="S38" s="187">
        <v>2292</v>
      </c>
      <c r="T38" s="152">
        <v>2734</v>
      </c>
      <c r="U38" s="119">
        <v>-442</v>
      </c>
      <c r="V38" s="168">
        <v>-0.16166788588149231</v>
      </c>
      <c r="W38" s="187">
        <v>2089</v>
      </c>
      <c r="X38" s="144">
        <v>2371</v>
      </c>
      <c r="Y38" s="104">
        <v>-282</v>
      </c>
      <c r="Z38" s="169">
        <v>-0.11893715731758751</v>
      </c>
      <c r="AA38" s="105">
        <v>18.486725663716818</v>
      </c>
      <c r="AB38" s="160">
        <v>815</v>
      </c>
      <c r="AC38" s="191">
        <v>180</v>
      </c>
      <c r="AD38" s="119">
        <v>25</v>
      </c>
      <c r="AE38" s="104">
        <v>205</v>
      </c>
      <c r="AF38" s="170">
        <v>0.25153374233128833</v>
      </c>
      <c r="AG38" s="106">
        <v>0.36296355314760226</v>
      </c>
      <c r="AH38" s="160">
        <v>240</v>
      </c>
      <c r="AI38" s="170">
        <v>0.29447852760736198</v>
      </c>
      <c r="AJ38" s="107">
        <v>1.4463581906059035</v>
      </c>
      <c r="AK38" s="160">
        <v>255</v>
      </c>
      <c r="AL38" s="160">
        <v>95</v>
      </c>
      <c r="AM38" s="104">
        <v>350</v>
      </c>
      <c r="AN38" s="170">
        <v>0.42944785276073622</v>
      </c>
      <c r="AO38" s="107">
        <v>4.7192071731949037</v>
      </c>
      <c r="AP38" s="160">
        <v>25</v>
      </c>
      <c r="AQ38" s="120" t="s">
        <v>7</v>
      </c>
      <c r="AR38" s="108" t="s">
        <v>7</v>
      </c>
      <c r="AS38" s="114"/>
      <c r="AT38" s="192"/>
    </row>
    <row r="39" spans="1:46" s="142" customFormat="1" ht="12.75" x14ac:dyDescent="0.2">
      <c r="A39" s="114"/>
      <c r="B39" s="262" t="s">
        <v>500</v>
      </c>
      <c r="C39" s="262" t="s">
        <v>608</v>
      </c>
      <c r="D39" s="131">
        <v>9330059.0600000005</v>
      </c>
      <c r="E39" s="125"/>
      <c r="F39" s="118"/>
      <c r="G39" s="119"/>
      <c r="H39" s="119"/>
      <c r="I39" s="149"/>
      <c r="J39" s="181" t="s">
        <v>155</v>
      </c>
      <c r="K39" s="156">
        <v>0.61</v>
      </c>
      <c r="L39" s="103">
        <v>61</v>
      </c>
      <c r="M39" s="160">
        <v>7695</v>
      </c>
      <c r="N39" s="160">
        <v>6496</v>
      </c>
      <c r="O39" s="144">
        <v>6205</v>
      </c>
      <c r="P39" s="104">
        <v>1490</v>
      </c>
      <c r="Q39" s="168">
        <v>0.24012892828364221</v>
      </c>
      <c r="R39" s="176">
        <v>12567.4</v>
      </c>
      <c r="S39" s="187">
        <v>4982</v>
      </c>
      <c r="T39" s="152">
        <v>5027</v>
      </c>
      <c r="U39" s="119">
        <v>-45</v>
      </c>
      <c r="V39" s="168">
        <v>-8.9516610304356467E-3</v>
      </c>
      <c r="W39" s="187">
        <v>4377</v>
      </c>
      <c r="X39" s="144">
        <v>4450</v>
      </c>
      <c r="Y39" s="104">
        <v>-73</v>
      </c>
      <c r="Z39" s="169">
        <v>-1.6404494382022471E-2</v>
      </c>
      <c r="AA39" s="105">
        <v>71.754098360655732</v>
      </c>
      <c r="AB39" s="160">
        <v>2950</v>
      </c>
      <c r="AC39" s="191">
        <v>655</v>
      </c>
      <c r="AD39" s="119">
        <v>40</v>
      </c>
      <c r="AE39" s="104">
        <v>695</v>
      </c>
      <c r="AF39" s="170">
        <v>0.23559322033898306</v>
      </c>
      <c r="AG39" s="106">
        <v>0.33996135691050949</v>
      </c>
      <c r="AH39" s="160">
        <v>695</v>
      </c>
      <c r="AI39" s="170">
        <v>0.23559322033898306</v>
      </c>
      <c r="AJ39" s="107">
        <v>1.1571376244547302</v>
      </c>
      <c r="AK39" s="160">
        <v>1265</v>
      </c>
      <c r="AL39" s="160">
        <v>235</v>
      </c>
      <c r="AM39" s="104">
        <v>1500</v>
      </c>
      <c r="AN39" s="170">
        <v>0.50847457627118642</v>
      </c>
      <c r="AO39" s="107">
        <v>5.5876327062767741</v>
      </c>
      <c r="AP39" s="160">
        <v>50</v>
      </c>
      <c r="AQ39" s="120" t="s">
        <v>7</v>
      </c>
      <c r="AR39" s="108" t="s">
        <v>7</v>
      </c>
      <c r="AS39" s="114"/>
      <c r="AT39" s="192"/>
    </row>
    <row r="40" spans="1:46" s="142" customFormat="1" ht="12.75" x14ac:dyDescent="0.2">
      <c r="A40" s="114"/>
      <c r="B40" s="262"/>
      <c r="C40" s="262"/>
      <c r="D40" s="131">
        <v>9330059.0700000003</v>
      </c>
      <c r="E40" s="125">
        <v>9330059.0299999993</v>
      </c>
      <c r="F40" s="127">
        <v>0.380158938</v>
      </c>
      <c r="G40" s="152">
        <v>10571</v>
      </c>
      <c r="H40" s="152">
        <v>6441</v>
      </c>
      <c r="I40" s="153">
        <v>5447</v>
      </c>
      <c r="J40" s="181"/>
      <c r="K40" s="156">
        <v>0.26</v>
      </c>
      <c r="L40" s="103">
        <v>26</v>
      </c>
      <c r="M40" s="160">
        <v>4896</v>
      </c>
      <c r="N40" s="160">
        <v>4745</v>
      </c>
      <c r="O40" s="144">
        <v>4018.6601335979999</v>
      </c>
      <c r="P40" s="104">
        <v>877.3398664020001</v>
      </c>
      <c r="Q40" s="168">
        <v>0.2183165127767342</v>
      </c>
      <c r="R40" s="176">
        <v>18823.5</v>
      </c>
      <c r="S40" s="187">
        <v>3059</v>
      </c>
      <c r="T40" s="152">
        <v>2448.603719658</v>
      </c>
      <c r="U40" s="119">
        <v>610.39628034199995</v>
      </c>
      <c r="V40" s="168">
        <v>0.24928340810788888</v>
      </c>
      <c r="W40" s="187">
        <v>2668</v>
      </c>
      <c r="X40" s="144">
        <v>2070.7257352860001</v>
      </c>
      <c r="Y40" s="104">
        <v>597.27426471399986</v>
      </c>
      <c r="Z40" s="169">
        <v>0.28843716699715755</v>
      </c>
      <c r="AA40" s="105">
        <v>102.61538461538461</v>
      </c>
      <c r="AB40" s="160">
        <v>2395</v>
      </c>
      <c r="AC40" s="191">
        <v>1065</v>
      </c>
      <c r="AD40" s="119">
        <v>90</v>
      </c>
      <c r="AE40" s="104">
        <v>1155</v>
      </c>
      <c r="AF40" s="170">
        <v>0.4822546972860125</v>
      </c>
      <c r="AG40" s="106">
        <v>0.69589422407794022</v>
      </c>
      <c r="AH40" s="160">
        <v>370</v>
      </c>
      <c r="AI40" s="170">
        <v>0.1544885177453027</v>
      </c>
      <c r="AJ40" s="107">
        <v>0.7587844682971645</v>
      </c>
      <c r="AK40" s="160">
        <v>740</v>
      </c>
      <c r="AL40" s="160">
        <v>90</v>
      </c>
      <c r="AM40" s="104">
        <v>830</v>
      </c>
      <c r="AN40" s="170">
        <v>0.3465553235908142</v>
      </c>
      <c r="AO40" s="107">
        <v>3.8083002592397168</v>
      </c>
      <c r="AP40" s="160">
        <v>40</v>
      </c>
      <c r="AQ40" s="120" t="s">
        <v>7</v>
      </c>
      <c r="AR40" s="108" t="s">
        <v>7</v>
      </c>
      <c r="AS40" s="114" t="s">
        <v>469</v>
      </c>
      <c r="AT40" s="192"/>
    </row>
    <row r="41" spans="1:46" s="142" customFormat="1" ht="12.75" x14ac:dyDescent="0.2">
      <c r="A41" s="114"/>
      <c r="B41" s="262" t="s">
        <v>500</v>
      </c>
      <c r="C41" s="262" t="s">
        <v>596</v>
      </c>
      <c r="D41" s="131">
        <v>9330059.0800000001</v>
      </c>
      <c r="E41" s="125">
        <v>9330059.0299999993</v>
      </c>
      <c r="F41" s="127">
        <v>0.619841062</v>
      </c>
      <c r="G41" s="152">
        <v>10571</v>
      </c>
      <c r="H41" s="152">
        <v>6441</v>
      </c>
      <c r="I41" s="153">
        <v>5447</v>
      </c>
      <c r="J41" s="181"/>
      <c r="K41" s="156">
        <v>0.35</v>
      </c>
      <c r="L41" s="103">
        <v>35</v>
      </c>
      <c r="M41" s="160">
        <v>6976</v>
      </c>
      <c r="N41" s="160">
        <v>6843</v>
      </c>
      <c r="O41" s="144">
        <v>6552.3398664019996</v>
      </c>
      <c r="P41" s="104">
        <v>423.66013359800036</v>
      </c>
      <c r="Q41" s="168">
        <v>6.465783860974221E-2</v>
      </c>
      <c r="R41" s="176">
        <v>20214.400000000001</v>
      </c>
      <c r="S41" s="187">
        <v>3840</v>
      </c>
      <c r="T41" s="152">
        <v>3992.396280342</v>
      </c>
      <c r="U41" s="119">
        <v>-152.39628034199995</v>
      </c>
      <c r="V41" s="168">
        <v>-3.8171631682049671E-2</v>
      </c>
      <c r="W41" s="187">
        <v>3449</v>
      </c>
      <c r="X41" s="144">
        <v>3376.2742647139999</v>
      </c>
      <c r="Y41" s="104">
        <v>72.725735286000145</v>
      </c>
      <c r="Z41" s="169">
        <v>2.1540233282014088E-2</v>
      </c>
      <c r="AA41" s="105">
        <v>98.542857142857144</v>
      </c>
      <c r="AB41" s="160">
        <v>3305</v>
      </c>
      <c r="AC41" s="191">
        <v>1370</v>
      </c>
      <c r="AD41" s="119">
        <v>120</v>
      </c>
      <c r="AE41" s="104">
        <v>1490</v>
      </c>
      <c r="AF41" s="170">
        <v>0.45083207261724662</v>
      </c>
      <c r="AG41" s="106">
        <v>0.65055133133801823</v>
      </c>
      <c r="AH41" s="160">
        <v>755</v>
      </c>
      <c r="AI41" s="170">
        <v>0.22844175491679275</v>
      </c>
      <c r="AJ41" s="107">
        <v>1.1220125487072334</v>
      </c>
      <c r="AK41" s="160">
        <v>930</v>
      </c>
      <c r="AL41" s="160">
        <v>85</v>
      </c>
      <c r="AM41" s="104">
        <v>1015</v>
      </c>
      <c r="AN41" s="170">
        <v>0.30711043872919819</v>
      </c>
      <c r="AO41" s="107">
        <v>3.3748399860351448</v>
      </c>
      <c r="AP41" s="160">
        <v>40</v>
      </c>
      <c r="AQ41" s="120" t="s">
        <v>7</v>
      </c>
      <c r="AR41" s="108" t="s">
        <v>7</v>
      </c>
      <c r="AS41" s="114" t="s">
        <v>469</v>
      </c>
      <c r="AT41" s="192"/>
    </row>
    <row r="42" spans="1:46" s="142" customFormat="1" ht="12.75" x14ac:dyDescent="0.2">
      <c r="A42" s="114"/>
      <c r="B42" s="262" t="s">
        <v>500</v>
      </c>
      <c r="C42" s="262" t="s">
        <v>574</v>
      </c>
      <c r="D42" s="131">
        <v>9330059.0899999999</v>
      </c>
      <c r="E42" s="125">
        <v>9330059.0399999991</v>
      </c>
      <c r="F42" s="127">
        <v>0.48021089900000002</v>
      </c>
      <c r="G42" s="152">
        <v>9096</v>
      </c>
      <c r="H42" s="152">
        <v>6771</v>
      </c>
      <c r="I42" s="153">
        <v>5997</v>
      </c>
      <c r="J42" s="181"/>
      <c r="K42" s="156">
        <v>0.2</v>
      </c>
      <c r="L42" s="103">
        <v>20</v>
      </c>
      <c r="M42" s="160">
        <v>6911</v>
      </c>
      <c r="N42" s="160">
        <v>4929</v>
      </c>
      <c r="O42" s="144">
        <v>4367.9983373040004</v>
      </c>
      <c r="P42" s="104">
        <v>2543.0016626959996</v>
      </c>
      <c r="Q42" s="168">
        <v>0.58218924695506669</v>
      </c>
      <c r="R42" s="176">
        <v>34624.199999999997</v>
      </c>
      <c r="S42" s="187">
        <v>4861</v>
      </c>
      <c r="T42" s="152">
        <v>3251.5079971290002</v>
      </c>
      <c r="U42" s="119">
        <v>1609.4920028709998</v>
      </c>
      <c r="V42" s="168">
        <v>0.49499862964880936</v>
      </c>
      <c r="W42" s="187">
        <v>4509</v>
      </c>
      <c r="X42" s="144">
        <v>2879.8247613030003</v>
      </c>
      <c r="Y42" s="104">
        <v>1629.1752386969997</v>
      </c>
      <c r="Z42" s="169">
        <v>0.56572026902076711</v>
      </c>
      <c r="AA42" s="105">
        <v>225.45</v>
      </c>
      <c r="AB42" s="160">
        <v>4160</v>
      </c>
      <c r="AC42" s="191">
        <v>1080</v>
      </c>
      <c r="AD42" s="119">
        <v>50</v>
      </c>
      <c r="AE42" s="104">
        <v>1130</v>
      </c>
      <c r="AF42" s="170">
        <v>0.27163461538461536</v>
      </c>
      <c r="AG42" s="106">
        <v>0.39196914196914195</v>
      </c>
      <c r="AH42" s="160">
        <v>1080</v>
      </c>
      <c r="AI42" s="170">
        <v>0.25961538461538464</v>
      </c>
      <c r="AJ42" s="107">
        <v>1.2751246788574884</v>
      </c>
      <c r="AK42" s="160">
        <v>1735</v>
      </c>
      <c r="AL42" s="160">
        <v>135</v>
      </c>
      <c r="AM42" s="104">
        <v>1870</v>
      </c>
      <c r="AN42" s="170">
        <v>0.44951923076923078</v>
      </c>
      <c r="AO42" s="107">
        <v>4.939771766694844</v>
      </c>
      <c r="AP42" s="160">
        <v>80</v>
      </c>
      <c r="AQ42" s="120" t="s">
        <v>7</v>
      </c>
      <c r="AR42" s="108" t="s">
        <v>7</v>
      </c>
      <c r="AS42" s="114" t="s">
        <v>469</v>
      </c>
      <c r="AT42" s="192"/>
    </row>
    <row r="43" spans="1:46" s="142" customFormat="1" ht="12.75" x14ac:dyDescent="0.2">
      <c r="A43" s="114"/>
      <c r="B43" s="262"/>
      <c r="C43" s="262"/>
      <c r="D43" s="131">
        <v>9330059.0999999996</v>
      </c>
      <c r="E43" s="125">
        <v>9330059.0399999991</v>
      </c>
      <c r="F43" s="127">
        <v>0.51978910099999998</v>
      </c>
      <c r="G43" s="152">
        <v>9096</v>
      </c>
      <c r="H43" s="152">
        <v>6771</v>
      </c>
      <c r="I43" s="153">
        <v>5997</v>
      </c>
      <c r="J43" s="181"/>
      <c r="K43" s="156">
        <v>0.2</v>
      </c>
      <c r="L43" s="103">
        <v>20</v>
      </c>
      <c r="M43" s="160">
        <v>6298</v>
      </c>
      <c r="N43" s="160">
        <v>5182</v>
      </c>
      <c r="O43" s="144">
        <v>4728.0016626959996</v>
      </c>
      <c r="P43" s="104">
        <v>1569.9983373040004</v>
      </c>
      <c r="Q43" s="168">
        <v>0.33206382935338402</v>
      </c>
      <c r="R43" s="176">
        <v>31632.3</v>
      </c>
      <c r="S43" s="187">
        <v>4309</v>
      </c>
      <c r="T43" s="152">
        <v>3519.4920028709998</v>
      </c>
      <c r="U43" s="119">
        <v>789.50799712900016</v>
      </c>
      <c r="V43" s="168">
        <v>0.22432441854817819</v>
      </c>
      <c r="W43" s="187">
        <v>3924</v>
      </c>
      <c r="X43" s="144">
        <v>3117.1752386969997</v>
      </c>
      <c r="Y43" s="104">
        <v>806.82476130300029</v>
      </c>
      <c r="Z43" s="169">
        <v>0.25883201922271731</v>
      </c>
      <c r="AA43" s="105">
        <v>196.2</v>
      </c>
      <c r="AB43" s="160">
        <v>3720</v>
      </c>
      <c r="AC43" s="191">
        <v>950</v>
      </c>
      <c r="AD43" s="119">
        <v>90</v>
      </c>
      <c r="AE43" s="104">
        <v>1040</v>
      </c>
      <c r="AF43" s="170">
        <v>0.27956989247311825</v>
      </c>
      <c r="AG43" s="106">
        <v>0.40341975825846793</v>
      </c>
      <c r="AH43" s="160">
        <v>820</v>
      </c>
      <c r="AI43" s="170">
        <v>0.22043010752688172</v>
      </c>
      <c r="AJ43" s="107">
        <v>1.0826626106428374</v>
      </c>
      <c r="AK43" s="160">
        <v>1705</v>
      </c>
      <c r="AL43" s="160">
        <v>75</v>
      </c>
      <c r="AM43" s="104">
        <v>1780</v>
      </c>
      <c r="AN43" s="170">
        <v>0.478494623655914</v>
      </c>
      <c r="AO43" s="107">
        <v>5.2581826775375164</v>
      </c>
      <c r="AP43" s="160">
        <v>70</v>
      </c>
      <c r="AQ43" s="120" t="s">
        <v>7</v>
      </c>
      <c r="AR43" s="108" t="s">
        <v>7</v>
      </c>
      <c r="AS43" s="114" t="s">
        <v>469</v>
      </c>
      <c r="AT43" s="192"/>
    </row>
    <row r="44" spans="1:46" s="142" customFormat="1" ht="12.75" x14ac:dyDescent="0.2">
      <c r="A44" s="114"/>
      <c r="B44" s="262" t="s">
        <v>500</v>
      </c>
      <c r="C44" s="262" t="s">
        <v>567</v>
      </c>
      <c r="D44" s="131">
        <v>9330059.1099999994</v>
      </c>
      <c r="E44" s="125">
        <v>9330059.0500000007</v>
      </c>
      <c r="F44" s="127">
        <v>0.40323437400000001</v>
      </c>
      <c r="G44" s="152">
        <v>10726</v>
      </c>
      <c r="H44" s="152">
        <v>6674</v>
      </c>
      <c r="I44" s="153">
        <v>5713</v>
      </c>
      <c r="J44" s="181"/>
      <c r="K44" s="156">
        <v>0.77</v>
      </c>
      <c r="L44" s="103">
        <v>77</v>
      </c>
      <c r="M44" s="160">
        <v>7163</v>
      </c>
      <c r="N44" s="160">
        <v>6291</v>
      </c>
      <c r="O44" s="144">
        <v>4325.0918955240004</v>
      </c>
      <c r="P44" s="104">
        <v>2837.9081044759996</v>
      </c>
      <c r="Q44" s="168">
        <v>0.65614978202264918</v>
      </c>
      <c r="R44" s="176">
        <v>9296.6</v>
      </c>
      <c r="S44" s="187">
        <v>5202</v>
      </c>
      <c r="T44" s="152">
        <v>2691.1862120760002</v>
      </c>
      <c r="U44" s="119">
        <v>2510.8137879239998</v>
      </c>
      <c r="V44" s="168">
        <v>0.93297660959222151</v>
      </c>
      <c r="W44" s="187">
        <v>4256</v>
      </c>
      <c r="X44" s="144">
        <v>2303.677978662</v>
      </c>
      <c r="Y44" s="104">
        <v>1952.322021338</v>
      </c>
      <c r="Z44" s="169">
        <v>0.84748043755313784</v>
      </c>
      <c r="AA44" s="105">
        <v>55.272727272727273</v>
      </c>
      <c r="AB44" s="160">
        <v>4220</v>
      </c>
      <c r="AC44" s="191">
        <v>975</v>
      </c>
      <c r="AD44" s="119">
        <v>60</v>
      </c>
      <c r="AE44" s="104">
        <v>1035</v>
      </c>
      <c r="AF44" s="170">
        <v>0.24526066350710901</v>
      </c>
      <c r="AG44" s="106">
        <v>0.3539114913522497</v>
      </c>
      <c r="AH44" s="160">
        <v>790</v>
      </c>
      <c r="AI44" s="170">
        <v>0.1872037914691943</v>
      </c>
      <c r="AJ44" s="107">
        <v>0.91946852391549261</v>
      </c>
      <c r="AK44" s="160">
        <v>2255</v>
      </c>
      <c r="AL44" s="160">
        <v>70</v>
      </c>
      <c r="AM44" s="104">
        <v>2325</v>
      </c>
      <c r="AN44" s="170">
        <v>0.55094786729857825</v>
      </c>
      <c r="AO44" s="107">
        <v>6.0543721681162443</v>
      </c>
      <c r="AP44" s="160">
        <v>70</v>
      </c>
      <c r="AQ44" s="120" t="s">
        <v>7</v>
      </c>
      <c r="AR44" s="108" t="s">
        <v>7</v>
      </c>
      <c r="AS44" s="114" t="s">
        <v>469</v>
      </c>
      <c r="AT44" s="192"/>
    </row>
    <row r="45" spans="1:46" s="142" customFormat="1" ht="12.75" x14ac:dyDescent="0.2">
      <c r="A45" s="114"/>
      <c r="B45" s="262" t="s">
        <v>500</v>
      </c>
      <c r="C45" s="262" t="s">
        <v>552</v>
      </c>
      <c r="D45" s="131">
        <v>9330059.1300000008</v>
      </c>
      <c r="E45" s="125">
        <v>9330059.0500000007</v>
      </c>
      <c r="F45" s="127">
        <v>0.117995606</v>
      </c>
      <c r="G45" s="152">
        <v>10726</v>
      </c>
      <c r="H45" s="152">
        <v>6674</v>
      </c>
      <c r="I45" s="153">
        <v>5713</v>
      </c>
      <c r="J45" s="181"/>
      <c r="K45" s="156">
        <v>0.32</v>
      </c>
      <c r="L45" s="103">
        <v>32</v>
      </c>
      <c r="M45" s="160">
        <v>4753</v>
      </c>
      <c r="N45" s="160">
        <v>4234</v>
      </c>
      <c r="O45" s="144">
        <v>1265.620869956</v>
      </c>
      <c r="P45" s="104">
        <v>3487.3791300439998</v>
      </c>
      <c r="Q45" s="168">
        <v>2.7554690451376964</v>
      </c>
      <c r="R45" s="176">
        <v>14899.7</v>
      </c>
      <c r="S45" s="187">
        <v>2960</v>
      </c>
      <c r="T45" s="152">
        <v>787.50267444400004</v>
      </c>
      <c r="U45" s="119">
        <v>2172.4973255559999</v>
      </c>
      <c r="V45" s="168">
        <v>2.7587173936772298</v>
      </c>
      <c r="W45" s="187">
        <v>2596</v>
      </c>
      <c r="X45" s="144">
        <v>674.10889707800004</v>
      </c>
      <c r="Y45" s="104">
        <v>1921.8911029219998</v>
      </c>
      <c r="Z45" s="169">
        <v>2.8510098461133659</v>
      </c>
      <c r="AA45" s="105">
        <v>81.125</v>
      </c>
      <c r="AB45" s="160">
        <v>2885</v>
      </c>
      <c r="AC45" s="191">
        <v>685</v>
      </c>
      <c r="AD45" s="119">
        <v>20</v>
      </c>
      <c r="AE45" s="104">
        <v>705</v>
      </c>
      <c r="AF45" s="170">
        <v>0.24436741767764297</v>
      </c>
      <c r="AG45" s="106">
        <v>0.35262253633137519</v>
      </c>
      <c r="AH45" s="160">
        <v>785</v>
      </c>
      <c r="AI45" s="170">
        <v>0.27209705372616982</v>
      </c>
      <c r="AJ45" s="107">
        <v>1.3364295369654706</v>
      </c>
      <c r="AK45" s="160">
        <v>1230</v>
      </c>
      <c r="AL45" s="160">
        <v>110</v>
      </c>
      <c r="AM45" s="104">
        <v>1340</v>
      </c>
      <c r="AN45" s="170">
        <v>0.46447140381282498</v>
      </c>
      <c r="AO45" s="107">
        <v>5.1040813605804942</v>
      </c>
      <c r="AP45" s="160">
        <v>50</v>
      </c>
      <c r="AQ45" s="120" t="s">
        <v>7</v>
      </c>
      <c r="AR45" s="108" t="s">
        <v>7</v>
      </c>
      <c r="AS45" s="114" t="s">
        <v>469</v>
      </c>
      <c r="AT45" s="192" t="s">
        <v>478</v>
      </c>
    </row>
    <row r="46" spans="1:46" s="142" customFormat="1" ht="12.75" x14ac:dyDescent="0.2">
      <c r="A46" s="114"/>
      <c r="B46" s="262" t="s">
        <v>500</v>
      </c>
      <c r="C46" s="262" t="s">
        <v>549</v>
      </c>
      <c r="D46" s="131">
        <v>9330059.1400000006</v>
      </c>
      <c r="E46" s="125">
        <v>9330059.0500000007</v>
      </c>
      <c r="F46" s="127">
        <v>0.47877001899999999</v>
      </c>
      <c r="G46" s="152">
        <v>10726</v>
      </c>
      <c r="H46" s="152">
        <v>6674</v>
      </c>
      <c r="I46" s="153">
        <v>5713</v>
      </c>
      <c r="J46" s="181"/>
      <c r="K46" s="156">
        <v>0.59</v>
      </c>
      <c r="L46" s="103">
        <v>59</v>
      </c>
      <c r="M46" s="160">
        <v>8833</v>
      </c>
      <c r="N46" s="160">
        <v>8279</v>
      </c>
      <c r="O46" s="144">
        <v>5135.2872237940001</v>
      </c>
      <c r="P46" s="104">
        <v>3697.7127762059999</v>
      </c>
      <c r="Q46" s="168">
        <v>0.72005958285505478</v>
      </c>
      <c r="R46" s="176">
        <v>14953.4</v>
      </c>
      <c r="S46" s="187">
        <v>5328</v>
      </c>
      <c r="T46" s="152">
        <v>3195.3111068059998</v>
      </c>
      <c r="U46" s="119">
        <v>2132.6888931940002</v>
      </c>
      <c r="V46" s="168">
        <v>0.66744326981225133</v>
      </c>
      <c r="W46" s="187">
        <v>4861</v>
      </c>
      <c r="X46" s="144">
        <v>2735.2131185469998</v>
      </c>
      <c r="Y46" s="104">
        <v>2125.7868814530002</v>
      </c>
      <c r="Z46" s="169">
        <v>0.77719241218843704</v>
      </c>
      <c r="AA46" s="105">
        <v>82.389830508474574</v>
      </c>
      <c r="AB46" s="160">
        <v>5310</v>
      </c>
      <c r="AC46" s="191">
        <v>1850</v>
      </c>
      <c r="AD46" s="119">
        <v>140</v>
      </c>
      <c r="AE46" s="104">
        <v>1990</v>
      </c>
      <c r="AF46" s="170">
        <v>0.37476459510357818</v>
      </c>
      <c r="AG46" s="106">
        <v>0.54078585152031489</v>
      </c>
      <c r="AH46" s="160">
        <v>1020</v>
      </c>
      <c r="AI46" s="170">
        <v>0.19209039548022599</v>
      </c>
      <c r="AJ46" s="107">
        <v>0.94346952593431233</v>
      </c>
      <c r="AK46" s="160">
        <v>2050</v>
      </c>
      <c r="AL46" s="160">
        <v>150</v>
      </c>
      <c r="AM46" s="104">
        <v>2200</v>
      </c>
      <c r="AN46" s="170">
        <v>0.4143126177024482</v>
      </c>
      <c r="AO46" s="107">
        <v>4.5528859088181122</v>
      </c>
      <c r="AP46" s="160">
        <v>95</v>
      </c>
      <c r="AQ46" s="120" t="s">
        <v>7</v>
      </c>
      <c r="AR46" s="108" t="s">
        <v>7</v>
      </c>
      <c r="AS46" s="114" t="s">
        <v>469</v>
      </c>
      <c r="AT46" s="192"/>
    </row>
    <row r="47" spans="1:46" s="142" customFormat="1" ht="12.75" x14ac:dyDescent="0.2">
      <c r="A47" s="114"/>
      <c r="B47" s="262"/>
      <c r="C47" s="262"/>
      <c r="D47" s="131">
        <v>9330060.0099999998</v>
      </c>
      <c r="E47" s="125"/>
      <c r="F47" s="118"/>
      <c r="G47" s="119"/>
      <c r="H47" s="119"/>
      <c r="I47" s="149"/>
      <c r="J47" s="181" t="s">
        <v>156</v>
      </c>
      <c r="K47" s="156">
        <v>0.15</v>
      </c>
      <c r="L47" s="103">
        <v>15</v>
      </c>
      <c r="M47" s="160">
        <v>3124</v>
      </c>
      <c r="N47" s="160">
        <v>3039</v>
      </c>
      <c r="O47" s="144">
        <v>3047</v>
      </c>
      <c r="P47" s="104">
        <v>77</v>
      </c>
      <c r="Q47" s="168">
        <v>2.5270758122743681E-2</v>
      </c>
      <c r="R47" s="176">
        <v>21065.4</v>
      </c>
      <c r="S47" s="187">
        <v>2174</v>
      </c>
      <c r="T47" s="152">
        <v>2184</v>
      </c>
      <c r="U47" s="119">
        <v>-10</v>
      </c>
      <c r="V47" s="168">
        <v>-4.578754578754579E-3</v>
      </c>
      <c r="W47" s="187">
        <v>2058</v>
      </c>
      <c r="X47" s="144">
        <v>2031</v>
      </c>
      <c r="Y47" s="104">
        <v>27</v>
      </c>
      <c r="Z47" s="169">
        <v>1.3293943870014771E-2</v>
      </c>
      <c r="AA47" s="105">
        <v>137.19999999999999</v>
      </c>
      <c r="AB47" s="160">
        <v>2005</v>
      </c>
      <c r="AC47" s="191">
        <v>515</v>
      </c>
      <c r="AD47" s="119">
        <v>35</v>
      </c>
      <c r="AE47" s="104">
        <v>550</v>
      </c>
      <c r="AF47" s="170">
        <v>0.27431421446384041</v>
      </c>
      <c r="AG47" s="106">
        <v>0.39583580730712903</v>
      </c>
      <c r="AH47" s="160">
        <v>500</v>
      </c>
      <c r="AI47" s="170">
        <v>0.24937655860349128</v>
      </c>
      <c r="AJ47" s="107">
        <v>1.2248357495259885</v>
      </c>
      <c r="AK47" s="160">
        <v>750</v>
      </c>
      <c r="AL47" s="160">
        <v>180</v>
      </c>
      <c r="AM47" s="104">
        <v>930</v>
      </c>
      <c r="AN47" s="170">
        <v>0.46384039900249374</v>
      </c>
      <c r="AO47" s="107">
        <v>5.0971472417856454</v>
      </c>
      <c r="AP47" s="160">
        <v>25</v>
      </c>
      <c r="AQ47" s="120" t="s">
        <v>7</v>
      </c>
      <c r="AR47" s="108" t="s">
        <v>7</v>
      </c>
      <c r="AS47" s="114"/>
      <c r="AT47" s="192"/>
    </row>
    <row r="48" spans="1:46" s="142" customFormat="1" ht="12.75" x14ac:dyDescent="0.2">
      <c r="A48" s="114"/>
      <c r="B48" s="262"/>
      <c r="C48" s="262"/>
      <c r="D48" s="131">
        <v>9330060.0199999996</v>
      </c>
      <c r="E48" s="125"/>
      <c r="F48" s="118"/>
      <c r="G48" s="119"/>
      <c r="H48" s="119"/>
      <c r="I48" s="149"/>
      <c r="J48" s="181" t="s">
        <v>157</v>
      </c>
      <c r="K48" s="156">
        <v>0.23</v>
      </c>
      <c r="L48" s="103">
        <v>23</v>
      </c>
      <c r="M48" s="160">
        <v>5986</v>
      </c>
      <c r="N48" s="160">
        <v>5612</v>
      </c>
      <c r="O48" s="144">
        <v>5633</v>
      </c>
      <c r="P48" s="104">
        <v>353</v>
      </c>
      <c r="Q48" s="168">
        <v>6.2666429966270198E-2</v>
      </c>
      <c r="R48" s="176">
        <v>25846.3</v>
      </c>
      <c r="S48" s="187">
        <v>4109</v>
      </c>
      <c r="T48" s="152">
        <v>3959</v>
      </c>
      <c r="U48" s="119">
        <v>150</v>
      </c>
      <c r="V48" s="168">
        <v>3.7888355645364989E-2</v>
      </c>
      <c r="W48" s="187">
        <v>3987</v>
      </c>
      <c r="X48" s="144">
        <v>3732</v>
      </c>
      <c r="Y48" s="104">
        <v>255</v>
      </c>
      <c r="Z48" s="169">
        <v>6.8327974276527328E-2</v>
      </c>
      <c r="AA48" s="105">
        <v>173.34782608695653</v>
      </c>
      <c r="AB48" s="160">
        <v>3760</v>
      </c>
      <c r="AC48" s="191">
        <v>975</v>
      </c>
      <c r="AD48" s="119">
        <v>70</v>
      </c>
      <c r="AE48" s="104">
        <v>1045</v>
      </c>
      <c r="AF48" s="170">
        <v>0.27792553191489361</v>
      </c>
      <c r="AG48" s="106">
        <v>0.4010469436001351</v>
      </c>
      <c r="AH48" s="160">
        <v>945</v>
      </c>
      <c r="AI48" s="170">
        <v>0.25132978723404253</v>
      </c>
      <c r="AJ48" s="107">
        <v>1.234429210383313</v>
      </c>
      <c r="AK48" s="160">
        <v>1415</v>
      </c>
      <c r="AL48" s="160">
        <v>290</v>
      </c>
      <c r="AM48" s="104">
        <v>1705</v>
      </c>
      <c r="AN48" s="170">
        <v>0.45345744680851063</v>
      </c>
      <c r="AO48" s="107">
        <v>4.9830488660275893</v>
      </c>
      <c r="AP48" s="160">
        <v>65</v>
      </c>
      <c r="AQ48" s="120" t="s">
        <v>7</v>
      </c>
      <c r="AR48" s="108" t="s">
        <v>7</v>
      </c>
      <c r="AS48" s="114"/>
      <c r="AT48" s="192"/>
    </row>
    <row r="49" spans="1:46" s="142" customFormat="1" ht="12.75" x14ac:dyDescent="0.2">
      <c r="A49" s="114"/>
      <c r="B49" s="262"/>
      <c r="C49" s="262"/>
      <c r="D49" s="131">
        <v>9330061</v>
      </c>
      <c r="E49" s="125"/>
      <c r="F49" s="118"/>
      <c r="G49" s="119"/>
      <c r="H49" s="119"/>
      <c r="I49" s="149"/>
      <c r="J49" s="181" t="s">
        <v>158</v>
      </c>
      <c r="K49" s="156">
        <v>0.21</v>
      </c>
      <c r="L49" s="103">
        <v>21</v>
      </c>
      <c r="M49" s="160">
        <v>5111</v>
      </c>
      <c r="N49" s="160">
        <v>4821</v>
      </c>
      <c r="O49" s="144">
        <v>4787</v>
      </c>
      <c r="P49" s="104">
        <v>324</v>
      </c>
      <c r="Q49" s="168">
        <v>6.7683308961771466E-2</v>
      </c>
      <c r="R49" s="176">
        <v>24119.9</v>
      </c>
      <c r="S49" s="187">
        <v>3659</v>
      </c>
      <c r="T49" s="152">
        <v>3504</v>
      </c>
      <c r="U49" s="119">
        <v>155</v>
      </c>
      <c r="V49" s="168">
        <v>4.4235159817351599E-2</v>
      </c>
      <c r="W49" s="187">
        <v>3509</v>
      </c>
      <c r="X49" s="144">
        <v>3289</v>
      </c>
      <c r="Y49" s="104">
        <v>220</v>
      </c>
      <c r="Z49" s="169">
        <v>6.6889632107023408E-2</v>
      </c>
      <c r="AA49" s="105">
        <v>167.0952380952381</v>
      </c>
      <c r="AB49" s="160">
        <v>3245</v>
      </c>
      <c r="AC49" s="191">
        <v>910</v>
      </c>
      <c r="AD49" s="119">
        <v>70</v>
      </c>
      <c r="AE49" s="104">
        <v>980</v>
      </c>
      <c r="AF49" s="170">
        <v>0.30200308166409862</v>
      </c>
      <c r="AG49" s="106">
        <v>0.43579088263217697</v>
      </c>
      <c r="AH49" s="160">
        <v>990</v>
      </c>
      <c r="AI49" s="170">
        <v>0.30508474576271188</v>
      </c>
      <c r="AJ49" s="107">
        <v>1.4984516000133197</v>
      </c>
      <c r="AK49" s="160">
        <v>865</v>
      </c>
      <c r="AL49" s="160">
        <v>340</v>
      </c>
      <c r="AM49" s="104">
        <v>1205</v>
      </c>
      <c r="AN49" s="170">
        <v>0.37134052388289679</v>
      </c>
      <c r="AO49" s="107">
        <v>4.0806650976142507</v>
      </c>
      <c r="AP49" s="160">
        <v>70</v>
      </c>
      <c r="AQ49" s="120" t="s">
        <v>7</v>
      </c>
      <c r="AR49" s="108" t="s">
        <v>7</v>
      </c>
      <c r="AS49" s="114"/>
      <c r="AT49" s="192"/>
    </row>
    <row r="50" spans="1:46" s="142" customFormat="1" ht="12.75" x14ac:dyDescent="0.2">
      <c r="A50" s="114"/>
      <c r="B50" s="262"/>
      <c r="C50" s="262"/>
      <c r="D50" s="131">
        <v>9330062</v>
      </c>
      <c r="E50" s="125"/>
      <c r="F50" s="118"/>
      <c r="G50" s="119"/>
      <c r="H50" s="119"/>
      <c r="I50" s="149"/>
      <c r="J50" s="181" t="s">
        <v>159</v>
      </c>
      <c r="K50" s="156">
        <v>0.17</v>
      </c>
      <c r="L50" s="103">
        <v>17</v>
      </c>
      <c r="M50" s="160">
        <v>3426</v>
      </c>
      <c r="N50" s="160">
        <v>3209</v>
      </c>
      <c r="O50" s="144">
        <v>3262</v>
      </c>
      <c r="P50" s="104">
        <v>164</v>
      </c>
      <c r="Q50" s="168">
        <v>5.0275904353157569E-2</v>
      </c>
      <c r="R50" s="176">
        <v>20296.2</v>
      </c>
      <c r="S50" s="187">
        <v>2512</v>
      </c>
      <c r="T50" s="152">
        <v>2476</v>
      </c>
      <c r="U50" s="119">
        <v>36</v>
      </c>
      <c r="V50" s="168">
        <v>1.4539579967689823E-2</v>
      </c>
      <c r="W50" s="187">
        <v>2355</v>
      </c>
      <c r="X50" s="144">
        <v>2250</v>
      </c>
      <c r="Y50" s="104">
        <v>105</v>
      </c>
      <c r="Z50" s="169">
        <v>4.6666666666666669E-2</v>
      </c>
      <c r="AA50" s="105">
        <v>138.52941176470588</v>
      </c>
      <c r="AB50" s="160">
        <v>1785</v>
      </c>
      <c r="AC50" s="191">
        <v>630</v>
      </c>
      <c r="AD50" s="119">
        <v>55</v>
      </c>
      <c r="AE50" s="104">
        <v>685</v>
      </c>
      <c r="AF50" s="170">
        <v>0.38375350140056025</v>
      </c>
      <c r="AG50" s="106">
        <v>0.55375685627786475</v>
      </c>
      <c r="AH50" s="160">
        <v>475</v>
      </c>
      <c r="AI50" s="170">
        <v>0.26610644257703081</v>
      </c>
      <c r="AJ50" s="107">
        <v>1.3070061030306033</v>
      </c>
      <c r="AK50" s="160">
        <v>350</v>
      </c>
      <c r="AL50" s="160">
        <v>220</v>
      </c>
      <c r="AM50" s="104">
        <v>570</v>
      </c>
      <c r="AN50" s="170">
        <v>0.31932773109243695</v>
      </c>
      <c r="AO50" s="107">
        <v>3.5090959460707358</v>
      </c>
      <c r="AP50" s="160">
        <v>50</v>
      </c>
      <c r="AQ50" s="120" t="s">
        <v>7</v>
      </c>
      <c r="AR50" s="108" t="s">
        <v>7</v>
      </c>
      <c r="AS50" s="114"/>
      <c r="AT50" s="192"/>
    </row>
    <row r="51" spans="1:46" s="142" customFormat="1" ht="12.75" x14ac:dyDescent="0.2">
      <c r="A51" s="114"/>
      <c r="B51" s="262"/>
      <c r="C51" s="262"/>
      <c r="D51" s="131">
        <v>9330063</v>
      </c>
      <c r="E51" s="125"/>
      <c r="F51" s="118"/>
      <c r="G51" s="119"/>
      <c r="H51" s="119"/>
      <c r="I51" s="149"/>
      <c r="J51" s="181" t="s">
        <v>160</v>
      </c>
      <c r="K51" s="156">
        <v>0.19</v>
      </c>
      <c r="L51" s="103">
        <v>19</v>
      </c>
      <c r="M51" s="160">
        <v>3978</v>
      </c>
      <c r="N51" s="160">
        <v>3352</v>
      </c>
      <c r="O51" s="144">
        <v>3574</v>
      </c>
      <c r="P51" s="104">
        <v>404</v>
      </c>
      <c r="Q51" s="168">
        <v>0.11303861219921657</v>
      </c>
      <c r="R51" s="176">
        <v>21479.5</v>
      </c>
      <c r="S51" s="187">
        <v>2689</v>
      </c>
      <c r="T51" s="152">
        <v>2389</v>
      </c>
      <c r="U51" s="119">
        <v>300</v>
      </c>
      <c r="V51" s="168">
        <v>0.12557555462536626</v>
      </c>
      <c r="W51" s="187">
        <v>2549</v>
      </c>
      <c r="X51" s="144">
        <v>2239</v>
      </c>
      <c r="Y51" s="104">
        <v>310</v>
      </c>
      <c r="Z51" s="169">
        <v>0.13845466726217062</v>
      </c>
      <c r="AA51" s="105">
        <v>134.15789473684211</v>
      </c>
      <c r="AB51" s="160">
        <v>2470</v>
      </c>
      <c r="AC51" s="191">
        <v>650</v>
      </c>
      <c r="AD51" s="119">
        <v>60</v>
      </c>
      <c r="AE51" s="104">
        <v>710</v>
      </c>
      <c r="AF51" s="170">
        <v>0.2874493927125506</v>
      </c>
      <c r="AG51" s="106">
        <v>0.41478988847409903</v>
      </c>
      <c r="AH51" s="160">
        <v>645</v>
      </c>
      <c r="AI51" s="170">
        <v>0.26113360323886642</v>
      </c>
      <c r="AJ51" s="107">
        <v>1.2825815483244913</v>
      </c>
      <c r="AK51" s="160">
        <v>860</v>
      </c>
      <c r="AL51" s="160">
        <v>205</v>
      </c>
      <c r="AM51" s="104">
        <v>1065</v>
      </c>
      <c r="AN51" s="170">
        <v>0.43117408906882593</v>
      </c>
      <c r="AO51" s="107">
        <v>4.7381768029541309</v>
      </c>
      <c r="AP51" s="160">
        <v>60</v>
      </c>
      <c r="AQ51" s="120" t="s">
        <v>7</v>
      </c>
      <c r="AR51" s="108" t="s">
        <v>7</v>
      </c>
      <c r="AS51" s="114"/>
      <c r="AT51" s="192"/>
    </row>
    <row r="52" spans="1:46" s="142" customFormat="1" ht="12.75" x14ac:dyDescent="0.2">
      <c r="A52" s="114"/>
      <c r="B52" s="262"/>
      <c r="C52" s="262"/>
      <c r="D52" s="131">
        <v>9330064</v>
      </c>
      <c r="E52" s="125"/>
      <c r="F52" s="118"/>
      <c r="G52" s="119"/>
      <c r="H52" s="119"/>
      <c r="I52" s="149"/>
      <c r="J52" s="181" t="s">
        <v>161</v>
      </c>
      <c r="K52" s="156">
        <v>0.24</v>
      </c>
      <c r="L52" s="103">
        <v>24</v>
      </c>
      <c r="M52" s="160">
        <v>4658</v>
      </c>
      <c r="N52" s="160">
        <v>4616</v>
      </c>
      <c r="O52" s="144">
        <v>4614</v>
      </c>
      <c r="P52" s="104">
        <v>44</v>
      </c>
      <c r="Q52" s="168">
        <v>9.5361941915908105E-3</v>
      </c>
      <c r="R52" s="176">
        <v>19489.5</v>
      </c>
      <c r="S52" s="187">
        <v>3192</v>
      </c>
      <c r="T52" s="152">
        <v>3183</v>
      </c>
      <c r="U52" s="119">
        <v>9</v>
      </c>
      <c r="V52" s="168">
        <v>2.8275212064090482E-3</v>
      </c>
      <c r="W52" s="187">
        <v>3085</v>
      </c>
      <c r="X52" s="144">
        <v>3002</v>
      </c>
      <c r="Y52" s="104">
        <v>83</v>
      </c>
      <c r="Z52" s="169">
        <v>2.7648234510326448E-2</v>
      </c>
      <c r="AA52" s="105">
        <v>128.54166666666666</v>
      </c>
      <c r="AB52" s="160">
        <v>3170</v>
      </c>
      <c r="AC52" s="191">
        <v>590</v>
      </c>
      <c r="AD52" s="119">
        <v>60</v>
      </c>
      <c r="AE52" s="104">
        <v>650</v>
      </c>
      <c r="AF52" s="170">
        <v>0.20504731861198738</v>
      </c>
      <c r="AG52" s="106">
        <v>0.29588357664067444</v>
      </c>
      <c r="AH52" s="160">
        <v>815</v>
      </c>
      <c r="AI52" s="170">
        <v>0.25709779179810727</v>
      </c>
      <c r="AJ52" s="107">
        <v>1.2627592917392301</v>
      </c>
      <c r="AK52" s="160">
        <v>1485</v>
      </c>
      <c r="AL52" s="160">
        <v>185</v>
      </c>
      <c r="AM52" s="104">
        <v>1670</v>
      </c>
      <c r="AN52" s="170">
        <v>0.52681388012618302</v>
      </c>
      <c r="AO52" s="107">
        <v>5.7891635178701435</v>
      </c>
      <c r="AP52" s="160">
        <v>35</v>
      </c>
      <c r="AQ52" s="120" t="s">
        <v>7</v>
      </c>
      <c r="AR52" s="108" t="s">
        <v>7</v>
      </c>
      <c r="AS52" s="114"/>
      <c r="AT52" s="192"/>
    </row>
    <row r="53" spans="1:46" s="142" customFormat="1" ht="12.75" x14ac:dyDescent="0.2">
      <c r="A53" s="114"/>
      <c r="B53" s="262"/>
      <c r="C53" s="262"/>
      <c r="D53" s="131">
        <v>9330065</v>
      </c>
      <c r="E53" s="125"/>
      <c r="F53" s="118"/>
      <c r="G53" s="119"/>
      <c r="H53" s="119"/>
      <c r="I53" s="149"/>
      <c r="J53" s="181" t="s">
        <v>162</v>
      </c>
      <c r="K53" s="156">
        <v>0.24</v>
      </c>
      <c r="L53" s="103">
        <v>24</v>
      </c>
      <c r="M53" s="160">
        <v>7147</v>
      </c>
      <c r="N53" s="160">
        <v>6767</v>
      </c>
      <c r="O53" s="144">
        <v>6610</v>
      </c>
      <c r="P53" s="104">
        <v>537</v>
      </c>
      <c r="Q53" s="168">
        <v>8.1240544629349473E-2</v>
      </c>
      <c r="R53" s="176">
        <v>29655.599999999999</v>
      </c>
      <c r="S53" s="187">
        <v>4801</v>
      </c>
      <c r="T53" s="152">
        <v>4577</v>
      </c>
      <c r="U53" s="119">
        <v>224</v>
      </c>
      <c r="V53" s="168">
        <v>4.89403539436312E-2</v>
      </c>
      <c r="W53" s="187">
        <v>4515</v>
      </c>
      <c r="X53" s="144">
        <v>4146</v>
      </c>
      <c r="Y53" s="104">
        <v>369</v>
      </c>
      <c r="Z53" s="169">
        <v>8.9001447178002888E-2</v>
      </c>
      <c r="AA53" s="105">
        <v>188.125</v>
      </c>
      <c r="AB53" s="160">
        <v>4575</v>
      </c>
      <c r="AC53" s="191">
        <v>905</v>
      </c>
      <c r="AD53" s="119">
        <v>30</v>
      </c>
      <c r="AE53" s="104">
        <v>935</v>
      </c>
      <c r="AF53" s="170">
        <v>0.20437158469945355</v>
      </c>
      <c r="AG53" s="106">
        <v>0.29490849162980309</v>
      </c>
      <c r="AH53" s="160">
        <v>1135</v>
      </c>
      <c r="AI53" s="170">
        <v>0.24808743169398906</v>
      </c>
      <c r="AJ53" s="107">
        <v>1.2185040849410071</v>
      </c>
      <c r="AK53" s="160">
        <v>2210</v>
      </c>
      <c r="AL53" s="160">
        <v>205</v>
      </c>
      <c r="AM53" s="104">
        <v>2415</v>
      </c>
      <c r="AN53" s="170">
        <v>0.52786885245901638</v>
      </c>
      <c r="AO53" s="107">
        <v>5.8007566204287517</v>
      </c>
      <c r="AP53" s="160">
        <v>85</v>
      </c>
      <c r="AQ53" s="120" t="s">
        <v>7</v>
      </c>
      <c r="AR53" s="108" t="s">
        <v>7</v>
      </c>
      <c r="AS53" s="114"/>
      <c r="AT53" s="192"/>
    </row>
    <row r="54" spans="1:46" s="142" customFormat="1" ht="12.75" x14ac:dyDescent="0.2">
      <c r="A54" s="114"/>
      <c r="B54" s="262" t="s">
        <v>500</v>
      </c>
      <c r="C54" s="262" t="s">
        <v>604</v>
      </c>
      <c r="D54" s="131">
        <v>9330066</v>
      </c>
      <c r="E54" s="125"/>
      <c r="F54" s="118"/>
      <c r="G54" s="119"/>
      <c r="H54" s="119"/>
      <c r="I54" s="149"/>
      <c r="J54" s="181" t="s">
        <v>163</v>
      </c>
      <c r="K54" s="156">
        <v>0.53</v>
      </c>
      <c r="L54" s="103">
        <v>53</v>
      </c>
      <c r="M54" s="160">
        <v>8639</v>
      </c>
      <c r="N54" s="160">
        <v>7817</v>
      </c>
      <c r="O54" s="144">
        <v>6772</v>
      </c>
      <c r="P54" s="104">
        <v>1867</v>
      </c>
      <c r="Q54" s="168">
        <v>0.27569403425871236</v>
      </c>
      <c r="R54" s="176">
        <v>16333.9</v>
      </c>
      <c r="S54" s="187">
        <v>5910</v>
      </c>
      <c r="T54" s="152">
        <v>4545</v>
      </c>
      <c r="U54" s="119">
        <v>1365</v>
      </c>
      <c r="V54" s="168">
        <v>0.30033003300330036</v>
      </c>
      <c r="W54" s="187">
        <v>4599</v>
      </c>
      <c r="X54" s="144">
        <v>3515</v>
      </c>
      <c r="Y54" s="104">
        <v>1084</v>
      </c>
      <c r="Z54" s="169">
        <v>0.30839260312944522</v>
      </c>
      <c r="AA54" s="105">
        <v>86.773584905660371</v>
      </c>
      <c r="AB54" s="160">
        <v>4395</v>
      </c>
      <c r="AC54" s="191">
        <v>1320</v>
      </c>
      <c r="AD54" s="119">
        <v>95</v>
      </c>
      <c r="AE54" s="104">
        <v>1415</v>
      </c>
      <c r="AF54" s="170">
        <v>0.32195676905574516</v>
      </c>
      <c r="AG54" s="106">
        <v>0.46458408233152265</v>
      </c>
      <c r="AH54" s="160">
        <v>710</v>
      </c>
      <c r="AI54" s="170">
        <v>0.16154721274175199</v>
      </c>
      <c r="AJ54" s="107">
        <v>0.79345389362353624</v>
      </c>
      <c r="AK54" s="160">
        <v>2130</v>
      </c>
      <c r="AL54" s="160">
        <v>90</v>
      </c>
      <c r="AM54" s="104">
        <v>2220</v>
      </c>
      <c r="AN54" s="170">
        <v>0.50511945392491464</v>
      </c>
      <c r="AO54" s="107">
        <v>5.550763229944117</v>
      </c>
      <c r="AP54" s="160">
        <v>55</v>
      </c>
      <c r="AQ54" s="120" t="s">
        <v>7</v>
      </c>
      <c r="AR54" s="108" t="s">
        <v>7</v>
      </c>
      <c r="AS54" s="114"/>
      <c r="AT54" s="192"/>
    </row>
    <row r="55" spans="1:46" s="142" customFormat="1" ht="12.75" x14ac:dyDescent="0.2">
      <c r="A55" s="114"/>
      <c r="B55" s="262"/>
      <c r="C55" s="262"/>
      <c r="D55" s="131">
        <v>9330067.0099999998</v>
      </c>
      <c r="E55" s="125">
        <v>9330067</v>
      </c>
      <c r="F55" s="127">
        <v>0.45308997099999998</v>
      </c>
      <c r="G55" s="152">
        <v>8230</v>
      </c>
      <c r="H55" s="152">
        <v>5542</v>
      </c>
      <c r="I55" s="153">
        <v>4896</v>
      </c>
      <c r="J55" s="181"/>
      <c r="K55" s="156">
        <v>0.19</v>
      </c>
      <c r="L55" s="103">
        <v>19</v>
      </c>
      <c r="M55" s="160">
        <v>3772</v>
      </c>
      <c r="N55" s="160">
        <v>3666</v>
      </c>
      <c r="O55" s="144">
        <v>3728.9304613299996</v>
      </c>
      <c r="P55" s="104">
        <v>43.069538670000384</v>
      </c>
      <c r="Q55" s="168">
        <v>1.1550105081508747E-2</v>
      </c>
      <c r="R55" s="176">
        <v>20246.900000000001</v>
      </c>
      <c r="S55" s="187">
        <v>2633</v>
      </c>
      <c r="T55" s="152">
        <v>2511.024619282</v>
      </c>
      <c r="U55" s="119">
        <v>121.975380718</v>
      </c>
      <c r="V55" s="168">
        <v>4.8575939790218993E-2</v>
      </c>
      <c r="W55" s="187">
        <v>2544</v>
      </c>
      <c r="X55" s="144">
        <v>2218.3284980159997</v>
      </c>
      <c r="Y55" s="104">
        <v>325.67150198400032</v>
      </c>
      <c r="Z55" s="169">
        <v>0.14680941180500104</v>
      </c>
      <c r="AA55" s="105">
        <v>133.89473684210526</v>
      </c>
      <c r="AB55" s="160">
        <v>2205</v>
      </c>
      <c r="AC55" s="191">
        <v>485</v>
      </c>
      <c r="AD55" s="119">
        <v>50</v>
      </c>
      <c r="AE55" s="104">
        <v>535</v>
      </c>
      <c r="AF55" s="170">
        <v>0.24263038548752835</v>
      </c>
      <c r="AG55" s="106">
        <v>0.3501159963744998</v>
      </c>
      <c r="AH55" s="160">
        <v>590</v>
      </c>
      <c r="AI55" s="170">
        <v>0.26757369614512472</v>
      </c>
      <c r="AJ55" s="107">
        <v>1.3142126529721254</v>
      </c>
      <c r="AK55" s="160">
        <v>900</v>
      </c>
      <c r="AL55" s="160">
        <v>125</v>
      </c>
      <c r="AM55" s="104">
        <v>1025</v>
      </c>
      <c r="AN55" s="170">
        <v>0.46485260770975056</v>
      </c>
      <c r="AO55" s="107">
        <v>5.1082704143928632</v>
      </c>
      <c r="AP55" s="160">
        <v>45</v>
      </c>
      <c r="AQ55" s="120" t="s">
        <v>7</v>
      </c>
      <c r="AR55" s="108" t="s">
        <v>7</v>
      </c>
      <c r="AS55" s="114" t="s">
        <v>469</v>
      </c>
      <c r="AT55" s="192"/>
    </row>
    <row r="56" spans="1:46" s="142" customFormat="1" ht="12.75" x14ac:dyDescent="0.2">
      <c r="A56" s="114"/>
      <c r="B56" s="262" t="s">
        <v>500</v>
      </c>
      <c r="C56" s="262" t="s">
        <v>606</v>
      </c>
      <c r="D56" s="131">
        <v>9330067.0199999996</v>
      </c>
      <c r="E56" s="125">
        <v>9330067</v>
      </c>
      <c r="F56" s="127">
        <v>0.54691002899999996</v>
      </c>
      <c r="G56" s="152">
        <v>8230</v>
      </c>
      <c r="H56" s="152">
        <v>5542</v>
      </c>
      <c r="I56" s="153">
        <v>4896</v>
      </c>
      <c r="J56" s="181"/>
      <c r="K56" s="156">
        <v>0.24</v>
      </c>
      <c r="L56" s="103">
        <v>24</v>
      </c>
      <c r="M56" s="160">
        <v>4773</v>
      </c>
      <c r="N56" s="160">
        <v>4501</v>
      </c>
      <c r="O56" s="144">
        <v>4501.0695386699999</v>
      </c>
      <c r="P56" s="104">
        <v>271.93046133000007</v>
      </c>
      <c r="Q56" s="168">
        <v>6.0414632343216708E-2</v>
      </c>
      <c r="R56" s="176">
        <v>20276.099999999999</v>
      </c>
      <c r="S56" s="187">
        <v>3016</v>
      </c>
      <c r="T56" s="152">
        <v>3030.975380718</v>
      </c>
      <c r="U56" s="119">
        <v>-14.975380717999997</v>
      </c>
      <c r="V56" s="168">
        <v>-4.9407793983640069E-3</v>
      </c>
      <c r="W56" s="187">
        <v>2585</v>
      </c>
      <c r="X56" s="144">
        <v>2677.6715019839999</v>
      </c>
      <c r="Y56" s="104">
        <v>-92.67150198399986</v>
      </c>
      <c r="Z56" s="169">
        <v>-3.4608988412258797E-2</v>
      </c>
      <c r="AA56" s="105">
        <v>107.70833333333333</v>
      </c>
      <c r="AB56" s="160">
        <v>2265</v>
      </c>
      <c r="AC56" s="191">
        <v>665</v>
      </c>
      <c r="AD56" s="119">
        <v>50</v>
      </c>
      <c r="AE56" s="104">
        <v>715</v>
      </c>
      <c r="AF56" s="170">
        <v>0.31567328918322296</v>
      </c>
      <c r="AG56" s="106">
        <v>0.45551701180840259</v>
      </c>
      <c r="AH56" s="160">
        <v>605</v>
      </c>
      <c r="AI56" s="170">
        <v>0.2671081677704194</v>
      </c>
      <c r="AJ56" s="107">
        <v>1.3119261678311365</v>
      </c>
      <c r="AK56" s="160">
        <v>820</v>
      </c>
      <c r="AL56" s="160">
        <v>55</v>
      </c>
      <c r="AM56" s="104">
        <v>875</v>
      </c>
      <c r="AN56" s="170">
        <v>0.38631346578366443</v>
      </c>
      <c r="AO56" s="107">
        <v>4.2452029206996089</v>
      </c>
      <c r="AP56" s="160">
        <v>60</v>
      </c>
      <c r="AQ56" s="120" t="s">
        <v>7</v>
      </c>
      <c r="AR56" s="108" t="s">
        <v>7</v>
      </c>
      <c r="AS56" s="114" t="s">
        <v>469</v>
      </c>
      <c r="AT56" s="192"/>
    </row>
    <row r="57" spans="1:46" s="142" customFormat="1" ht="12.75" x14ac:dyDescent="0.2">
      <c r="A57" s="114"/>
      <c r="B57" s="262"/>
      <c r="C57" s="262"/>
      <c r="D57" s="131">
        <v>9330068</v>
      </c>
      <c r="E57" s="125"/>
      <c r="F57" s="118"/>
      <c r="G57" s="119"/>
      <c r="H57" s="119"/>
      <c r="I57" s="149"/>
      <c r="J57" s="181" t="s">
        <v>165</v>
      </c>
      <c r="K57" s="156">
        <v>4.07</v>
      </c>
      <c r="L57" s="103">
        <v>407</v>
      </c>
      <c r="M57" s="160">
        <v>5085</v>
      </c>
      <c r="N57" s="160">
        <v>4834</v>
      </c>
      <c r="O57" s="144">
        <v>4846</v>
      </c>
      <c r="P57" s="104">
        <v>239</v>
      </c>
      <c r="Q57" s="168">
        <v>4.9319026000825425E-2</v>
      </c>
      <c r="R57" s="176">
        <v>1250.2</v>
      </c>
      <c r="S57" s="187">
        <v>3662</v>
      </c>
      <c r="T57" s="152">
        <v>3530</v>
      </c>
      <c r="U57" s="119">
        <v>132</v>
      </c>
      <c r="V57" s="168">
        <v>3.7393767705382434E-2</v>
      </c>
      <c r="W57" s="187">
        <v>3493</v>
      </c>
      <c r="X57" s="144">
        <v>3287</v>
      </c>
      <c r="Y57" s="104">
        <v>206</v>
      </c>
      <c r="Z57" s="169">
        <v>6.2671128688773961E-2</v>
      </c>
      <c r="AA57" s="105">
        <v>8.5823095823095823</v>
      </c>
      <c r="AB57" s="160">
        <v>2955</v>
      </c>
      <c r="AC57" s="191">
        <v>865</v>
      </c>
      <c r="AD57" s="119">
        <v>75</v>
      </c>
      <c r="AE57" s="104">
        <v>940</v>
      </c>
      <c r="AF57" s="170">
        <v>0.31810490693739424</v>
      </c>
      <c r="AG57" s="106">
        <v>0.45902583973649963</v>
      </c>
      <c r="AH57" s="160">
        <v>940</v>
      </c>
      <c r="AI57" s="170">
        <v>0.31810490693739424</v>
      </c>
      <c r="AJ57" s="107">
        <v>1.562401311087398</v>
      </c>
      <c r="AK57" s="160">
        <v>745</v>
      </c>
      <c r="AL57" s="160">
        <v>250</v>
      </c>
      <c r="AM57" s="104">
        <v>995</v>
      </c>
      <c r="AN57" s="170">
        <v>0.33671742808798644</v>
      </c>
      <c r="AO57" s="107">
        <v>3.7001915174504005</v>
      </c>
      <c r="AP57" s="160">
        <v>75</v>
      </c>
      <c r="AQ57" s="120" t="s">
        <v>7</v>
      </c>
      <c r="AR57" s="108" t="s">
        <v>7</v>
      </c>
      <c r="AS57" s="114"/>
      <c r="AT57" s="192"/>
    </row>
    <row r="58" spans="1:46" s="142" customFormat="1" ht="12.75" x14ac:dyDescent="0.2">
      <c r="A58" s="114"/>
      <c r="B58" s="260"/>
      <c r="C58" s="260"/>
      <c r="D58" s="129">
        <v>9330001.0199999996</v>
      </c>
      <c r="E58" s="122"/>
      <c r="F58" s="123"/>
      <c r="G58" s="112"/>
      <c r="H58" s="112"/>
      <c r="I58" s="145"/>
      <c r="J58" s="179" t="s">
        <v>60</v>
      </c>
      <c r="K58" s="154">
        <v>1.86</v>
      </c>
      <c r="L58" s="89">
        <v>186</v>
      </c>
      <c r="M58" s="158">
        <v>5456</v>
      </c>
      <c r="N58" s="158">
        <v>4837</v>
      </c>
      <c r="O58" s="141">
        <v>4616</v>
      </c>
      <c r="P58" s="90">
        <v>840</v>
      </c>
      <c r="Q58" s="162">
        <v>0.18197573656845753</v>
      </c>
      <c r="R58" s="174">
        <v>2930</v>
      </c>
      <c r="S58" s="185">
        <v>2132</v>
      </c>
      <c r="T58" s="146">
        <v>1775</v>
      </c>
      <c r="U58" s="112">
        <v>357</v>
      </c>
      <c r="V58" s="162">
        <v>0.20112676056338027</v>
      </c>
      <c r="W58" s="185">
        <v>2089</v>
      </c>
      <c r="X58" s="141">
        <v>1699</v>
      </c>
      <c r="Y58" s="90">
        <v>390</v>
      </c>
      <c r="Z58" s="163">
        <v>0.22954679223072397</v>
      </c>
      <c r="AA58" s="91">
        <v>11.231182795698924</v>
      </c>
      <c r="AB58" s="158">
        <v>2550</v>
      </c>
      <c r="AC58" s="189">
        <v>1795</v>
      </c>
      <c r="AD58" s="112">
        <v>160</v>
      </c>
      <c r="AE58" s="90">
        <v>1955</v>
      </c>
      <c r="AF58" s="164">
        <v>0.76666666666666672</v>
      </c>
      <c r="AG58" s="92">
        <v>1.1063011063011066</v>
      </c>
      <c r="AH58" s="158">
        <v>520</v>
      </c>
      <c r="AI58" s="164">
        <v>0.20392156862745098</v>
      </c>
      <c r="AJ58" s="93">
        <v>1.00157941369082</v>
      </c>
      <c r="AK58" s="158">
        <v>40</v>
      </c>
      <c r="AL58" s="158">
        <v>25</v>
      </c>
      <c r="AM58" s="90">
        <v>65</v>
      </c>
      <c r="AN58" s="164">
        <v>2.5490196078431372E-2</v>
      </c>
      <c r="AO58" s="93">
        <v>0.28011204481792717</v>
      </c>
      <c r="AP58" s="158">
        <v>15</v>
      </c>
      <c r="AQ58" s="113" t="s">
        <v>9</v>
      </c>
      <c r="AR58" s="94" t="s">
        <v>9</v>
      </c>
      <c r="AS58" s="114"/>
      <c r="AT58" s="192"/>
    </row>
    <row r="59" spans="1:46" s="142" customFormat="1" ht="12.75" x14ac:dyDescent="0.2">
      <c r="A59" s="114"/>
      <c r="B59" s="260"/>
      <c r="C59" s="260"/>
      <c r="D59" s="129">
        <v>9330002.0099999998</v>
      </c>
      <c r="E59" s="122"/>
      <c r="F59" s="123"/>
      <c r="G59" s="112"/>
      <c r="H59" s="112"/>
      <c r="I59" s="145"/>
      <c r="J59" s="179" t="s">
        <v>61</v>
      </c>
      <c r="K59" s="154">
        <v>1.94</v>
      </c>
      <c r="L59" s="89">
        <v>194</v>
      </c>
      <c r="M59" s="158">
        <v>6150</v>
      </c>
      <c r="N59" s="158">
        <v>5974</v>
      </c>
      <c r="O59" s="141">
        <v>5713</v>
      </c>
      <c r="P59" s="90">
        <v>437</v>
      </c>
      <c r="Q59" s="162">
        <v>7.6492210747418174E-2</v>
      </c>
      <c r="R59" s="174">
        <v>3169.9</v>
      </c>
      <c r="S59" s="185">
        <v>2631</v>
      </c>
      <c r="T59" s="146">
        <v>2496</v>
      </c>
      <c r="U59" s="112">
        <v>135</v>
      </c>
      <c r="V59" s="162">
        <v>5.4086538461538464E-2</v>
      </c>
      <c r="W59" s="185">
        <v>2507</v>
      </c>
      <c r="X59" s="141">
        <v>2391</v>
      </c>
      <c r="Y59" s="90">
        <v>116</v>
      </c>
      <c r="Z59" s="163">
        <v>4.8515265579255541E-2</v>
      </c>
      <c r="AA59" s="91">
        <v>12.922680412371134</v>
      </c>
      <c r="AB59" s="158">
        <v>2975</v>
      </c>
      <c r="AC59" s="189">
        <v>2085</v>
      </c>
      <c r="AD59" s="112">
        <v>100</v>
      </c>
      <c r="AE59" s="90">
        <v>2185</v>
      </c>
      <c r="AF59" s="164">
        <v>0.7344537815126051</v>
      </c>
      <c r="AG59" s="92">
        <v>1.0598178665405558</v>
      </c>
      <c r="AH59" s="158">
        <v>665</v>
      </c>
      <c r="AI59" s="164">
        <v>0.22352941176470589</v>
      </c>
      <c r="AJ59" s="93">
        <v>1.0978851265457068</v>
      </c>
      <c r="AK59" s="158">
        <v>50</v>
      </c>
      <c r="AL59" s="158">
        <v>60</v>
      </c>
      <c r="AM59" s="90">
        <v>110</v>
      </c>
      <c r="AN59" s="164">
        <v>3.6974789915966387E-2</v>
      </c>
      <c r="AO59" s="93">
        <v>0.40631637270292736</v>
      </c>
      <c r="AP59" s="158">
        <v>10</v>
      </c>
      <c r="AQ59" s="113" t="s">
        <v>9</v>
      </c>
      <c r="AR59" s="94" t="s">
        <v>9</v>
      </c>
      <c r="AS59" s="114"/>
      <c r="AT59" s="192"/>
    </row>
    <row r="60" spans="1:46" s="142" customFormat="1" ht="12.75" x14ac:dyDescent="0.2">
      <c r="A60" s="114"/>
      <c r="B60" s="260"/>
      <c r="C60" s="260"/>
      <c r="D60" s="129">
        <v>9330002.0299999993</v>
      </c>
      <c r="E60" s="122">
        <v>9330002.0199999996</v>
      </c>
      <c r="F60" s="123">
        <v>0.46523487400000002</v>
      </c>
      <c r="G60" s="146">
        <v>7889</v>
      </c>
      <c r="H60" s="146">
        <v>2717</v>
      </c>
      <c r="I60" s="147">
        <v>2574</v>
      </c>
      <c r="J60" s="179"/>
      <c r="K60" s="154">
        <v>0.79</v>
      </c>
      <c r="L60" s="89">
        <v>79</v>
      </c>
      <c r="M60" s="158">
        <v>4077</v>
      </c>
      <c r="N60" s="158">
        <v>4005</v>
      </c>
      <c r="O60" s="141">
        <v>3670.2379209860001</v>
      </c>
      <c r="P60" s="90">
        <v>406.76207901399994</v>
      </c>
      <c r="Q60" s="162">
        <v>0.11082716918382347</v>
      </c>
      <c r="R60" s="174">
        <v>5192.3</v>
      </c>
      <c r="S60" s="185">
        <v>1497</v>
      </c>
      <c r="T60" s="146">
        <v>1264.0431526580001</v>
      </c>
      <c r="U60" s="112">
        <v>232.95684734199995</v>
      </c>
      <c r="V60" s="162">
        <v>0.18429501148923896</v>
      </c>
      <c r="W60" s="185">
        <v>1292</v>
      </c>
      <c r="X60" s="141">
        <v>1197.5145656760001</v>
      </c>
      <c r="Y60" s="90">
        <v>94.485434323999925</v>
      </c>
      <c r="Z60" s="163">
        <v>7.890128189853178E-2</v>
      </c>
      <c r="AA60" s="91">
        <v>16.354430379746834</v>
      </c>
      <c r="AB60" s="158">
        <v>1840</v>
      </c>
      <c r="AC60" s="189">
        <v>1250</v>
      </c>
      <c r="AD60" s="112">
        <v>100</v>
      </c>
      <c r="AE60" s="90">
        <v>1350</v>
      </c>
      <c r="AF60" s="164">
        <v>0.73369565217391308</v>
      </c>
      <c r="AG60" s="92">
        <v>1.0587238848108416</v>
      </c>
      <c r="AH60" s="158">
        <v>450</v>
      </c>
      <c r="AI60" s="164">
        <v>0.24456521739130435</v>
      </c>
      <c r="AJ60" s="93">
        <v>1.2012044076193731</v>
      </c>
      <c r="AK60" s="158">
        <v>25</v>
      </c>
      <c r="AL60" s="158">
        <v>0</v>
      </c>
      <c r="AM60" s="90">
        <v>25</v>
      </c>
      <c r="AN60" s="164">
        <v>1.358695652173913E-2</v>
      </c>
      <c r="AO60" s="93">
        <v>0.14930721452460582</v>
      </c>
      <c r="AP60" s="158">
        <v>15</v>
      </c>
      <c r="AQ60" s="113" t="s">
        <v>9</v>
      </c>
      <c r="AR60" s="94" t="s">
        <v>9</v>
      </c>
      <c r="AS60" s="114" t="s">
        <v>469</v>
      </c>
      <c r="AT60" s="192"/>
    </row>
    <row r="61" spans="1:46" s="142" customFormat="1" ht="12.75" x14ac:dyDescent="0.2">
      <c r="A61" s="114"/>
      <c r="B61" s="260"/>
      <c r="C61" s="260"/>
      <c r="D61" s="129">
        <v>9330002.0399999991</v>
      </c>
      <c r="E61" s="122">
        <v>9330002.0199999996</v>
      </c>
      <c r="F61" s="123">
        <v>0.53476512600000004</v>
      </c>
      <c r="G61" s="146">
        <v>7889</v>
      </c>
      <c r="H61" s="146">
        <v>2717</v>
      </c>
      <c r="I61" s="147">
        <v>2574</v>
      </c>
      <c r="J61" s="179"/>
      <c r="K61" s="154">
        <v>0.78</v>
      </c>
      <c r="L61" s="89">
        <v>78</v>
      </c>
      <c r="M61" s="158">
        <v>4509</v>
      </c>
      <c r="N61" s="158">
        <v>4503</v>
      </c>
      <c r="O61" s="141">
        <v>4218.7620790139999</v>
      </c>
      <c r="P61" s="90">
        <v>290.23792098600006</v>
      </c>
      <c r="Q61" s="162">
        <v>6.8796939848723079E-2</v>
      </c>
      <c r="R61" s="174">
        <v>5809.8</v>
      </c>
      <c r="S61" s="185">
        <v>1652</v>
      </c>
      <c r="T61" s="146">
        <v>1452.9568473420002</v>
      </c>
      <c r="U61" s="112">
        <v>199.04315265799983</v>
      </c>
      <c r="V61" s="162">
        <v>0.13699178542165513</v>
      </c>
      <c r="W61" s="185">
        <v>1560</v>
      </c>
      <c r="X61" s="141">
        <v>1376.4854343240002</v>
      </c>
      <c r="Y61" s="90">
        <v>183.51456567599985</v>
      </c>
      <c r="Z61" s="163">
        <v>0.13332110976250533</v>
      </c>
      <c r="AA61" s="91">
        <v>20</v>
      </c>
      <c r="AB61" s="158">
        <v>2085</v>
      </c>
      <c r="AC61" s="189">
        <v>1415</v>
      </c>
      <c r="AD61" s="112">
        <v>105</v>
      </c>
      <c r="AE61" s="90">
        <v>1520</v>
      </c>
      <c r="AF61" s="164">
        <v>0.72901678657074342</v>
      </c>
      <c r="AG61" s="92">
        <v>1.0519722749938578</v>
      </c>
      <c r="AH61" s="158">
        <v>470</v>
      </c>
      <c r="AI61" s="164">
        <v>0.22541966426858512</v>
      </c>
      <c r="AJ61" s="93">
        <v>1.1071692744036596</v>
      </c>
      <c r="AK61" s="158">
        <v>45</v>
      </c>
      <c r="AL61" s="158">
        <v>20</v>
      </c>
      <c r="AM61" s="90">
        <v>65</v>
      </c>
      <c r="AN61" s="164">
        <v>3.117505995203837E-2</v>
      </c>
      <c r="AO61" s="93">
        <v>0.34258307639602603</v>
      </c>
      <c r="AP61" s="158">
        <v>25</v>
      </c>
      <c r="AQ61" s="113" t="s">
        <v>9</v>
      </c>
      <c r="AR61" s="94" t="s">
        <v>9</v>
      </c>
      <c r="AS61" s="114" t="s">
        <v>469</v>
      </c>
      <c r="AT61" s="192"/>
    </row>
    <row r="62" spans="1:46" s="142" customFormat="1" ht="12.75" x14ac:dyDescent="0.2">
      <c r="A62" s="114"/>
      <c r="B62" s="261"/>
      <c r="C62" s="261"/>
      <c r="D62" s="130">
        <v>9330003.0099999998</v>
      </c>
      <c r="E62" s="124"/>
      <c r="F62" s="115"/>
      <c r="G62" s="116"/>
      <c r="H62" s="116"/>
      <c r="I62" s="148"/>
      <c r="J62" s="180" t="s">
        <v>63</v>
      </c>
      <c r="K62" s="155">
        <v>0.54</v>
      </c>
      <c r="L62" s="96">
        <v>54</v>
      </c>
      <c r="M62" s="159">
        <v>3714</v>
      </c>
      <c r="N62" s="159">
        <v>3772</v>
      </c>
      <c r="O62" s="143">
        <v>3667</v>
      </c>
      <c r="P62" s="97">
        <v>47</v>
      </c>
      <c r="Q62" s="165">
        <v>1.2817016634851377E-2</v>
      </c>
      <c r="R62" s="175">
        <v>6838.5</v>
      </c>
      <c r="S62" s="186">
        <v>1210</v>
      </c>
      <c r="T62" s="150">
        <v>1158</v>
      </c>
      <c r="U62" s="116">
        <v>52</v>
      </c>
      <c r="V62" s="165">
        <v>4.4905008635578586E-2</v>
      </c>
      <c r="W62" s="186">
        <v>1080</v>
      </c>
      <c r="X62" s="143">
        <v>1097</v>
      </c>
      <c r="Y62" s="97">
        <v>-17</v>
      </c>
      <c r="Z62" s="166">
        <v>-1.5496809480401094E-2</v>
      </c>
      <c r="AA62" s="98">
        <v>20</v>
      </c>
      <c r="AB62" s="159">
        <v>1885</v>
      </c>
      <c r="AC62" s="190">
        <v>1050</v>
      </c>
      <c r="AD62" s="116">
        <v>120</v>
      </c>
      <c r="AE62" s="97">
        <v>1170</v>
      </c>
      <c r="AF62" s="167">
        <v>0.62068965517241381</v>
      </c>
      <c r="AG62" s="99">
        <v>0.89565606806986131</v>
      </c>
      <c r="AH62" s="159">
        <v>625</v>
      </c>
      <c r="AI62" s="167">
        <v>0.33156498673740054</v>
      </c>
      <c r="AJ62" s="100">
        <v>1.6285117226787846</v>
      </c>
      <c r="AK62" s="159">
        <v>50</v>
      </c>
      <c r="AL62" s="159">
        <v>15</v>
      </c>
      <c r="AM62" s="97">
        <v>65</v>
      </c>
      <c r="AN62" s="167">
        <v>3.4482758620689655E-2</v>
      </c>
      <c r="AO62" s="100">
        <v>0.37893141341417202</v>
      </c>
      <c r="AP62" s="159">
        <v>15</v>
      </c>
      <c r="AQ62" s="117" t="s">
        <v>8</v>
      </c>
      <c r="AR62" s="94" t="s">
        <v>9</v>
      </c>
      <c r="AS62" s="114"/>
      <c r="AT62" s="192"/>
    </row>
    <row r="63" spans="1:46" s="142" customFormat="1" ht="12.75" x14ac:dyDescent="0.2">
      <c r="A63" s="114"/>
      <c r="B63" s="261"/>
      <c r="C63" s="261"/>
      <c r="D63" s="130">
        <v>9330004.0199999996</v>
      </c>
      <c r="E63" s="124"/>
      <c r="F63" s="115"/>
      <c r="G63" s="116"/>
      <c r="H63" s="116"/>
      <c r="I63" s="148"/>
      <c r="J63" s="180" t="s">
        <v>66</v>
      </c>
      <c r="K63" s="155">
        <v>1.18</v>
      </c>
      <c r="L63" s="96">
        <v>118</v>
      </c>
      <c r="M63" s="159">
        <v>5652</v>
      </c>
      <c r="N63" s="159">
        <v>5756</v>
      </c>
      <c r="O63" s="143">
        <v>5406</v>
      </c>
      <c r="P63" s="97">
        <v>246</v>
      </c>
      <c r="Q63" s="165">
        <v>4.5504994450610431E-2</v>
      </c>
      <c r="R63" s="175">
        <v>4777.3</v>
      </c>
      <c r="S63" s="186">
        <v>1847</v>
      </c>
      <c r="T63" s="150">
        <v>1702</v>
      </c>
      <c r="U63" s="116">
        <v>145</v>
      </c>
      <c r="V63" s="165">
        <v>8.5193889541715626E-2</v>
      </c>
      <c r="W63" s="186">
        <v>1689</v>
      </c>
      <c r="X63" s="143">
        <v>1538</v>
      </c>
      <c r="Y63" s="97">
        <v>151</v>
      </c>
      <c r="Z63" s="166">
        <v>9.8179453836150843E-2</v>
      </c>
      <c r="AA63" s="98">
        <v>14.313559322033898</v>
      </c>
      <c r="AB63" s="159">
        <v>2950</v>
      </c>
      <c r="AC63" s="190">
        <v>1490</v>
      </c>
      <c r="AD63" s="116">
        <v>160</v>
      </c>
      <c r="AE63" s="97">
        <v>1650</v>
      </c>
      <c r="AF63" s="167">
        <v>0.55932203389830504</v>
      </c>
      <c r="AG63" s="99">
        <v>0.80710250201775624</v>
      </c>
      <c r="AH63" s="159">
        <v>1145</v>
      </c>
      <c r="AI63" s="167">
        <v>0.38813559322033897</v>
      </c>
      <c r="AJ63" s="100">
        <v>1.9063634244613898</v>
      </c>
      <c r="AK63" s="159">
        <v>95</v>
      </c>
      <c r="AL63" s="159">
        <v>25</v>
      </c>
      <c r="AM63" s="97">
        <v>120</v>
      </c>
      <c r="AN63" s="167">
        <v>4.0677966101694912E-2</v>
      </c>
      <c r="AO63" s="100">
        <v>0.44701061650214191</v>
      </c>
      <c r="AP63" s="159">
        <v>30</v>
      </c>
      <c r="AQ63" s="117" t="s">
        <v>8</v>
      </c>
      <c r="AR63" s="94" t="s">
        <v>9</v>
      </c>
      <c r="AS63" s="114"/>
      <c r="AT63" s="192"/>
    </row>
    <row r="64" spans="1:46" s="142" customFormat="1" ht="12.75" x14ac:dyDescent="0.2">
      <c r="A64" s="114"/>
      <c r="B64" s="261"/>
      <c r="C64" s="261"/>
      <c r="D64" s="130">
        <v>9330006.0199999996</v>
      </c>
      <c r="E64" s="124"/>
      <c r="F64" s="115"/>
      <c r="G64" s="116"/>
      <c r="H64" s="116"/>
      <c r="I64" s="148"/>
      <c r="J64" s="180" t="s">
        <v>69</v>
      </c>
      <c r="K64" s="155">
        <v>1.0900000000000001</v>
      </c>
      <c r="L64" s="96">
        <v>109.00000000000001</v>
      </c>
      <c r="M64" s="159">
        <v>5233</v>
      </c>
      <c r="N64" s="159">
        <v>5441</v>
      </c>
      <c r="O64" s="143">
        <v>5373</v>
      </c>
      <c r="P64" s="97">
        <v>-140</v>
      </c>
      <c r="Q64" s="165">
        <v>-2.6056206960729574E-2</v>
      </c>
      <c r="R64" s="175">
        <v>4785.1000000000004</v>
      </c>
      <c r="S64" s="186">
        <v>1925</v>
      </c>
      <c r="T64" s="150">
        <v>1864</v>
      </c>
      <c r="U64" s="116">
        <v>61</v>
      </c>
      <c r="V64" s="165">
        <v>3.2725321888412019E-2</v>
      </c>
      <c r="W64" s="186">
        <v>1827</v>
      </c>
      <c r="X64" s="143">
        <v>1769</v>
      </c>
      <c r="Y64" s="97">
        <v>58</v>
      </c>
      <c r="Z64" s="166">
        <v>3.2786885245901641E-2</v>
      </c>
      <c r="AA64" s="98">
        <v>16.761467889908253</v>
      </c>
      <c r="AB64" s="159">
        <v>2075</v>
      </c>
      <c r="AC64" s="190">
        <v>1175</v>
      </c>
      <c r="AD64" s="116">
        <v>70</v>
      </c>
      <c r="AE64" s="97">
        <v>1245</v>
      </c>
      <c r="AF64" s="167">
        <v>0.6</v>
      </c>
      <c r="AG64" s="99">
        <v>0.86580086580086579</v>
      </c>
      <c r="AH64" s="159">
        <v>690</v>
      </c>
      <c r="AI64" s="167">
        <v>0.3325301204819277</v>
      </c>
      <c r="AJ64" s="100">
        <v>1.6332520652354012</v>
      </c>
      <c r="AK64" s="159">
        <v>70</v>
      </c>
      <c r="AL64" s="159">
        <v>40</v>
      </c>
      <c r="AM64" s="97">
        <v>110</v>
      </c>
      <c r="AN64" s="167">
        <v>5.3012048192771083E-2</v>
      </c>
      <c r="AO64" s="100">
        <v>0.58254998014034154</v>
      </c>
      <c r="AP64" s="159">
        <v>25</v>
      </c>
      <c r="AQ64" s="117" t="s">
        <v>8</v>
      </c>
      <c r="AR64" s="94" t="s">
        <v>9</v>
      </c>
      <c r="AS64" s="114"/>
      <c r="AT64" s="192"/>
    </row>
    <row r="65" spans="1:46" s="142" customFormat="1" ht="12.75" x14ac:dyDescent="0.2">
      <c r="A65" s="114"/>
      <c r="B65" s="260"/>
      <c r="C65" s="260"/>
      <c r="D65" s="129">
        <v>9330007.0099999998</v>
      </c>
      <c r="E65" s="122"/>
      <c r="F65" s="111"/>
      <c r="G65" s="112"/>
      <c r="H65" s="112"/>
      <c r="I65" s="145"/>
      <c r="J65" s="179" t="s">
        <v>70</v>
      </c>
      <c r="K65" s="154">
        <v>2.68</v>
      </c>
      <c r="L65" s="89">
        <v>268</v>
      </c>
      <c r="M65" s="158">
        <v>5543</v>
      </c>
      <c r="N65" s="158">
        <v>5157</v>
      </c>
      <c r="O65" s="141">
        <v>5158</v>
      </c>
      <c r="P65" s="90">
        <v>385</v>
      </c>
      <c r="Q65" s="162">
        <v>7.4641333850329589E-2</v>
      </c>
      <c r="R65" s="174">
        <v>2070.1</v>
      </c>
      <c r="S65" s="185">
        <v>2373</v>
      </c>
      <c r="T65" s="146">
        <v>1950</v>
      </c>
      <c r="U65" s="112">
        <v>423</v>
      </c>
      <c r="V65" s="162">
        <v>0.21692307692307691</v>
      </c>
      <c r="W65" s="185">
        <v>2157</v>
      </c>
      <c r="X65" s="141">
        <v>1891</v>
      </c>
      <c r="Y65" s="90">
        <v>266</v>
      </c>
      <c r="Z65" s="163">
        <v>0.1406663141195135</v>
      </c>
      <c r="AA65" s="91">
        <v>8.0485074626865671</v>
      </c>
      <c r="AB65" s="158">
        <v>2020</v>
      </c>
      <c r="AC65" s="189">
        <v>1215</v>
      </c>
      <c r="AD65" s="112">
        <v>100</v>
      </c>
      <c r="AE65" s="90">
        <v>1315</v>
      </c>
      <c r="AF65" s="164">
        <v>0.65099009900990101</v>
      </c>
      <c r="AG65" s="92">
        <v>0.93937965225093945</v>
      </c>
      <c r="AH65" s="158">
        <v>550</v>
      </c>
      <c r="AI65" s="164">
        <v>0.2722772277227723</v>
      </c>
      <c r="AJ65" s="93">
        <v>1.3373144780096871</v>
      </c>
      <c r="AK65" s="158">
        <v>90</v>
      </c>
      <c r="AL65" s="158">
        <v>55</v>
      </c>
      <c r="AM65" s="90">
        <v>145</v>
      </c>
      <c r="AN65" s="164">
        <v>7.1782178217821777E-2</v>
      </c>
      <c r="AO65" s="93">
        <v>0.78881514525078877</v>
      </c>
      <c r="AP65" s="158">
        <v>10</v>
      </c>
      <c r="AQ65" s="113" t="s">
        <v>9</v>
      </c>
      <c r="AR65" s="94" t="s">
        <v>9</v>
      </c>
      <c r="AS65" s="114"/>
      <c r="AT65" s="192"/>
    </row>
    <row r="66" spans="1:46" s="142" customFormat="1" ht="12.75" x14ac:dyDescent="0.2">
      <c r="A66" s="114"/>
      <c r="B66" s="260"/>
      <c r="C66" s="260"/>
      <c r="D66" s="129">
        <v>9330007.0199999996</v>
      </c>
      <c r="E66" s="122"/>
      <c r="F66" s="111"/>
      <c r="G66" s="112"/>
      <c r="H66" s="112"/>
      <c r="I66" s="145"/>
      <c r="J66" s="179" t="s">
        <v>71</v>
      </c>
      <c r="K66" s="154">
        <v>1.42</v>
      </c>
      <c r="L66" s="89">
        <v>142</v>
      </c>
      <c r="M66" s="158">
        <v>3452</v>
      </c>
      <c r="N66" s="158">
        <v>3705</v>
      </c>
      <c r="O66" s="141">
        <v>3692</v>
      </c>
      <c r="P66" s="90">
        <v>-240</v>
      </c>
      <c r="Q66" s="162">
        <v>-6.500541711809317E-2</v>
      </c>
      <c r="R66" s="174">
        <v>2432.9</v>
      </c>
      <c r="S66" s="185">
        <v>1256</v>
      </c>
      <c r="T66" s="146">
        <v>1199</v>
      </c>
      <c r="U66" s="112">
        <v>57</v>
      </c>
      <c r="V66" s="162">
        <v>4.7539616346955797E-2</v>
      </c>
      <c r="W66" s="185">
        <v>1153</v>
      </c>
      <c r="X66" s="141">
        <v>1166</v>
      </c>
      <c r="Y66" s="90">
        <v>-13</v>
      </c>
      <c r="Z66" s="163">
        <v>-1.1149228130360206E-2</v>
      </c>
      <c r="AA66" s="91">
        <v>8.1197183098591541</v>
      </c>
      <c r="AB66" s="158">
        <v>1165</v>
      </c>
      <c r="AC66" s="189">
        <v>855</v>
      </c>
      <c r="AD66" s="112">
        <v>65</v>
      </c>
      <c r="AE66" s="90">
        <v>920</v>
      </c>
      <c r="AF66" s="164">
        <v>0.78969957081545061</v>
      </c>
      <c r="AG66" s="92">
        <v>1.1395376202243155</v>
      </c>
      <c r="AH66" s="158">
        <v>155</v>
      </c>
      <c r="AI66" s="164">
        <v>0.13304721030042918</v>
      </c>
      <c r="AJ66" s="93">
        <v>0.6534735279981787</v>
      </c>
      <c r="AK66" s="158">
        <v>25</v>
      </c>
      <c r="AL66" s="158">
        <v>60</v>
      </c>
      <c r="AM66" s="90">
        <v>85</v>
      </c>
      <c r="AN66" s="164">
        <v>7.2961373390557943E-2</v>
      </c>
      <c r="AO66" s="93">
        <v>0.80177333396217521</v>
      </c>
      <c r="AP66" s="158">
        <v>15</v>
      </c>
      <c r="AQ66" s="113" t="s">
        <v>9</v>
      </c>
      <c r="AR66" s="94" t="s">
        <v>9</v>
      </c>
      <c r="AS66" s="114"/>
      <c r="AT66" s="192"/>
    </row>
    <row r="67" spans="1:46" s="142" customFormat="1" ht="12.75" x14ac:dyDescent="0.2">
      <c r="A67" s="114"/>
      <c r="B67" s="262" t="s">
        <v>500</v>
      </c>
      <c r="C67" s="262" t="s">
        <v>610</v>
      </c>
      <c r="D67" s="131">
        <v>9330008.0099999998</v>
      </c>
      <c r="E67" s="125"/>
      <c r="F67" s="118"/>
      <c r="G67" s="119"/>
      <c r="H67" s="119"/>
      <c r="I67" s="149"/>
      <c r="J67" s="181" t="s">
        <v>72</v>
      </c>
      <c r="K67" s="156">
        <v>1.84</v>
      </c>
      <c r="L67" s="103">
        <v>184</v>
      </c>
      <c r="M67" s="160">
        <v>1652</v>
      </c>
      <c r="N67" s="160">
        <v>1569</v>
      </c>
      <c r="O67" s="144">
        <v>1371</v>
      </c>
      <c r="P67" s="104">
        <v>281</v>
      </c>
      <c r="Q67" s="168">
        <v>0.2049598832968636</v>
      </c>
      <c r="R67" s="176">
        <v>898.3</v>
      </c>
      <c r="S67" s="187">
        <v>615</v>
      </c>
      <c r="T67" s="152">
        <v>507</v>
      </c>
      <c r="U67" s="119">
        <v>108</v>
      </c>
      <c r="V67" s="168">
        <v>0.21301775147928995</v>
      </c>
      <c r="W67" s="187">
        <v>578</v>
      </c>
      <c r="X67" s="144">
        <v>459</v>
      </c>
      <c r="Y67" s="104">
        <v>119</v>
      </c>
      <c r="Z67" s="169">
        <v>0.25925925925925924</v>
      </c>
      <c r="AA67" s="105">
        <v>3.1413043478260869</v>
      </c>
      <c r="AB67" s="160">
        <v>620</v>
      </c>
      <c r="AC67" s="191">
        <v>375</v>
      </c>
      <c r="AD67" s="119">
        <v>35</v>
      </c>
      <c r="AE67" s="104">
        <v>410</v>
      </c>
      <c r="AF67" s="170">
        <v>0.66129032258064513</v>
      </c>
      <c r="AG67" s="106">
        <v>0.95424288972676075</v>
      </c>
      <c r="AH67" s="160">
        <v>100</v>
      </c>
      <c r="AI67" s="170">
        <v>0.16129032258064516</v>
      </c>
      <c r="AJ67" s="107">
        <v>0.79219215412890542</v>
      </c>
      <c r="AK67" s="160">
        <v>70</v>
      </c>
      <c r="AL67" s="160">
        <v>30</v>
      </c>
      <c r="AM67" s="104">
        <v>100</v>
      </c>
      <c r="AN67" s="170">
        <v>0.16129032258064516</v>
      </c>
      <c r="AO67" s="107">
        <v>1.7724211272598369</v>
      </c>
      <c r="AP67" s="160">
        <v>10</v>
      </c>
      <c r="AQ67" s="120" t="s">
        <v>7</v>
      </c>
      <c r="AR67" s="94" t="s">
        <v>9</v>
      </c>
      <c r="AS67" s="114"/>
      <c r="AT67" s="192"/>
    </row>
    <row r="68" spans="1:46" s="142" customFormat="1" ht="12.75" x14ac:dyDescent="0.2">
      <c r="A68" s="114"/>
      <c r="B68" s="260"/>
      <c r="C68" s="260"/>
      <c r="D68" s="129">
        <v>9330008.0199999996</v>
      </c>
      <c r="E68" s="122"/>
      <c r="F68" s="111"/>
      <c r="G68" s="112"/>
      <c r="H68" s="112"/>
      <c r="I68" s="145"/>
      <c r="J68" s="179" t="s">
        <v>73</v>
      </c>
      <c r="K68" s="154">
        <v>3.55</v>
      </c>
      <c r="L68" s="89">
        <v>355</v>
      </c>
      <c r="M68" s="158">
        <v>4200</v>
      </c>
      <c r="N68" s="158">
        <v>4287</v>
      </c>
      <c r="O68" s="141">
        <v>4293</v>
      </c>
      <c r="P68" s="90">
        <v>-93</v>
      </c>
      <c r="Q68" s="162">
        <v>-2.1663172606568831E-2</v>
      </c>
      <c r="R68" s="174">
        <v>1184.3</v>
      </c>
      <c r="S68" s="185">
        <v>1619</v>
      </c>
      <c r="T68" s="146">
        <v>1548</v>
      </c>
      <c r="U68" s="112">
        <v>71</v>
      </c>
      <c r="V68" s="162">
        <v>4.5865633074935401E-2</v>
      </c>
      <c r="W68" s="185">
        <v>1495</v>
      </c>
      <c r="X68" s="141">
        <v>1478</v>
      </c>
      <c r="Y68" s="90">
        <v>17</v>
      </c>
      <c r="Z68" s="163">
        <v>1.1502029769959404E-2</v>
      </c>
      <c r="AA68" s="91">
        <v>4.211267605633803</v>
      </c>
      <c r="AB68" s="158">
        <v>1515</v>
      </c>
      <c r="AC68" s="189">
        <v>1090</v>
      </c>
      <c r="AD68" s="112">
        <v>55</v>
      </c>
      <c r="AE68" s="90">
        <v>1145</v>
      </c>
      <c r="AF68" s="164">
        <v>0.75577557755775582</v>
      </c>
      <c r="AG68" s="92">
        <v>1.0905852490010908</v>
      </c>
      <c r="AH68" s="158">
        <v>205</v>
      </c>
      <c r="AI68" s="164">
        <v>0.13531353135313531</v>
      </c>
      <c r="AJ68" s="93">
        <v>0.66460477088966263</v>
      </c>
      <c r="AK68" s="158">
        <v>65</v>
      </c>
      <c r="AL68" s="158">
        <v>60</v>
      </c>
      <c r="AM68" s="90">
        <v>125</v>
      </c>
      <c r="AN68" s="164">
        <v>8.2508250825082508E-2</v>
      </c>
      <c r="AO68" s="93">
        <v>0.90668407500090675</v>
      </c>
      <c r="AP68" s="158">
        <v>35</v>
      </c>
      <c r="AQ68" s="113" t="s">
        <v>9</v>
      </c>
      <c r="AR68" s="94" t="s">
        <v>9</v>
      </c>
      <c r="AS68" s="114"/>
      <c r="AT68" s="192"/>
    </row>
    <row r="69" spans="1:46" s="142" customFormat="1" ht="12.75" x14ac:dyDescent="0.2">
      <c r="A69" s="114"/>
      <c r="B69" s="260" t="s">
        <v>500</v>
      </c>
      <c r="C69" s="260" t="s">
        <v>590</v>
      </c>
      <c r="D69" s="129">
        <v>9330009</v>
      </c>
      <c r="E69" s="122"/>
      <c r="F69" s="111"/>
      <c r="G69" s="112"/>
      <c r="H69" s="112"/>
      <c r="I69" s="145"/>
      <c r="J69" s="179" t="s">
        <v>74</v>
      </c>
      <c r="K69" s="154">
        <v>1.66</v>
      </c>
      <c r="L69" s="89">
        <v>166</v>
      </c>
      <c r="M69" s="158">
        <v>7103</v>
      </c>
      <c r="N69" s="158">
        <v>7484</v>
      </c>
      <c r="O69" s="141">
        <v>7473</v>
      </c>
      <c r="P69" s="90">
        <v>-370</v>
      </c>
      <c r="Q69" s="162">
        <v>-4.9511575003345375E-2</v>
      </c>
      <c r="R69" s="174">
        <v>4266.6000000000004</v>
      </c>
      <c r="S69" s="185">
        <v>3440</v>
      </c>
      <c r="T69" s="146">
        <v>3407</v>
      </c>
      <c r="U69" s="112">
        <v>33</v>
      </c>
      <c r="V69" s="162">
        <v>9.6859407103023192E-3</v>
      </c>
      <c r="W69" s="185">
        <v>3199</v>
      </c>
      <c r="X69" s="141">
        <v>3218</v>
      </c>
      <c r="Y69" s="90">
        <v>-19</v>
      </c>
      <c r="Z69" s="163">
        <v>-5.9042883778744563E-3</v>
      </c>
      <c r="AA69" s="91">
        <v>19.271084337349397</v>
      </c>
      <c r="AB69" s="158">
        <v>2560</v>
      </c>
      <c r="AC69" s="189">
        <v>1415</v>
      </c>
      <c r="AD69" s="112">
        <v>95</v>
      </c>
      <c r="AE69" s="90">
        <v>1510</v>
      </c>
      <c r="AF69" s="164">
        <v>0.58984375</v>
      </c>
      <c r="AG69" s="92">
        <v>0.85114538239538251</v>
      </c>
      <c r="AH69" s="158">
        <v>740</v>
      </c>
      <c r="AI69" s="164">
        <v>0.2890625</v>
      </c>
      <c r="AJ69" s="93">
        <v>1.4197568762278978</v>
      </c>
      <c r="AK69" s="158">
        <v>130</v>
      </c>
      <c r="AL69" s="158">
        <v>110</v>
      </c>
      <c r="AM69" s="90">
        <v>240</v>
      </c>
      <c r="AN69" s="164">
        <v>9.375E-2</v>
      </c>
      <c r="AO69" s="93">
        <v>1.0302197802197803</v>
      </c>
      <c r="AP69" s="158">
        <v>65</v>
      </c>
      <c r="AQ69" s="113" t="s">
        <v>9</v>
      </c>
      <c r="AR69" s="94" t="s">
        <v>9</v>
      </c>
      <c r="AS69" s="114"/>
      <c r="AT69" s="192"/>
    </row>
    <row r="70" spans="1:46" s="142" customFormat="1" ht="12.75" x14ac:dyDescent="0.2">
      <c r="A70" s="114"/>
      <c r="B70" s="260"/>
      <c r="C70" s="260"/>
      <c r="D70" s="129">
        <v>9330010.0099999998</v>
      </c>
      <c r="E70" s="122"/>
      <c r="F70" s="111"/>
      <c r="G70" s="112"/>
      <c r="H70" s="112"/>
      <c r="I70" s="145"/>
      <c r="J70" s="179" t="s">
        <v>75</v>
      </c>
      <c r="K70" s="154">
        <v>1.42</v>
      </c>
      <c r="L70" s="89">
        <v>142</v>
      </c>
      <c r="M70" s="158">
        <v>5352</v>
      </c>
      <c r="N70" s="158">
        <v>4943</v>
      </c>
      <c r="O70" s="141">
        <v>5169</v>
      </c>
      <c r="P70" s="90">
        <v>183</v>
      </c>
      <c r="Q70" s="162">
        <v>3.5403366221706326E-2</v>
      </c>
      <c r="R70" s="174">
        <v>3781.5</v>
      </c>
      <c r="S70" s="185">
        <v>2389</v>
      </c>
      <c r="T70" s="146">
        <v>2098</v>
      </c>
      <c r="U70" s="112">
        <v>291</v>
      </c>
      <c r="V70" s="162">
        <v>0.13870352716873213</v>
      </c>
      <c r="W70" s="185">
        <v>2212</v>
      </c>
      <c r="X70" s="141">
        <v>1985</v>
      </c>
      <c r="Y70" s="90">
        <v>227</v>
      </c>
      <c r="Z70" s="163">
        <v>0.11435768261964735</v>
      </c>
      <c r="AA70" s="91">
        <v>15.577464788732394</v>
      </c>
      <c r="AB70" s="158">
        <v>1820</v>
      </c>
      <c r="AC70" s="189">
        <v>1045</v>
      </c>
      <c r="AD70" s="112">
        <v>110</v>
      </c>
      <c r="AE70" s="90">
        <v>1155</v>
      </c>
      <c r="AF70" s="164">
        <v>0.63461538461538458</v>
      </c>
      <c r="AG70" s="92">
        <v>0.91575091575091572</v>
      </c>
      <c r="AH70" s="158">
        <v>530</v>
      </c>
      <c r="AI70" s="164">
        <v>0.29120879120879123</v>
      </c>
      <c r="AJ70" s="93">
        <v>1.4302985815755953</v>
      </c>
      <c r="AK70" s="158">
        <v>110</v>
      </c>
      <c r="AL70" s="158">
        <v>15</v>
      </c>
      <c r="AM70" s="90">
        <v>125</v>
      </c>
      <c r="AN70" s="164">
        <v>6.8681318681318687E-2</v>
      </c>
      <c r="AO70" s="93">
        <v>0.75473976572877677</v>
      </c>
      <c r="AP70" s="158">
        <v>15</v>
      </c>
      <c r="AQ70" s="113" t="s">
        <v>9</v>
      </c>
      <c r="AR70" s="94" t="s">
        <v>9</v>
      </c>
      <c r="AS70" s="114"/>
      <c r="AT70" s="192"/>
    </row>
    <row r="71" spans="1:46" s="142" customFormat="1" ht="12.75" x14ac:dyDescent="0.2">
      <c r="A71" s="114"/>
      <c r="B71" s="260"/>
      <c r="C71" s="260"/>
      <c r="D71" s="129">
        <v>9330010.0199999996</v>
      </c>
      <c r="E71" s="122"/>
      <c r="F71" s="111"/>
      <c r="G71" s="112"/>
      <c r="H71" s="112"/>
      <c r="I71" s="145"/>
      <c r="J71" s="179" t="s">
        <v>76</v>
      </c>
      <c r="K71" s="154">
        <v>1.39</v>
      </c>
      <c r="L71" s="89">
        <v>139</v>
      </c>
      <c r="M71" s="158">
        <v>4741</v>
      </c>
      <c r="N71" s="158">
        <v>4738</v>
      </c>
      <c r="O71" s="141">
        <v>4737</v>
      </c>
      <c r="P71" s="90">
        <v>4</v>
      </c>
      <c r="Q71" s="162">
        <v>8.4441629723453664E-4</v>
      </c>
      <c r="R71" s="174">
        <v>3403.7</v>
      </c>
      <c r="S71" s="185">
        <v>1760</v>
      </c>
      <c r="T71" s="146">
        <v>1669</v>
      </c>
      <c r="U71" s="112">
        <v>91</v>
      </c>
      <c r="V71" s="162">
        <v>5.4523666866387058E-2</v>
      </c>
      <c r="W71" s="185">
        <v>1647</v>
      </c>
      <c r="X71" s="141">
        <v>1615</v>
      </c>
      <c r="Y71" s="90">
        <v>32</v>
      </c>
      <c r="Z71" s="163">
        <v>1.9814241486068113E-2</v>
      </c>
      <c r="AA71" s="91">
        <v>11.848920863309353</v>
      </c>
      <c r="AB71" s="158">
        <v>1530</v>
      </c>
      <c r="AC71" s="189">
        <v>925</v>
      </c>
      <c r="AD71" s="112">
        <v>85</v>
      </c>
      <c r="AE71" s="90">
        <v>1010</v>
      </c>
      <c r="AF71" s="164">
        <v>0.66013071895424835</v>
      </c>
      <c r="AG71" s="92">
        <v>0.95256958002056047</v>
      </c>
      <c r="AH71" s="158">
        <v>410</v>
      </c>
      <c r="AI71" s="164">
        <v>0.26797385620915032</v>
      </c>
      <c r="AJ71" s="93">
        <v>1.3161780756834496</v>
      </c>
      <c r="AK71" s="158">
        <v>50</v>
      </c>
      <c r="AL71" s="158">
        <v>40</v>
      </c>
      <c r="AM71" s="90">
        <v>90</v>
      </c>
      <c r="AN71" s="164">
        <v>5.8823529411764705E-2</v>
      </c>
      <c r="AO71" s="93">
        <v>0.64641241111829351</v>
      </c>
      <c r="AP71" s="158">
        <v>25</v>
      </c>
      <c r="AQ71" s="113" t="s">
        <v>9</v>
      </c>
      <c r="AR71" s="94" t="s">
        <v>9</v>
      </c>
      <c r="AS71" s="114"/>
      <c r="AT71" s="192"/>
    </row>
    <row r="72" spans="1:46" s="142" customFormat="1" ht="12.75" x14ac:dyDescent="0.2">
      <c r="A72" s="114"/>
      <c r="B72" s="261"/>
      <c r="C72" s="261"/>
      <c r="D72" s="130">
        <v>9330013.0299999993</v>
      </c>
      <c r="E72" s="124">
        <v>9330013.0199999996</v>
      </c>
      <c r="F72" s="126">
        <v>0.58349745200000003</v>
      </c>
      <c r="G72" s="150">
        <v>8341</v>
      </c>
      <c r="H72" s="150">
        <v>2684</v>
      </c>
      <c r="I72" s="151">
        <v>2500</v>
      </c>
      <c r="J72" s="180"/>
      <c r="K72" s="155">
        <v>0.62</v>
      </c>
      <c r="L72" s="96">
        <v>62</v>
      </c>
      <c r="M72" s="159">
        <v>4981</v>
      </c>
      <c r="N72" s="159">
        <v>4944</v>
      </c>
      <c r="O72" s="143">
        <v>4866.9522471320006</v>
      </c>
      <c r="P72" s="97">
        <v>114.04775286799941</v>
      </c>
      <c r="Q72" s="165">
        <v>2.3433094691899949E-2</v>
      </c>
      <c r="R72" s="175">
        <v>7983.7</v>
      </c>
      <c r="S72" s="186">
        <v>1727</v>
      </c>
      <c r="T72" s="150">
        <v>1566.1071611680002</v>
      </c>
      <c r="U72" s="116">
        <v>160.89283883199982</v>
      </c>
      <c r="V72" s="165">
        <v>0.10273424630279208</v>
      </c>
      <c r="W72" s="186">
        <v>1562</v>
      </c>
      <c r="X72" s="143">
        <v>1458.7436300000002</v>
      </c>
      <c r="Y72" s="97">
        <v>103.25636999999983</v>
      </c>
      <c r="Z72" s="166">
        <v>7.0784453057045962E-2</v>
      </c>
      <c r="AA72" s="98">
        <v>25.193548387096776</v>
      </c>
      <c r="AB72" s="159">
        <v>2435</v>
      </c>
      <c r="AC72" s="190">
        <v>1395</v>
      </c>
      <c r="AD72" s="116">
        <v>145</v>
      </c>
      <c r="AE72" s="97">
        <v>1540</v>
      </c>
      <c r="AF72" s="167">
        <v>0.63244353182751545</v>
      </c>
      <c r="AG72" s="99">
        <v>0.91261692904403391</v>
      </c>
      <c r="AH72" s="159">
        <v>760</v>
      </c>
      <c r="AI72" s="167">
        <v>0.31211498973305957</v>
      </c>
      <c r="AJ72" s="100">
        <v>1.5329812855258329</v>
      </c>
      <c r="AK72" s="159">
        <v>60</v>
      </c>
      <c r="AL72" s="159">
        <v>45</v>
      </c>
      <c r="AM72" s="97">
        <v>105</v>
      </c>
      <c r="AN72" s="167">
        <v>4.3121149897330596E-2</v>
      </c>
      <c r="AO72" s="100">
        <v>0.47385879008055604</v>
      </c>
      <c r="AP72" s="159">
        <v>30</v>
      </c>
      <c r="AQ72" s="117" t="s">
        <v>8</v>
      </c>
      <c r="AR72" s="94" t="s">
        <v>9</v>
      </c>
      <c r="AS72" s="114" t="s">
        <v>469</v>
      </c>
      <c r="AT72" s="192"/>
    </row>
    <row r="73" spans="1:46" s="142" customFormat="1" ht="12.75" x14ac:dyDescent="0.2">
      <c r="A73" s="114"/>
      <c r="B73" s="261"/>
      <c r="C73" s="261"/>
      <c r="D73" s="130">
        <v>9330013.0399999991</v>
      </c>
      <c r="E73" s="124">
        <v>9330013.0199999996</v>
      </c>
      <c r="F73" s="126">
        <v>0.41650254799999997</v>
      </c>
      <c r="G73" s="150">
        <v>8341</v>
      </c>
      <c r="H73" s="150">
        <v>2684</v>
      </c>
      <c r="I73" s="151">
        <v>2500</v>
      </c>
      <c r="J73" s="180"/>
      <c r="K73" s="155">
        <v>0.48</v>
      </c>
      <c r="L73" s="96">
        <v>48</v>
      </c>
      <c r="M73" s="159">
        <v>3635</v>
      </c>
      <c r="N73" s="159">
        <v>3584</v>
      </c>
      <c r="O73" s="143">
        <v>3474.0477528679999</v>
      </c>
      <c r="P73" s="97">
        <v>160.95224713200014</v>
      </c>
      <c r="Q73" s="165">
        <v>4.6329889103892144E-2</v>
      </c>
      <c r="R73" s="175">
        <v>7614.2</v>
      </c>
      <c r="S73" s="186">
        <v>1243</v>
      </c>
      <c r="T73" s="150">
        <v>1117.8928388319998</v>
      </c>
      <c r="U73" s="116">
        <v>125.10716116800018</v>
      </c>
      <c r="V73" s="165">
        <v>0.11191337561363665</v>
      </c>
      <c r="W73" s="186">
        <v>1102</v>
      </c>
      <c r="X73" s="143">
        <v>1041.2563699999998</v>
      </c>
      <c r="Y73" s="97">
        <v>60.743630000000167</v>
      </c>
      <c r="Z73" s="166">
        <v>5.833686280353817E-2</v>
      </c>
      <c r="AA73" s="98">
        <v>22.958333333333332</v>
      </c>
      <c r="AB73" s="159">
        <v>1750</v>
      </c>
      <c r="AC73" s="190">
        <v>985</v>
      </c>
      <c r="AD73" s="116">
        <v>125</v>
      </c>
      <c r="AE73" s="97">
        <v>1110</v>
      </c>
      <c r="AF73" s="167">
        <v>0.63428571428571423</v>
      </c>
      <c r="AG73" s="99">
        <v>0.91527520098948667</v>
      </c>
      <c r="AH73" s="159">
        <v>585</v>
      </c>
      <c r="AI73" s="167">
        <v>0.3342857142857143</v>
      </c>
      <c r="AJ73" s="100">
        <v>1.6418748245860231</v>
      </c>
      <c r="AK73" s="159">
        <v>20</v>
      </c>
      <c r="AL73" s="159">
        <v>15</v>
      </c>
      <c r="AM73" s="97">
        <v>35</v>
      </c>
      <c r="AN73" s="167">
        <v>0.02</v>
      </c>
      <c r="AO73" s="100">
        <v>0.2197802197802198</v>
      </c>
      <c r="AP73" s="159">
        <v>15</v>
      </c>
      <c r="AQ73" s="117" t="s">
        <v>8</v>
      </c>
      <c r="AR73" s="94" t="s">
        <v>9</v>
      </c>
      <c r="AS73" s="114" t="s">
        <v>469</v>
      </c>
      <c r="AT73" s="192"/>
    </row>
    <row r="74" spans="1:46" s="142" customFormat="1" ht="12.75" x14ac:dyDescent="0.2">
      <c r="A74" s="114"/>
      <c r="B74" s="261"/>
      <c r="C74" s="261"/>
      <c r="D74" s="130">
        <v>9330015.0099999998</v>
      </c>
      <c r="E74" s="124"/>
      <c r="F74" s="115"/>
      <c r="G74" s="116"/>
      <c r="H74" s="116"/>
      <c r="I74" s="148"/>
      <c r="J74" s="180" t="s">
        <v>83</v>
      </c>
      <c r="K74" s="155">
        <v>0.93</v>
      </c>
      <c r="L74" s="96">
        <v>93</v>
      </c>
      <c r="M74" s="159">
        <v>5485</v>
      </c>
      <c r="N74" s="159">
        <v>5364</v>
      </c>
      <c r="O74" s="143">
        <v>4773</v>
      </c>
      <c r="P74" s="97">
        <v>712</v>
      </c>
      <c r="Q74" s="165">
        <v>0.14917242824219568</v>
      </c>
      <c r="R74" s="175">
        <v>5888.4</v>
      </c>
      <c r="S74" s="186">
        <v>2017</v>
      </c>
      <c r="T74" s="150">
        <v>1463</v>
      </c>
      <c r="U74" s="116">
        <v>554</v>
      </c>
      <c r="V74" s="165">
        <v>0.37867395762132605</v>
      </c>
      <c r="W74" s="186">
        <v>1734</v>
      </c>
      <c r="X74" s="143">
        <v>1404</v>
      </c>
      <c r="Y74" s="97">
        <v>330</v>
      </c>
      <c r="Z74" s="166">
        <v>0.23504273504273504</v>
      </c>
      <c r="AA74" s="98">
        <v>18.64516129032258</v>
      </c>
      <c r="AB74" s="159">
        <v>2390</v>
      </c>
      <c r="AC74" s="190">
        <v>1465</v>
      </c>
      <c r="AD74" s="116">
        <v>125</v>
      </c>
      <c r="AE74" s="97">
        <v>1590</v>
      </c>
      <c r="AF74" s="167">
        <v>0.66527196652719667</v>
      </c>
      <c r="AG74" s="99">
        <v>0.95998840768715255</v>
      </c>
      <c r="AH74" s="159">
        <v>730</v>
      </c>
      <c r="AI74" s="167">
        <v>0.30543933054393307</v>
      </c>
      <c r="AJ74" s="100">
        <v>1.5001931755595928</v>
      </c>
      <c r="AK74" s="159">
        <v>35</v>
      </c>
      <c r="AL74" s="159">
        <v>15</v>
      </c>
      <c r="AM74" s="97">
        <v>50</v>
      </c>
      <c r="AN74" s="167">
        <v>2.0920502092050208E-2</v>
      </c>
      <c r="AO74" s="100">
        <v>0.22989562738516714</v>
      </c>
      <c r="AP74" s="159">
        <v>15</v>
      </c>
      <c r="AQ74" s="117" t="s">
        <v>8</v>
      </c>
      <c r="AR74" s="94" t="s">
        <v>9</v>
      </c>
      <c r="AS74" s="114"/>
      <c r="AT74" s="192"/>
    </row>
    <row r="75" spans="1:46" s="142" customFormat="1" ht="12.75" x14ac:dyDescent="0.2">
      <c r="A75" s="114"/>
      <c r="B75" s="261"/>
      <c r="C75" s="261"/>
      <c r="D75" s="130">
        <v>9330017.0099999998</v>
      </c>
      <c r="E75" s="124"/>
      <c r="F75" s="115"/>
      <c r="G75" s="116"/>
      <c r="H75" s="116"/>
      <c r="I75" s="148"/>
      <c r="J75" s="180" t="s">
        <v>88</v>
      </c>
      <c r="K75" s="155">
        <v>1.1599999999999999</v>
      </c>
      <c r="L75" s="96">
        <v>115.99999999999999</v>
      </c>
      <c r="M75" s="159">
        <v>7535</v>
      </c>
      <c r="N75" s="159">
        <v>6830</v>
      </c>
      <c r="O75" s="143">
        <v>6826</v>
      </c>
      <c r="P75" s="97">
        <v>709</v>
      </c>
      <c r="Q75" s="165">
        <v>0.10386756519191327</v>
      </c>
      <c r="R75" s="175">
        <v>6495.7</v>
      </c>
      <c r="S75" s="186">
        <v>2909</v>
      </c>
      <c r="T75" s="150">
        <v>2289</v>
      </c>
      <c r="U75" s="116">
        <v>620</v>
      </c>
      <c r="V75" s="165">
        <v>0.27086063783311487</v>
      </c>
      <c r="W75" s="186">
        <v>2647</v>
      </c>
      <c r="X75" s="143">
        <v>2131</v>
      </c>
      <c r="Y75" s="97">
        <v>516</v>
      </c>
      <c r="Z75" s="166">
        <v>0.24213984045049272</v>
      </c>
      <c r="AA75" s="98">
        <v>22.818965517241381</v>
      </c>
      <c r="AB75" s="159">
        <v>3645</v>
      </c>
      <c r="AC75" s="190">
        <v>2060</v>
      </c>
      <c r="AD75" s="116">
        <v>165</v>
      </c>
      <c r="AE75" s="97">
        <v>2225</v>
      </c>
      <c r="AF75" s="167">
        <v>0.61042524005486964</v>
      </c>
      <c r="AG75" s="99">
        <v>0.88084450224367916</v>
      </c>
      <c r="AH75" s="159">
        <v>1260</v>
      </c>
      <c r="AI75" s="167">
        <v>0.34567901234567899</v>
      </c>
      <c r="AJ75" s="100">
        <v>1.697834048849111</v>
      </c>
      <c r="AK75" s="159">
        <v>70</v>
      </c>
      <c r="AL75" s="159">
        <v>40</v>
      </c>
      <c r="AM75" s="97">
        <v>110</v>
      </c>
      <c r="AN75" s="167">
        <v>3.017832647462277E-2</v>
      </c>
      <c r="AO75" s="100">
        <v>0.33162996125959088</v>
      </c>
      <c r="AP75" s="159">
        <v>45</v>
      </c>
      <c r="AQ75" s="117" t="s">
        <v>8</v>
      </c>
      <c r="AR75" s="94" t="s">
        <v>9</v>
      </c>
      <c r="AS75" s="114"/>
      <c r="AT75" s="192"/>
    </row>
    <row r="76" spans="1:46" s="142" customFormat="1" ht="12.75" x14ac:dyDescent="0.2">
      <c r="A76" s="114"/>
      <c r="B76" s="261"/>
      <c r="C76" s="261"/>
      <c r="D76" s="130">
        <v>9330018.0199999996</v>
      </c>
      <c r="E76" s="124"/>
      <c r="F76" s="115"/>
      <c r="G76" s="116"/>
      <c r="H76" s="116"/>
      <c r="I76" s="148"/>
      <c r="J76" s="180" t="s">
        <v>91</v>
      </c>
      <c r="K76" s="155">
        <v>0.99</v>
      </c>
      <c r="L76" s="96">
        <v>99</v>
      </c>
      <c r="M76" s="159">
        <v>6958</v>
      </c>
      <c r="N76" s="159">
        <v>6950</v>
      </c>
      <c r="O76" s="143">
        <v>6537</v>
      </c>
      <c r="P76" s="97">
        <v>421</v>
      </c>
      <c r="Q76" s="165">
        <v>6.4402631176380606E-2</v>
      </c>
      <c r="R76" s="175">
        <v>7038.9</v>
      </c>
      <c r="S76" s="186">
        <v>2668</v>
      </c>
      <c r="T76" s="150">
        <v>2332</v>
      </c>
      <c r="U76" s="116">
        <v>336</v>
      </c>
      <c r="V76" s="165">
        <v>0.14408233276157806</v>
      </c>
      <c r="W76" s="186">
        <v>2402</v>
      </c>
      <c r="X76" s="143">
        <v>2182</v>
      </c>
      <c r="Y76" s="97">
        <v>220</v>
      </c>
      <c r="Z76" s="166">
        <v>0.10082493125572869</v>
      </c>
      <c r="AA76" s="98">
        <v>24.262626262626263</v>
      </c>
      <c r="AB76" s="159">
        <v>3620</v>
      </c>
      <c r="AC76" s="190">
        <v>1900</v>
      </c>
      <c r="AD76" s="116">
        <v>220</v>
      </c>
      <c r="AE76" s="97">
        <v>2120</v>
      </c>
      <c r="AF76" s="167">
        <v>0.58563535911602205</v>
      </c>
      <c r="AG76" s="99">
        <v>0.84507266827708816</v>
      </c>
      <c r="AH76" s="159">
        <v>1215</v>
      </c>
      <c r="AI76" s="167">
        <v>0.3356353591160221</v>
      </c>
      <c r="AJ76" s="100">
        <v>1.648503728467692</v>
      </c>
      <c r="AK76" s="159">
        <v>80</v>
      </c>
      <c r="AL76" s="159">
        <v>180</v>
      </c>
      <c r="AM76" s="97">
        <v>260</v>
      </c>
      <c r="AN76" s="167">
        <v>7.18232044198895E-2</v>
      </c>
      <c r="AO76" s="100">
        <v>0.78926598263614833</v>
      </c>
      <c r="AP76" s="159">
        <v>35</v>
      </c>
      <c r="AQ76" s="117" t="s">
        <v>8</v>
      </c>
      <c r="AR76" s="94" t="s">
        <v>9</v>
      </c>
      <c r="AS76" s="114"/>
      <c r="AT76" s="192"/>
    </row>
    <row r="77" spans="1:46" s="142" customFormat="1" ht="12.75" x14ac:dyDescent="0.2">
      <c r="A77" s="114"/>
      <c r="B77" s="260"/>
      <c r="C77" s="260"/>
      <c r="D77" s="129">
        <v>9330020</v>
      </c>
      <c r="E77" s="122"/>
      <c r="F77" s="111"/>
      <c r="G77" s="112"/>
      <c r="H77" s="112"/>
      <c r="I77" s="145"/>
      <c r="J77" s="179" t="s">
        <v>93</v>
      </c>
      <c r="K77" s="154">
        <v>1.39</v>
      </c>
      <c r="L77" s="89">
        <v>139</v>
      </c>
      <c r="M77" s="158">
        <v>2700</v>
      </c>
      <c r="N77" s="158">
        <v>2726</v>
      </c>
      <c r="O77" s="141">
        <v>2561</v>
      </c>
      <c r="P77" s="90">
        <v>139</v>
      </c>
      <c r="Q77" s="162">
        <v>5.4275673565013664E-2</v>
      </c>
      <c r="R77" s="174">
        <v>1937.8</v>
      </c>
      <c r="S77" s="185">
        <v>912</v>
      </c>
      <c r="T77" s="146">
        <v>906</v>
      </c>
      <c r="U77" s="112">
        <v>6</v>
      </c>
      <c r="V77" s="162">
        <v>6.6225165562913907E-3</v>
      </c>
      <c r="W77" s="185">
        <v>842</v>
      </c>
      <c r="X77" s="141">
        <v>858</v>
      </c>
      <c r="Y77" s="90">
        <v>-16</v>
      </c>
      <c r="Z77" s="163">
        <v>-1.8648018648018648E-2</v>
      </c>
      <c r="AA77" s="91">
        <v>6.057553956834532</v>
      </c>
      <c r="AB77" s="158">
        <v>810</v>
      </c>
      <c r="AC77" s="189">
        <v>500</v>
      </c>
      <c r="AD77" s="112">
        <v>20</v>
      </c>
      <c r="AE77" s="90">
        <v>520</v>
      </c>
      <c r="AF77" s="164">
        <v>0.64197530864197527</v>
      </c>
      <c r="AG77" s="92">
        <v>0.92637129674166718</v>
      </c>
      <c r="AH77" s="158">
        <v>200</v>
      </c>
      <c r="AI77" s="164">
        <v>0.24691358024691357</v>
      </c>
      <c r="AJ77" s="93">
        <v>1.2127386063207934</v>
      </c>
      <c r="AK77" s="158">
        <v>70</v>
      </c>
      <c r="AL77" s="158">
        <v>10</v>
      </c>
      <c r="AM77" s="90">
        <v>80</v>
      </c>
      <c r="AN77" s="164">
        <v>9.8765432098765427E-2</v>
      </c>
      <c r="AO77" s="93">
        <v>1.085334418667752</v>
      </c>
      <c r="AP77" s="158">
        <v>10</v>
      </c>
      <c r="AQ77" s="113" t="s">
        <v>9</v>
      </c>
      <c r="AR77" s="94" t="s">
        <v>9</v>
      </c>
      <c r="AS77" s="114"/>
      <c r="AT77" s="192"/>
    </row>
    <row r="78" spans="1:46" s="142" customFormat="1" ht="12.75" x14ac:dyDescent="0.2">
      <c r="A78" s="114"/>
      <c r="B78" s="262" t="s">
        <v>500</v>
      </c>
      <c r="C78" s="262" t="s">
        <v>591</v>
      </c>
      <c r="D78" s="131">
        <v>9330021</v>
      </c>
      <c r="E78" s="125"/>
      <c r="F78" s="118"/>
      <c r="G78" s="119"/>
      <c r="H78" s="119"/>
      <c r="I78" s="149"/>
      <c r="J78" s="181" t="s">
        <v>94</v>
      </c>
      <c r="K78" s="156">
        <v>2.21</v>
      </c>
      <c r="L78" s="103">
        <v>221</v>
      </c>
      <c r="M78" s="160">
        <v>3684</v>
      </c>
      <c r="N78" s="160">
        <v>3955</v>
      </c>
      <c r="O78" s="144">
        <v>4041</v>
      </c>
      <c r="P78" s="104">
        <v>-357</v>
      </c>
      <c r="Q78" s="168">
        <v>-8.8344469190794361E-2</v>
      </c>
      <c r="R78" s="176">
        <v>1666.6</v>
      </c>
      <c r="S78" s="187">
        <v>1370</v>
      </c>
      <c r="T78" s="152">
        <v>1344</v>
      </c>
      <c r="U78" s="119">
        <v>26</v>
      </c>
      <c r="V78" s="168">
        <v>1.9345238095238096E-2</v>
      </c>
      <c r="W78" s="187">
        <v>1230</v>
      </c>
      <c r="X78" s="144">
        <v>1265</v>
      </c>
      <c r="Y78" s="104">
        <v>-35</v>
      </c>
      <c r="Z78" s="169">
        <v>-2.766798418972332E-2</v>
      </c>
      <c r="AA78" s="105">
        <v>5.5656108597285066</v>
      </c>
      <c r="AB78" s="160">
        <v>1095</v>
      </c>
      <c r="AC78" s="191">
        <v>750</v>
      </c>
      <c r="AD78" s="119">
        <v>35</v>
      </c>
      <c r="AE78" s="104">
        <v>785</v>
      </c>
      <c r="AF78" s="170">
        <v>0.71689497716894979</v>
      </c>
      <c r="AG78" s="106">
        <v>1.0344804865352812</v>
      </c>
      <c r="AH78" s="160">
        <v>140</v>
      </c>
      <c r="AI78" s="170">
        <v>0.12785388127853881</v>
      </c>
      <c r="AJ78" s="107">
        <v>0.62796601806747943</v>
      </c>
      <c r="AK78" s="160">
        <v>80</v>
      </c>
      <c r="AL78" s="160">
        <v>85</v>
      </c>
      <c r="AM78" s="104">
        <v>165</v>
      </c>
      <c r="AN78" s="170">
        <v>0.15068493150684931</v>
      </c>
      <c r="AO78" s="107">
        <v>1.6558783682071352</v>
      </c>
      <c r="AP78" s="160">
        <v>15</v>
      </c>
      <c r="AQ78" s="120" t="s">
        <v>7</v>
      </c>
      <c r="AR78" s="94" t="s">
        <v>9</v>
      </c>
      <c r="AS78" s="114"/>
      <c r="AT78" s="192"/>
    </row>
    <row r="79" spans="1:46" s="142" customFormat="1" ht="12.75" x14ac:dyDescent="0.2">
      <c r="A79" s="114"/>
      <c r="B79" s="260"/>
      <c r="C79" s="260"/>
      <c r="D79" s="129">
        <v>9330022</v>
      </c>
      <c r="E79" s="122"/>
      <c r="F79" s="111"/>
      <c r="G79" s="112"/>
      <c r="H79" s="112"/>
      <c r="I79" s="145"/>
      <c r="J79" s="179" t="s">
        <v>95</v>
      </c>
      <c r="K79" s="154">
        <v>0.32</v>
      </c>
      <c r="L79" s="89">
        <v>32</v>
      </c>
      <c r="M79" s="158">
        <v>3062</v>
      </c>
      <c r="N79" s="158">
        <v>3177</v>
      </c>
      <c r="O79" s="141">
        <v>3256</v>
      </c>
      <c r="P79" s="90">
        <v>-194</v>
      </c>
      <c r="Q79" s="162">
        <v>-5.9582309582309582E-2</v>
      </c>
      <c r="R79" s="174">
        <v>9592.7000000000007</v>
      </c>
      <c r="S79" s="185">
        <v>1792</v>
      </c>
      <c r="T79" s="146">
        <v>1777</v>
      </c>
      <c r="U79" s="112">
        <v>15</v>
      </c>
      <c r="V79" s="162">
        <v>8.4411930219471017E-3</v>
      </c>
      <c r="W79" s="185">
        <v>1681</v>
      </c>
      <c r="X79" s="141">
        <v>1679</v>
      </c>
      <c r="Y79" s="90">
        <v>2</v>
      </c>
      <c r="Z79" s="163">
        <v>1.1911852293031567E-3</v>
      </c>
      <c r="AA79" s="91">
        <v>52.53125</v>
      </c>
      <c r="AB79" s="158">
        <v>1075</v>
      </c>
      <c r="AC79" s="189">
        <v>570</v>
      </c>
      <c r="AD79" s="112">
        <v>35</v>
      </c>
      <c r="AE79" s="90">
        <v>605</v>
      </c>
      <c r="AF79" s="164">
        <v>0.56279069767441858</v>
      </c>
      <c r="AG79" s="92">
        <v>0.81210778885197488</v>
      </c>
      <c r="AH79" s="158">
        <v>325</v>
      </c>
      <c r="AI79" s="164">
        <v>0.30232558139534882</v>
      </c>
      <c r="AJ79" s="93">
        <v>1.4848997121579017</v>
      </c>
      <c r="AK79" s="158">
        <v>80</v>
      </c>
      <c r="AL79" s="158">
        <v>35</v>
      </c>
      <c r="AM79" s="90">
        <v>115</v>
      </c>
      <c r="AN79" s="164">
        <v>0.10697674418604651</v>
      </c>
      <c r="AO79" s="93">
        <v>1.1755686174290825</v>
      </c>
      <c r="AP79" s="158">
        <v>25</v>
      </c>
      <c r="AQ79" s="113" t="s">
        <v>9</v>
      </c>
      <c r="AR79" s="94" t="s">
        <v>9</v>
      </c>
      <c r="AS79" s="114"/>
      <c r="AT79" s="192"/>
    </row>
    <row r="80" spans="1:46" s="142" customFormat="1" ht="12.75" x14ac:dyDescent="0.2">
      <c r="A80" s="114"/>
      <c r="B80" s="260"/>
      <c r="C80" s="260"/>
      <c r="D80" s="129">
        <v>9330023</v>
      </c>
      <c r="E80" s="122"/>
      <c r="F80" s="111"/>
      <c r="G80" s="112"/>
      <c r="H80" s="112"/>
      <c r="I80" s="145"/>
      <c r="J80" s="179" t="s">
        <v>96</v>
      </c>
      <c r="K80" s="154">
        <v>1.2</v>
      </c>
      <c r="L80" s="89">
        <v>120</v>
      </c>
      <c r="M80" s="158">
        <v>4227</v>
      </c>
      <c r="N80" s="158">
        <v>4354</v>
      </c>
      <c r="O80" s="141">
        <v>4454</v>
      </c>
      <c r="P80" s="90">
        <v>-227</v>
      </c>
      <c r="Q80" s="162">
        <v>-5.0965424337674002E-2</v>
      </c>
      <c r="R80" s="174">
        <v>3521.3</v>
      </c>
      <c r="S80" s="185">
        <v>1558</v>
      </c>
      <c r="T80" s="146">
        <v>1456</v>
      </c>
      <c r="U80" s="112">
        <v>102</v>
      </c>
      <c r="V80" s="162">
        <v>7.0054945054945056E-2</v>
      </c>
      <c r="W80" s="185">
        <v>1367</v>
      </c>
      <c r="X80" s="141">
        <v>1401</v>
      </c>
      <c r="Y80" s="90">
        <v>-34</v>
      </c>
      <c r="Z80" s="163">
        <v>-2.4268379728765169E-2</v>
      </c>
      <c r="AA80" s="91">
        <v>11.391666666666667</v>
      </c>
      <c r="AB80" s="158">
        <v>1535</v>
      </c>
      <c r="AC80" s="189">
        <v>1045</v>
      </c>
      <c r="AD80" s="112">
        <v>35</v>
      </c>
      <c r="AE80" s="90">
        <v>1080</v>
      </c>
      <c r="AF80" s="164">
        <v>0.70358306188925079</v>
      </c>
      <c r="AG80" s="92">
        <v>1.0152713735775625</v>
      </c>
      <c r="AH80" s="158">
        <v>280</v>
      </c>
      <c r="AI80" s="164">
        <v>0.18241042345276873</v>
      </c>
      <c r="AJ80" s="93">
        <v>0.89592545900181098</v>
      </c>
      <c r="AK80" s="158">
        <v>60</v>
      </c>
      <c r="AL80" s="158">
        <v>75</v>
      </c>
      <c r="AM80" s="90">
        <v>135</v>
      </c>
      <c r="AN80" s="164">
        <v>8.7947882736156349E-2</v>
      </c>
      <c r="AO80" s="93">
        <v>0.96646024984787204</v>
      </c>
      <c r="AP80" s="158">
        <v>45</v>
      </c>
      <c r="AQ80" s="113" t="s">
        <v>9</v>
      </c>
      <c r="AR80" s="94" t="s">
        <v>9</v>
      </c>
      <c r="AS80" s="114"/>
      <c r="AT80" s="192"/>
    </row>
    <row r="81" spans="1:46" s="142" customFormat="1" ht="12.75" x14ac:dyDescent="0.2">
      <c r="A81" s="114"/>
      <c r="B81" s="260"/>
      <c r="C81" s="260"/>
      <c r="D81" s="129">
        <v>9330024</v>
      </c>
      <c r="E81" s="122"/>
      <c r="F81" s="111"/>
      <c r="G81" s="112"/>
      <c r="H81" s="112"/>
      <c r="I81" s="145"/>
      <c r="J81" s="179" t="s">
        <v>97</v>
      </c>
      <c r="K81" s="154">
        <v>1.7</v>
      </c>
      <c r="L81" s="89">
        <v>170</v>
      </c>
      <c r="M81" s="158">
        <v>5787</v>
      </c>
      <c r="N81" s="158">
        <v>5951</v>
      </c>
      <c r="O81" s="141">
        <v>6030</v>
      </c>
      <c r="P81" s="90">
        <v>-243</v>
      </c>
      <c r="Q81" s="162">
        <v>-4.0298507462686567E-2</v>
      </c>
      <c r="R81" s="174">
        <v>3399.5</v>
      </c>
      <c r="S81" s="185">
        <v>2241</v>
      </c>
      <c r="T81" s="146">
        <v>2127</v>
      </c>
      <c r="U81" s="112">
        <v>114</v>
      </c>
      <c r="V81" s="162">
        <v>5.3596614950634697E-2</v>
      </c>
      <c r="W81" s="185">
        <v>1986</v>
      </c>
      <c r="X81" s="141">
        <v>2012</v>
      </c>
      <c r="Y81" s="90">
        <v>-26</v>
      </c>
      <c r="Z81" s="163">
        <v>-1.2922465208747515E-2</v>
      </c>
      <c r="AA81" s="91">
        <v>11.68235294117647</v>
      </c>
      <c r="AB81" s="158">
        <v>2000</v>
      </c>
      <c r="AC81" s="189">
        <v>1270</v>
      </c>
      <c r="AD81" s="112">
        <v>115</v>
      </c>
      <c r="AE81" s="90">
        <v>1385</v>
      </c>
      <c r="AF81" s="164">
        <v>0.6925</v>
      </c>
      <c r="AG81" s="92">
        <v>0.99927849927849932</v>
      </c>
      <c r="AH81" s="158">
        <v>365</v>
      </c>
      <c r="AI81" s="164">
        <v>0.1825</v>
      </c>
      <c r="AJ81" s="93">
        <v>0.89636542239685657</v>
      </c>
      <c r="AK81" s="158">
        <v>80</v>
      </c>
      <c r="AL81" s="158">
        <v>120</v>
      </c>
      <c r="AM81" s="90">
        <v>200</v>
      </c>
      <c r="AN81" s="164">
        <v>0.1</v>
      </c>
      <c r="AO81" s="93">
        <v>1.098901098901099</v>
      </c>
      <c r="AP81" s="158">
        <v>50</v>
      </c>
      <c r="AQ81" s="113" t="s">
        <v>9</v>
      </c>
      <c r="AR81" s="94" t="s">
        <v>9</v>
      </c>
      <c r="AS81" s="114"/>
      <c r="AT81" s="192"/>
    </row>
    <row r="82" spans="1:46" s="142" customFormat="1" ht="12.75" x14ac:dyDescent="0.2">
      <c r="A82" s="114"/>
      <c r="B82" s="260"/>
      <c r="C82" s="260"/>
      <c r="D82" s="129">
        <v>9330026</v>
      </c>
      <c r="E82" s="122"/>
      <c r="F82" s="111"/>
      <c r="G82" s="112"/>
      <c r="H82" s="112"/>
      <c r="I82" s="145"/>
      <c r="J82" s="179" t="s">
        <v>99</v>
      </c>
      <c r="K82" s="154">
        <v>1.26</v>
      </c>
      <c r="L82" s="89">
        <v>126</v>
      </c>
      <c r="M82" s="158">
        <v>4675</v>
      </c>
      <c r="N82" s="158">
        <v>4913</v>
      </c>
      <c r="O82" s="141">
        <v>4882</v>
      </c>
      <c r="P82" s="90">
        <v>-207</v>
      </c>
      <c r="Q82" s="162">
        <v>-4.2400655469070056E-2</v>
      </c>
      <c r="R82" s="174">
        <v>3712.1</v>
      </c>
      <c r="S82" s="185">
        <v>1926</v>
      </c>
      <c r="T82" s="146">
        <v>1878</v>
      </c>
      <c r="U82" s="112">
        <v>48</v>
      </c>
      <c r="V82" s="162">
        <v>2.5559105431309903E-2</v>
      </c>
      <c r="W82" s="185">
        <v>1760</v>
      </c>
      <c r="X82" s="141">
        <v>1774</v>
      </c>
      <c r="Y82" s="90">
        <v>-14</v>
      </c>
      <c r="Z82" s="163">
        <v>-7.8917700112739568E-3</v>
      </c>
      <c r="AA82" s="91">
        <v>13.968253968253968</v>
      </c>
      <c r="AB82" s="158">
        <v>1675</v>
      </c>
      <c r="AC82" s="189">
        <v>1020</v>
      </c>
      <c r="AD82" s="112">
        <v>70</v>
      </c>
      <c r="AE82" s="90">
        <v>1090</v>
      </c>
      <c r="AF82" s="164">
        <v>0.65074626865671636</v>
      </c>
      <c r="AG82" s="92">
        <v>0.93902780469944647</v>
      </c>
      <c r="AH82" s="158">
        <v>380</v>
      </c>
      <c r="AI82" s="164">
        <v>0.22686567164179106</v>
      </c>
      <c r="AJ82" s="93">
        <v>1.1142714717180306</v>
      </c>
      <c r="AK82" s="158">
        <v>75</v>
      </c>
      <c r="AL82" s="158">
        <v>90</v>
      </c>
      <c r="AM82" s="90">
        <v>165</v>
      </c>
      <c r="AN82" s="164">
        <v>9.8507462686567168E-2</v>
      </c>
      <c r="AO82" s="93">
        <v>1.0824995899622767</v>
      </c>
      <c r="AP82" s="158">
        <v>50</v>
      </c>
      <c r="AQ82" s="113" t="s">
        <v>9</v>
      </c>
      <c r="AR82" s="94" t="s">
        <v>9</v>
      </c>
      <c r="AS82" s="114"/>
      <c r="AT82" s="192"/>
    </row>
    <row r="83" spans="1:46" s="142" customFormat="1" ht="12.75" x14ac:dyDescent="0.2">
      <c r="A83" s="114"/>
      <c r="B83" s="260"/>
      <c r="C83" s="260"/>
      <c r="D83" s="129">
        <v>9330027.0099999998</v>
      </c>
      <c r="E83" s="122">
        <v>9330027</v>
      </c>
      <c r="F83" s="123">
        <v>0.48657794399999998</v>
      </c>
      <c r="G83" s="146">
        <v>8225</v>
      </c>
      <c r="H83" s="146">
        <v>3040</v>
      </c>
      <c r="I83" s="147">
        <v>2858</v>
      </c>
      <c r="J83" s="179"/>
      <c r="K83" s="154">
        <v>1.27</v>
      </c>
      <c r="L83" s="89">
        <v>127</v>
      </c>
      <c r="M83" s="158">
        <v>4074</v>
      </c>
      <c r="N83" s="158">
        <v>4145</v>
      </c>
      <c r="O83" s="141">
        <v>4002.1035893999997</v>
      </c>
      <c r="P83" s="90">
        <v>71.896410600000308</v>
      </c>
      <c r="Q83" s="162">
        <v>1.7964655085496953E-2</v>
      </c>
      <c r="R83" s="174">
        <v>3203.1</v>
      </c>
      <c r="S83" s="185">
        <v>1561</v>
      </c>
      <c r="T83" s="146">
        <v>1479.1969497600001</v>
      </c>
      <c r="U83" s="112">
        <v>81.803050239999948</v>
      </c>
      <c r="V83" s="162">
        <v>5.5302338375746725E-2</v>
      </c>
      <c r="W83" s="185">
        <v>1434</v>
      </c>
      <c r="X83" s="141">
        <v>1390.6397639520001</v>
      </c>
      <c r="Y83" s="90">
        <v>43.360236047999933</v>
      </c>
      <c r="Z83" s="163">
        <v>3.1180063429781642E-2</v>
      </c>
      <c r="AA83" s="91">
        <v>11.291338582677165</v>
      </c>
      <c r="AB83" s="158">
        <v>1335</v>
      </c>
      <c r="AC83" s="189">
        <v>835</v>
      </c>
      <c r="AD83" s="112">
        <v>90</v>
      </c>
      <c r="AE83" s="90">
        <v>925</v>
      </c>
      <c r="AF83" s="164">
        <v>0.69288389513108617</v>
      </c>
      <c r="AG83" s="92">
        <v>0.99983246050661789</v>
      </c>
      <c r="AH83" s="158">
        <v>275</v>
      </c>
      <c r="AI83" s="164">
        <v>0.20599250936329588</v>
      </c>
      <c r="AJ83" s="93">
        <v>1.0117510283069542</v>
      </c>
      <c r="AK83" s="158">
        <v>30</v>
      </c>
      <c r="AL83" s="158">
        <v>85</v>
      </c>
      <c r="AM83" s="90">
        <v>115</v>
      </c>
      <c r="AN83" s="164">
        <v>8.6142322097378279E-2</v>
      </c>
      <c r="AO83" s="93">
        <v>0.9466189241470141</v>
      </c>
      <c r="AP83" s="158">
        <v>25</v>
      </c>
      <c r="AQ83" s="113" t="s">
        <v>9</v>
      </c>
      <c r="AR83" s="94" t="s">
        <v>9</v>
      </c>
      <c r="AS83" s="114" t="s">
        <v>469</v>
      </c>
      <c r="AT83" s="192"/>
    </row>
    <row r="84" spans="1:46" s="142" customFormat="1" ht="12.75" x14ac:dyDescent="0.2">
      <c r="A84" s="114"/>
      <c r="B84" s="260" t="s">
        <v>500</v>
      </c>
      <c r="C84" s="260" t="s">
        <v>587</v>
      </c>
      <c r="D84" s="129">
        <v>9330027.0199999996</v>
      </c>
      <c r="E84" s="122">
        <v>9330027</v>
      </c>
      <c r="F84" s="123">
        <v>0.51342205600000002</v>
      </c>
      <c r="G84" s="146">
        <v>8225</v>
      </c>
      <c r="H84" s="146">
        <v>3040</v>
      </c>
      <c r="I84" s="147">
        <v>2858</v>
      </c>
      <c r="J84" s="179"/>
      <c r="K84" s="154">
        <v>1.03</v>
      </c>
      <c r="L84" s="89">
        <v>103</v>
      </c>
      <c r="M84" s="158">
        <v>3787</v>
      </c>
      <c r="N84" s="158">
        <v>4027</v>
      </c>
      <c r="O84" s="141">
        <v>4222.8964106000003</v>
      </c>
      <c r="P84" s="90">
        <v>-435.89641060000031</v>
      </c>
      <c r="Q84" s="162">
        <v>-0.10322214144439953</v>
      </c>
      <c r="R84" s="174">
        <v>3675.6</v>
      </c>
      <c r="S84" s="185">
        <v>1541</v>
      </c>
      <c r="T84" s="146">
        <v>1560.8030502399999</v>
      </c>
      <c r="U84" s="112">
        <v>-19.803050239999948</v>
      </c>
      <c r="V84" s="162">
        <v>-1.2687731637220272E-2</v>
      </c>
      <c r="W84" s="185">
        <v>1387</v>
      </c>
      <c r="X84" s="141">
        <v>1467.3602360479999</v>
      </c>
      <c r="Y84" s="90">
        <v>-80.360236047999933</v>
      </c>
      <c r="Z84" s="163">
        <v>-5.4765172228212956E-2</v>
      </c>
      <c r="AA84" s="91">
        <v>13.466019417475728</v>
      </c>
      <c r="AB84" s="158">
        <v>1050</v>
      </c>
      <c r="AC84" s="189">
        <v>720</v>
      </c>
      <c r="AD84" s="112">
        <v>45</v>
      </c>
      <c r="AE84" s="90">
        <v>765</v>
      </c>
      <c r="AF84" s="164">
        <v>0.72857142857142854</v>
      </c>
      <c r="AG84" s="92">
        <v>1.0513296227581943</v>
      </c>
      <c r="AH84" s="158">
        <v>215</v>
      </c>
      <c r="AI84" s="164">
        <v>0.20476190476190476</v>
      </c>
      <c r="AJ84" s="93">
        <v>1.0057068013846009</v>
      </c>
      <c r="AK84" s="158">
        <v>30</v>
      </c>
      <c r="AL84" s="158">
        <v>25</v>
      </c>
      <c r="AM84" s="90">
        <v>55</v>
      </c>
      <c r="AN84" s="164">
        <v>5.2380952380952382E-2</v>
      </c>
      <c r="AO84" s="93">
        <v>0.57561486132914708</v>
      </c>
      <c r="AP84" s="158">
        <v>20</v>
      </c>
      <c r="AQ84" s="113" t="s">
        <v>9</v>
      </c>
      <c r="AR84" s="94" t="s">
        <v>9</v>
      </c>
      <c r="AS84" s="114" t="s">
        <v>469</v>
      </c>
      <c r="AT84" s="192"/>
    </row>
    <row r="85" spans="1:46" s="142" customFormat="1" ht="12.75" x14ac:dyDescent="0.2">
      <c r="A85" s="114"/>
      <c r="B85" s="261"/>
      <c r="C85" s="261"/>
      <c r="D85" s="130">
        <v>9330036.0199999996</v>
      </c>
      <c r="E85" s="124"/>
      <c r="F85" s="126"/>
      <c r="G85" s="116"/>
      <c r="H85" s="116"/>
      <c r="I85" s="148"/>
      <c r="J85" s="180" t="s">
        <v>113</v>
      </c>
      <c r="K85" s="155">
        <v>1.47</v>
      </c>
      <c r="L85" s="96">
        <v>147</v>
      </c>
      <c r="M85" s="159">
        <v>6140</v>
      </c>
      <c r="N85" s="159">
        <v>5967</v>
      </c>
      <c r="O85" s="143">
        <v>5649</v>
      </c>
      <c r="P85" s="97">
        <v>491</v>
      </c>
      <c r="Q85" s="165">
        <v>8.6918038590901039E-2</v>
      </c>
      <c r="R85" s="175">
        <v>4178.8999999999996</v>
      </c>
      <c r="S85" s="186">
        <v>2225</v>
      </c>
      <c r="T85" s="150">
        <v>1864</v>
      </c>
      <c r="U85" s="116">
        <v>361</v>
      </c>
      <c r="V85" s="165">
        <v>0.19366952789699571</v>
      </c>
      <c r="W85" s="186">
        <v>2046</v>
      </c>
      <c r="X85" s="143">
        <v>1784</v>
      </c>
      <c r="Y85" s="97">
        <v>262</v>
      </c>
      <c r="Z85" s="166">
        <v>0.14686098654708521</v>
      </c>
      <c r="AA85" s="98">
        <v>13.918367346938776</v>
      </c>
      <c r="AB85" s="159">
        <v>3060</v>
      </c>
      <c r="AC85" s="190">
        <v>1770</v>
      </c>
      <c r="AD85" s="116">
        <v>150</v>
      </c>
      <c r="AE85" s="97">
        <v>1920</v>
      </c>
      <c r="AF85" s="167">
        <v>0.62745098039215685</v>
      </c>
      <c r="AG85" s="99">
        <v>0.90541267011855253</v>
      </c>
      <c r="AH85" s="159">
        <v>970</v>
      </c>
      <c r="AI85" s="167">
        <v>0.31699346405228757</v>
      </c>
      <c r="AJ85" s="100">
        <v>1.5569423578206658</v>
      </c>
      <c r="AK85" s="159">
        <v>90</v>
      </c>
      <c r="AL85" s="159">
        <v>55</v>
      </c>
      <c r="AM85" s="97">
        <v>145</v>
      </c>
      <c r="AN85" s="167">
        <v>4.7385620915032678E-2</v>
      </c>
      <c r="AO85" s="100">
        <v>0.52072110895640311</v>
      </c>
      <c r="AP85" s="159">
        <v>20</v>
      </c>
      <c r="AQ85" s="117" t="s">
        <v>8</v>
      </c>
      <c r="AR85" s="94" t="s">
        <v>9</v>
      </c>
      <c r="AS85" s="114"/>
      <c r="AT85" s="192"/>
    </row>
    <row r="86" spans="1:46" s="142" customFormat="1" ht="12.75" x14ac:dyDescent="0.2">
      <c r="A86" s="114"/>
      <c r="B86" s="260"/>
      <c r="C86" s="260"/>
      <c r="D86" s="129">
        <v>9330052.0199999996</v>
      </c>
      <c r="E86" s="122"/>
      <c r="F86" s="111"/>
      <c r="G86" s="112"/>
      <c r="H86" s="112"/>
      <c r="I86" s="145"/>
      <c r="J86" s="179" t="s">
        <v>140</v>
      </c>
      <c r="K86" s="154">
        <v>1.33</v>
      </c>
      <c r="L86" s="89">
        <v>133</v>
      </c>
      <c r="M86" s="158">
        <v>6272</v>
      </c>
      <c r="N86" s="158">
        <v>6258</v>
      </c>
      <c r="O86" s="141">
        <v>6277</v>
      </c>
      <c r="P86" s="90">
        <v>-5</v>
      </c>
      <c r="Q86" s="162">
        <v>-7.9655886570017523E-4</v>
      </c>
      <c r="R86" s="174">
        <v>4731.8</v>
      </c>
      <c r="S86" s="185">
        <v>2370</v>
      </c>
      <c r="T86" s="146">
        <v>2188</v>
      </c>
      <c r="U86" s="112">
        <v>182</v>
      </c>
      <c r="V86" s="162">
        <v>8.318098720292505E-2</v>
      </c>
      <c r="W86" s="185">
        <v>2216</v>
      </c>
      <c r="X86" s="141">
        <v>2094</v>
      </c>
      <c r="Y86" s="90">
        <v>122</v>
      </c>
      <c r="Z86" s="163">
        <v>5.8261700095510981E-2</v>
      </c>
      <c r="AA86" s="91">
        <v>16.661654135338345</v>
      </c>
      <c r="AB86" s="158">
        <v>3025</v>
      </c>
      <c r="AC86" s="189">
        <v>1910</v>
      </c>
      <c r="AD86" s="112">
        <v>175</v>
      </c>
      <c r="AE86" s="90">
        <v>2085</v>
      </c>
      <c r="AF86" s="164">
        <v>0.68925619834710738</v>
      </c>
      <c r="AG86" s="92">
        <v>0.99459768881256483</v>
      </c>
      <c r="AH86" s="158">
        <v>705</v>
      </c>
      <c r="AI86" s="164">
        <v>0.23305785123966943</v>
      </c>
      <c r="AJ86" s="93">
        <v>1.144684927503288</v>
      </c>
      <c r="AK86" s="158">
        <v>110</v>
      </c>
      <c r="AL86" s="158">
        <v>100</v>
      </c>
      <c r="AM86" s="90">
        <v>210</v>
      </c>
      <c r="AN86" s="164">
        <v>6.9421487603305784E-2</v>
      </c>
      <c r="AO86" s="93">
        <v>0.76287349014621741</v>
      </c>
      <c r="AP86" s="158">
        <v>20</v>
      </c>
      <c r="AQ86" s="113" t="s">
        <v>9</v>
      </c>
      <c r="AR86" s="94" t="s">
        <v>9</v>
      </c>
      <c r="AS86" s="114"/>
      <c r="AT86" s="192"/>
    </row>
    <row r="87" spans="1:46" s="142" customFormat="1" ht="12.75" x14ac:dyDescent="0.2">
      <c r="A87" s="114"/>
      <c r="B87" s="260"/>
      <c r="C87" s="260"/>
      <c r="D87" s="129">
        <v>9330053.0099999998</v>
      </c>
      <c r="E87" s="122"/>
      <c r="F87" s="111"/>
      <c r="G87" s="112"/>
      <c r="H87" s="112"/>
      <c r="I87" s="145"/>
      <c r="J87" s="179" t="s">
        <v>141</v>
      </c>
      <c r="K87" s="154">
        <v>2.62</v>
      </c>
      <c r="L87" s="89">
        <v>262</v>
      </c>
      <c r="M87" s="158">
        <v>6548</v>
      </c>
      <c r="N87" s="158">
        <v>6508</v>
      </c>
      <c r="O87" s="141">
        <v>6309</v>
      </c>
      <c r="P87" s="90">
        <v>239</v>
      </c>
      <c r="Q87" s="162">
        <v>3.788239023617055E-2</v>
      </c>
      <c r="R87" s="174">
        <v>2494.6999999999998</v>
      </c>
      <c r="S87" s="185">
        <v>2641</v>
      </c>
      <c r="T87" s="146">
        <v>2409</v>
      </c>
      <c r="U87" s="112">
        <v>232</v>
      </c>
      <c r="V87" s="162">
        <v>9.6305520963055211E-2</v>
      </c>
      <c r="W87" s="185">
        <v>2461</v>
      </c>
      <c r="X87" s="141">
        <v>2235</v>
      </c>
      <c r="Y87" s="90">
        <v>226</v>
      </c>
      <c r="Z87" s="163">
        <v>0.10111856823266219</v>
      </c>
      <c r="AA87" s="91">
        <v>9.3931297709923669</v>
      </c>
      <c r="AB87" s="158">
        <v>3265</v>
      </c>
      <c r="AC87" s="189">
        <v>1835</v>
      </c>
      <c r="AD87" s="112">
        <v>195</v>
      </c>
      <c r="AE87" s="90">
        <v>2030</v>
      </c>
      <c r="AF87" s="164">
        <v>0.62174578866768759</v>
      </c>
      <c r="AG87" s="92">
        <v>0.89718007022754354</v>
      </c>
      <c r="AH87" s="158">
        <v>890</v>
      </c>
      <c r="AI87" s="164">
        <v>0.27258805513016843</v>
      </c>
      <c r="AJ87" s="93">
        <v>1.3388411352169372</v>
      </c>
      <c r="AK87" s="158">
        <v>130</v>
      </c>
      <c r="AL87" s="158">
        <v>170</v>
      </c>
      <c r="AM87" s="90">
        <v>300</v>
      </c>
      <c r="AN87" s="164">
        <v>9.1883614088820828E-2</v>
      </c>
      <c r="AO87" s="93">
        <v>1.009710044932097</v>
      </c>
      <c r="AP87" s="158">
        <v>50</v>
      </c>
      <c r="AQ87" s="113" t="s">
        <v>9</v>
      </c>
      <c r="AR87" s="94" t="s">
        <v>9</v>
      </c>
      <c r="AS87" s="114"/>
      <c r="AT87" s="192"/>
    </row>
    <row r="88" spans="1:46" s="142" customFormat="1" ht="12.75" x14ac:dyDescent="0.2">
      <c r="A88" s="114"/>
      <c r="B88" s="260"/>
      <c r="C88" s="260"/>
      <c r="D88" s="129">
        <v>9330053.0199999996</v>
      </c>
      <c r="E88" s="122"/>
      <c r="F88" s="111"/>
      <c r="G88" s="112"/>
      <c r="H88" s="112"/>
      <c r="I88" s="145"/>
      <c r="J88" s="179" t="s">
        <v>142</v>
      </c>
      <c r="K88" s="154">
        <v>0.8</v>
      </c>
      <c r="L88" s="89">
        <v>80</v>
      </c>
      <c r="M88" s="158">
        <v>3508</v>
      </c>
      <c r="N88" s="158">
        <v>3217</v>
      </c>
      <c r="O88" s="141">
        <v>3089</v>
      </c>
      <c r="P88" s="90">
        <v>419</v>
      </c>
      <c r="Q88" s="162">
        <v>0.1356426027840725</v>
      </c>
      <c r="R88" s="174">
        <v>4393.8</v>
      </c>
      <c r="S88" s="185">
        <v>1515</v>
      </c>
      <c r="T88" s="146">
        <v>1291</v>
      </c>
      <c r="U88" s="112">
        <v>224</v>
      </c>
      <c r="V88" s="162">
        <v>0.17350890782339271</v>
      </c>
      <c r="W88" s="185">
        <v>1393</v>
      </c>
      <c r="X88" s="141">
        <v>1173</v>
      </c>
      <c r="Y88" s="90">
        <v>220</v>
      </c>
      <c r="Z88" s="163">
        <v>0.18755328218243819</v>
      </c>
      <c r="AA88" s="91">
        <v>17.412500000000001</v>
      </c>
      <c r="AB88" s="158">
        <v>1900</v>
      </c>
      <c r="AC88" s="189">
        <v>1150</v>
      </c>
      <c r="AD88" s="112">
        <v>50</v>
      </c>
      <c r="AE88" s="90">
        <v>1200</v>
      </c>
      <c r="AF88" s="164">
        <v>0.63157894736842102</v>
      </c>
      <c r="AG88" s="92">
        <v>0.91136933242196405</v>
      </c>
      <c r="AH88" s="158">
        <v>540</v>
      </c>
      <c r="AI88" s="164">
        <v>0.28421052631578947</v>
      </c>
      <c r="AJ88" s="93">
        <v>1.3959259642229345</v>
      </c>
      <c r="AK88" s="158">
        <v>70</v>
      </c>
      <c r="AL88" s="158">
        <v>65</v>
      </c>
      <c r="AM88" s="90">
        <v>135</v>
      </c>
      <c r="AN88" s="164">
        <v>7.1052631578947367E-2</v>
      </c>
      <c r="AO88" s="93">
        <v>0.78079814921920188</v>
      </c>
      <c r="AP88" s="158">
        <v>20</v>
      </c>
      <c r="AQ88" s="113" t="s">
        <v>9</v>
      </c>
      <c r="AR88" s="94" t="s">
        <v>9</v>
      </c>
      <c r="AS88" s="114"/>
      <c r="AT88" s="192"/>
    </row>
    <row r="89" spans="1:46" s="142" customFormat="1" ht="12.75" x14ac:dyDescent="0.2">
      <c r="A89" s="114"/>
      <c r="B89" s="260"/>
      <c r="C89" s="260"/>
      <c r="D89" s="129">
        <v>9330054.0199999996</v>
      </c>
      <c r="E89" s="122"/>
      <c r="F89" s="111"/>
      <c r="G89" s="112"/>
      <c r="H89" s="112"/>
      <c r="I89" s="145"/>
      <c r="J89" s="179" t="s">
        <v>144</v>
      </c>
      <c r="K89" s="154">
        <v>0.79</v>
      </c>
      <c r="L89" s="89">
        <v>79</v>
      </c>
      <c r="M89" s="158">
        <v>4476</v>
      </c>
      <c r="N89" s="158">
        <v>4326</v>
      </c>
      <c r="O89" s="141">
        <v>4348</v>
      </c>
      <c r="P89" s="90">
        <v>128</v>
      </c>
      <c r="Q89" s="162">
        <v>2.9438822447102116E-2</v>
      </c>
      <c r="R89" s="174">
        <v>5644.4</v>
      </c>
      <c r="S89" s="185">
        <v>1686</v>
      </c>
      <c r="T89" s="146">
        <v>1599</v>
      </c>
      <c r="U89" s="112">
        <v>87</v>
      </c>
      <c r="V89" s="162">
        <v>5.4409005628517824E-2</v>
      </c>
      <c r="W89" s="185">
        <v>1575</v>
      </c>
      <c r="X89" s="141">
        <v>1492</v>
      </c>
      <c r="Y89" s="90">
        <v>83</v>
      </c>
      <c r="Z89" s="163">
        <v>5.5630026809651477E-2</v>
      </c>
      <c r="AA89" s="91">
        <v>19.936708860759495</v>
      </c>
      <c r="AB89" s="158">
        <v>1970</v>
      </c>
      <c r="AC89" s="189">
        <v>1125</v>
      </c>
      <c r="AD89" s="112">
        <v>115</v>
      </c>
      <c r="AE89" s="90">
        <v>1240</v>
      </c>
      <c r="AF89" s="164">
        <v>0.62944162436548223</v>
      </c>
      <c r="AG89" s="92">
        <v>0.90828517224456318</v>
      </c>
      <c r="AH89" s="158">
        <v>495</v>
      </c>
      <c r="AI89" s="164">
        <v>0.2512690355329949</v>
      </c>
      <c r="AJ89" s="93">
        <v>1.2341308228536094</v>
      </c>
      <c r="AK89" s="158">
        <v>80</v>
      </c>
      <c r="AL89" s="158">
        <v>125</v>
      </c>
      <c r="AM89" s="90">
        <v>205</v>
      </c>
      <c r="AN89" s="164">
        <v>0.10406091370558376</v>
      </c>
      <c r="AO89" s="93">
        <v>1.1435265242371841</v>
      </c>
      <c r="AP89" s="158">
        <v>40</v>
      </c>
      <c r="AQ89" s="113" t="s">
        <v>9</v>
      </c>
      <c r="AR89" s="94" t="s">
        <v>9</v>
      </c>
      <c r="AS89" s="114"/>
      <c r="AT89" s="192"/>
    </row>
    <row r="90" spans="1:46" s="142" customFormat="1" ht="12.75" x14ac:dyDescent="0.2">
      <c r="A90" s="114"/>
      <c r="B90" s="260"/>
      <c r="C90" s="260"/>
      <c r="D90" s="129">
        <v>9330001.0099999998</v>
      </c>
      <c r="E90" s="122"/>
      <c r="F90" s="111"/>
      <c r="G90" s="112"/>
      <c r="H90" s="112"/>
      <c r="I90" s="145"/>
      <c r="J90" s="179" t="s">
        <v>59</v>
      </c>
      <c r="K90" s="154">
        <v>1.02</v>
      </c>
      <c r="L90" s="89">
        <v>102</v>
      </c>
      <c r="M90" s="158">
        <v>6293</v>
      </c>
      <c r="N90" s="158">
        <v>6311</v>
      </c>
      <c r="O90" s="141">
        <v>6259</v>
      </c>
      <c r="P90" s="90">
        <v>34</v>
      </c>
      <c r="Q90" s="162">
        <v>5.4321776641636042E-3</v>
      </c>
      <c r="R90" s="174">
        <v>6172</v>
      </c>
      <c r="S90" s="185">
        <v>2334</v>
      </c>
      <c r="T90" s="146">
        <v>2292</v>
      </c>
      <c r="U90" s="112">
        <v>42</v>
      </c>
      <c r="V90" s="162">
        <v>1.832460732984293E-2</v>
      </c>
      <c r="W90" s="185">
        <v>2314</v>
      </c>
      <c r="X90" s="141">
        <v>2251</v>
      </c>
      <c r="Y90" s="90">
        <v>63</v>
      </c>
      <c r="Z90" s="163">
        <v>2.7987561083962682E-2</v>
      </c>
      <c r="AA90" s="91">
        <v>22.686274509803923</v>
      </c>
      <c r="AB90" s="158">
        <v>2955</v>
      </c>
      <c r="AC90" s="189">
        <v>1835</v>
      </c>
      <c r="AD90" s="112">
        <v>115</v>
      </c>
      <c r="AE90" s="90">
        <v>1950</v>
      </c>
      <c r="AF90" s="164">
        <v>0.65989847715736039</v>
      </c>
      <c r="AG90" s="92">
        <v>0.95223445477252588</v>
      </c>
      <c r="AH90" s="158">
        <v>850</v>
      </c>
      <c r="AI90" s="164">
        <v>0.28764805414551609</v>
      </c>
      <c r="AJ90" s="93">
        <v>1.4128096961960515</v>
      </c>
      <c r="AK90" s="158">
        <v>70</v>
      </c>
      <c r="AL90" s="158">
        <v>65</v>
      </c>
      <c r="AM90" s="90">
        <v>135</v>
      </c>
      <c r="AN90" s="164">
        <v>4.5685279187817257E-2</v>
      </c>
      <c r="AO90" s="93">
        <v>0.50203603503095884</v>
      </c>
      <c r="AP90" s="158">
        <v>15</v>
      </c>
      <c r="AQ90" s="113" t="s">
        <v>9</v>
      </c>
      <c r="AR90" s="101" t="s">
        <v>8</v>
      </c>
      <c r="AS90" s="114"/>
      <c r="AT90" s="192"/>
    </row>
    <row r="91" spans="1:46" s="142" customFormat="1" ht="12.75" x14ac:dyDescent="0.2">
      <c r="A91" s="114"/>
      <c r="B91" s="261"/>
      <c r="C91" s="261"/>
      <c r="D91" s="130">
        <v>9330003.0199999996</v>
      </c>
      <c r="E91" s="124"/>
      <c r="F91" s="115"/>
      <c r="G91" s="116"/>
      <c r="H91" s="116"/>
      <c r="I91" s="148"/>
      <c r="J91" s="180" t="s">
        <v>64</v>
      </c>
      <c r="K91" s="155">
        <v>1.1200000000000001</v>
      </c>
      <c r="L91" s="96">
        <v>112.00000000000001</v>
      </c>
      <c r="M91" s="159">
        <v>4613</v>
      </c>
      <c r="N91" s="159">
        <v>4671</v>
      </c>
      <c r="O91" s="143">
        <v>4548</v>
      </c>
      <c r="P91" s="97">
        <v>65</v>
      </c>
      <c r="Q91" s="165">
        <v>1.4291996481970097E-2</v>
      </c>
      <c r="R91" s="175">
        <v>4128</v>
      </c>
      <c r="S91" s="186">
        <v>1429</v>
      </c>
      <c r="T91" s="150">
        <v>1364</v>
      </c>
      <c r="U91" s="116">
        <v>65</v>
      </c>
      <c r="V91" s="165">
        <v>4.7653958944281524E-2</v>
      </c>
      <c r="W91" s="186">
        <v>1316</v>
      </c>
      <c r="X91" s="143">
        <v>1251</v>
      </c>
      <c r="Y91" s="97">
        <v>65</v>
      </c>
      <c r="Z91" s="166">
        <v>5.1958433253397281E-2</v>
      </c>
      <c r="AA91" s="98">
        <v>11.749999999999998</v>
      </c>
      <c r="AB91" s="159">
        <v>2325</v>
      </c>
      <c r="AC91" s="190">
        <v>1330</v>
      </c>
      <c r="AD91" s="116">
        <v>130</v>
      </c>
      <c r="AE91" s="97">
        <v>1460</v>
      </c>
      <c r="AF91" s="167">
        <v>0.6279569892473118</v>
      </c>
      <c r="AG91" s="99">
        <v>0.90614284162671266</v>
      </c>
      <c r="AH91" s="159">
        <v>775</v>
      </c>
      <c r="AI91" s="167">
        <v>0.33333333333333331</v>
      </c>
      <c r="AJ91" s="100">
        <v>1.6371971185330714</v>
      </c>
      <c r="AK91" s="159">
        <v>50</v>
      </c>
      <c r="AL91" s="159">
        <v>25</v>
      </c>
      <c r="AM91" s="97">
        <v>75</v>
      </c>
      <c r="AN91" s="167">
        <v>3.2258064516129031E-2</v>
      </c>
      <c r="AO91" s="100">
        <v>0.35448422545196739</v>
      </c>
      <c r="AP91" s="159">
        <v>20</v>
      </c>
      <c r="AQ91" s="117" t="s">
        <v>8</v>
      </c>
      <c r="AR91" s="101" t="s">
        <v>8</v>
      </c>
      <c r="AS91" s="114"/>
      <c r="AT91" s="192"/>
    </row>
    <row r="92" spans="1:46" s="142" customFormat="1" ht="12.75" x14ac:dyDescent="0.2">
      <c r="A92" s="114"/>
      <c r="B92" s="261" t="s">
        <v>500</v>
      </c>
      <c r="C92" s="261" t="s">
        <v>609</v>
      </c>
      <c r="D92" s="130">
        <v>9330004.0099999998</v>
      </c>
      <c r="E92" s="124"/>
      <c r="F92" s="115"/>
      <c r="G92" s="116"/>
      <c r="H92" s="116"/>
      <c r="I92" s="148"/>
      <c r="J92" s="180" t="s">
        <v>65</v>
      </c>
      <c r="K92" s="155">
        <v>1.56</v>
      </c>
      <c r="L92" s="96">
        <v>156</v>
      </c>
      <c r="M92" s="159">
        <v>4925</v>
      </c>
      <c r="N92" s="159">
        <v>4514</v>
      </c>
      <c r="O92" s="143">
        <v>4233</v>
      </c>
      <c r="P92" s="97">
        <v>692</v>
      </c>
      <c r="Q92" s="165">
        <v>0.16347743916843846</v>
      </c>
      <c r="R92" s="175">
        <v>3163.9</v>
      </c>
      <c r="S92" s="186">
        <v>2537</v>
      </c>
      <c r="T92" s="150">
        <v>1471</v>
      </c>
      <c r="U92" s="116">
        <v>1066</v>
      </c>
      <c r="V92" s="165">
        <v>0.72467709041468387</v>
      </c>
      <c r="W92" s="186">
        <v>1928</v>
      </c>
      <c r="X92" s="143">
        <v>1383</v>
      </c>
      <c r="Y92" s="97">
        <v>545</v>
      </c>
      <c r="Z92" s="166">
        <v>0.39407086044830081</v>
      </c>
      <c r="AA92" s="98">
        <v>12.358974358974359</v>
      </c>
      <c r="AB92" s="159">
        <v>2015</v>
      </c>
      <c r="AC92" s="190">
        <v>1060</v>
      </c>
      <c r="AD92" s="116">
        <v>115</v>
      </c>
      <c r="AE92" s="97">
        <v>1175</v>
      </c>
      <c r="AF92" s="167">
        <v>0.5831265508684863</v>
      </c>
      <c r="AG92" s="99">
        <v>0.84145245435568017</v>
      </c>
      <c r="AH92" s="159">
        <v>715</v>
      </c>
      <c r="AI92" s="167">
        <v>0.35483870967741937</v>
      </c>
      <c r="AJ92" s="100">
        <v>1.7428227390835922</v>
      </c>
      <c r="AK92" s="159">
        <v>55</v>
      </c>
      <c r="AL92" s="159">
        <v>60</v>
      </c>
      <c r="AM92" s="97">
        <v>115</v>
      </c>
      <c r="AN92" s="167">
        <v>5.7071960297766747E-2</v>
      </c>
      <c r="AO92" s="100">
        <v>0.62716439887655773</v>
      </c>
      <c r="AP92" s="159">
        <v>20</v>
      </c>
      <c r="AQ92" s="117" t="s">
        <v>8</v>
      </c>
      <c r="AR92" s="101" t="s">
        <v>8</v>
      </c>
      <c r="AS92" s="114"/>
      <c r="AT92" s="192"/>
    </row>
    <row r="93" spans="1:46" s="142" customFormat="1" ht="12.75" x14ac:dyDescent="0.2">
      <c r="A93" s="114"/>
      <c r="B93" s="261"/>
      <c r="C93" s="261"/>
      <c r="D93" s="130">
        <v>9330005</v>
      </c>
      <c r="E93" s="124"/>
      <c r="F93" s="115"/>
      <c r="G93" s="116"/>
      <c r="H93" s="116"/>
      <c r="I93" s="148"/>
      <c r="J93" s="180" t="s">
        <v>67</v>
      </c>
      <c r="K93" s="155">
        <v>1.38</v>
      </c>
      <c r="L93" s="96">
        <v>138</v>
      </c>
      <c r="M93" s="159">
        <v>7302</v>
      </c>
      <c r="N93" s="159">
        <v>7207</v>
      </c>
      <c r="O93" s="143">
        <v>7451</v>
      </c>
      <c r="P93" s="97">
        <v>-149</v>
      </c>
      <c r="Q93" s="165">
        <v>-1.9997315796537376E-2</v>
      </c>
      <c r="R93" s="175">
        <v>5300.1</v>
      </c>
      <c r="S93" s="186">
        <v>4444</v>
      </c>
      <c r="T93" s="150">
        <v>4376</v>
      </c>
      <c r="U93" s="116">
        <v>68</v>
      </c>
      <c r="V93" s="165">
        <v>1.5539305301645339E-2</v>
      </c>
      <c r="W93" s="186">
        <v>4326</v>
      </c>
      <c r="X93" s="143">
        <v>4141</v>
      </c>
      <c r="Y93" s="97">
        <v>185</v>
      </c>
      <c r="Z93" s="166">
        <v>4.4675199227239795E-2</v>
      </c>
      <c r="AA93" s="98">
        <v>31.347826086956523</v>
      </c>
      <c r="AB93" s="159">
        <v>4355</v>
      </c>
      <c r="AC93" s="190">
        <v>1895</v>
      </c>
      <c r="AD93" s="116">
        <v>100</v>
      </c>
      <c r="AE93" s="97">
        <v>1995</v>
      </c>
      <c r="AF93" s="167">
        <v>0.45809414466130882</v>
      </c>
      <c r="AG93" s="99">
        <v>0.66103051177678041</v>
      </c>
      <c r="AH93" s="159">
        <v>1950</v>
      </c>
      <c r="AI93" s="167">
        <v>0.44776119402985076</v>
      </c>
      <c r="AJ93" s="100">
        <v>2.1992200099697974</v>
      </c>
      <c r="AK93" s="159">
        <v>240</v>
      </c>
      <c r="AL93" s="159">
        <v>130</v>
      </c>
      <c r="AM93" s="97">
        <v>370</v>
      </c>
      <c r="AN93" s="167">
        <v>8.4959816303099886E-2</v>
      </c>
      <c r="AO93" s="100">
        <v>0.93362435497911966</v>
      </c>
      <c r="AP93" s="159">
        <v>45</v>
      </c>
      <c r="AQ93" s="117" t="s">
        <v>8</v>
      </c>
      <c r="AR93" s="101" t="s">
        <v>8</v>
      </c>
      <c r="AS93" s="114"/>
      <c r="AT93" s="192"/>
    </row>
    <row r="94" spans="1:46" s="142" customFormat="1" ht="12.75" x14ac:dyDescent="0.2">
      <c r="A94" s="114"/>
      <c r="B94" s="260"/>
      <c r="C94" s="260"/>
      <c r="D94" s="129">
        <v>9330006.0099999998</v>
      </c>
      <c r="E94" s="122"/>
      <c r="F94" s="111"/>
      <c r="G94" s="112"/>
      <c r="H94" s="112"/>
      <c r="I94" s="145"/>
      <c r="J94" s="179" t="s">
        <v>68</v>
      </c>
      <c r="K94" s="154">
        <v>0.92</v>
      </c>
      <c r="L94" s="89">
        <v>92</v>
      </c>
      <c r="M94" s="158">
        <v>4699</v>
      </c>
      <c r="N94" s="158">
        <v>4827</v>
      </c>
      <c r="O94" s="141">
        <v>4710</v>
      </c>
      <c r="P94" s="90">
        <v>-11</v>
      </c>
      <c r="Q94" s="162">
        <v>-2.335456475583864E-3</v>
      </c>
      <c r="R94" s="174">
        <v>5121.5</v>
      </c>
      <c r="S94" s="185">
        <v>1784</v>
      </c>
      <c r="T94" s="146">
        <v>1702</v>
      </c>
      <c r="U94" s="112">
        <v>82</v>
      </c>
      <c r="V94" s="162">
        <v>4.8178613396004703E-2</v>
      </c>
      <c r="W94" s="185">
        <v>1687</v>
      </c>
      <c r="X94" s="141">
        <v>1624</v>
      </c>
      <c r="Y94" s="90">
        <v>63</v>
      </c>
      <c r="Z94" s="163">
        <v>3.8793103448275863E-2</v>
      </c>
      <c r="AA94" s="91">
        <v>18.336956521739129</v>
      </c>
      <c r="AB94" s="158">
        <v>1945</v>
      </c>
      <c r="AC94" s="189">
        <v>1165</v>
      </c>
      <c r="AD94" s="112">
        <v>120</v>
      </c>
      <c r="AE94" s="90">
        <v>1285</v>
      </c>
      <c r="AF94" s="164">
        <v>0.66066838046272491</v>
      </c>
      <c r="AG94" s="92">
        <v>0.95334542635313846</v>
      </c>
      <c r="AH94" s="158">
        <v>520</v>
      </c>
      <c r="AI94" s="164">
        <v>0.26735218508997427</v>
      </c>
      <c r="AJ94" s="93">
        <v>1.3131246811884787</v>
      </c>
      <c r="AK94" s="158">
        <v>100</v>
      </c>
      <c r="AL94" s="158">
        <v>35</v>
      </c>
      <c r="AM94" s="90">
        <v>135</v>
      </c>
      <c r="AN94" s="164">
        <v>6.9408740359897178E-2</v>
      </c>
      <c r="AO94" s="93">
        <v>0.76273341054832067</v>
      </c>
      <c r="AP94" s="158">
        <v>0</v>
      </c>
      <c r="AQ94" s="113" t="s">
        <v>9</v>
      </c>
      <c r="AR94" s="101" t="s">
        <v>8</v>
      </c>
      <c r="AS94" s="114"/>
      <c r="AT94" s="192"/>
    </row>
    <row r="95" spans="1:46" s="142" customFormat="1" ht="12.75" x14ac:dyDescent="0.2">
      <c r="A95" s="114"/>
      <c r="B95" s="261"/>
      <c r="C95" s="261"/>
      <c r="D95" s="130">
        <v>9330011</v>
      </c>
      <c r="E95" s="124"/>
      <c r="F95" s="115"/>
      <c r="G95" s="116"/>
      <c r="H95" s="116"/>
      <c r="I95" s="148"/>
      <c r="J95" s="180" t="s">
        <v>77</v>
      </c>
      <c r="K95" s="155">
        <v>1.57</v>
      </c>
      <c r="L95" s="96">
        <v>157</v>
      </c>
      <c r="M95" s="159">
        <v>6615</v>
      </c>
      <c r="N95" s="159">
        <v>6645</v>
      </c>
      <c r="O95" s="143">
        <v>6624</v>
      </c>
      <c r="P95" s="97">
        <v>-9</v>
      </c>
      <c r="Q95" s="165">
        <v>-1.358695652173913E-3</v>
      </c>
      <c r="R95" s="175">
        <v>4207.5</v>
      </c>
      <c r="S95" s="186">
        <v>2642</v>
      </c>
      <c r="T95" s="150">
        <v>2390</v>
      </c>
      <c r="U95" s="116">
        <v>252</v>
      </c>
      <c r="V95" s="165">
        <v>0.10543933054393305</v>
      </c>
      <c r="W95" s="186">
        <v>2310</v>
      </c>
      <c r="X95" s="143">
        <v>2223</v>
      </c>
      <c r="Y95" s="97">
        <v>87</v>
      </c>
      <c r="Z95" s="166">
        <v>3.9136302294197033E-2</v>
      </c>
      <c r="AA95" s="98">
        <v>14.713375796178344</v>
      </c>
      <c r="AB95" s="159">
        <v>3055</v>
      </c>
      <c r="AC95" s="190">
        <v>1590</v>
      </c>
      <c r="AD95" s="116">
        <v>160</v>
      </c>
      <c r="AE95" s="97">
        <v>1750</v>
      </c>
      <c r="AF95" s="167">
        <v>0.57283142389525366</v>
      </c>
      <c r="AG95" s="99">
        <v>0.82659657127742237</v>
      </c>
      <c r="AH95" s="159">
        <v>1075</v>
      </c>
      <c r="AI95" s="167">
        <v>0.35188216039279868</v>
      </c>
      <c r="AJ95" s="100">
        <v>1.7283013771748461</v>
      </c>
      <c r="AK95" s="159">
        <v>120</v>
      </c>
      <c r="AL95" s="159">
        <v>75</v>
      </c>
      <c r="AM95" s="97">
        <v>195</v>
      </c>
      <c r="AN95" s="167">
        <v>6.3829787234042548E-2</v>
      </c>
      <c r="AO95" s="100">
        <v>0.70142623334112697</v>
      </c>
      <c r="AP95" s="159">
        <v>30</v>
      </c>
      <c r="AQ95" s="117" t="s">
        <v>8</v>
      </c>
      <c r="AR95" s="101" t="s">
        <v>8</v>
      </c>
      <c r="AS95" s="114"/>
      <c r="AT95" s="192"/>
    </row>
    <row r="96" spans="1:46" s="142" customFormat="1" ht="12.75" x14ac:dyDescent="0.2">
      <c r="A96" s="114"/>
      <c r="B96" s="261"/>
      <c r="C96" s="261"/>
      <c r="D96" s="130">
        <v>9330012</v>
      </c>
      <c r="E96" s="124"/>
      <c r="F96" s="115"/>
      <c r="G96" s="116"/>
      <c r="H96" s="116"/>
      <c r="I96" s="148"/>
      <c r="J96" s="180" t="s">
        <v>78</v>
      </c>
      <c r="K96" s="155">
        <v>1.54</v>
      </c>
      <c r="L96" s="96">
        <v>154</v>
      </c>
      <c r="M96" s="159">
        <v>8102</v>
      </c>
      <c r="N96" s="159">
        <v>7777</v>
      </c>
      <c r="O96" s="143">
        <v>7797</v>
      </c>
      <c r="P96" s="97">
        <v>305</v>
      </c>
      <c r="Q96" s="165">
        <v>3.9117609336924458E-2</v>
      </c>
      <c r="R96" s="175">
        <v>5251.5</v>
      </c>
      <c r="S96" s="186">
        <v>3337</v>
      </c>
      <c r="T96" s="150">
        <v>2903</v>
      </c>
      <c r="U96" s="116">
        <v>434</v>
      </c>
      <c r="V96" s="165">
        <v>0.14950051670685499</v>
      </c>
      <c r="W96" s="186">
        <v>2904</v>
      </c>
      <c r="X96" s="143">
        <v>2694</v>
      </c>
      <c r="Y96" s="97">
        <v>210</v>
      </c>
      <c r="Z96" s="166">
        <v>7.7951002227171495E-2</v>
      </c>
      <c r="AA96" s="98">
        <v>18.857142857142858</v>
      </c>
      <c r="AB96" s="159">
        <v>3825</v>
      </c>
      <c r="AC96" s="190">
        <v>1970</v>
      </c>
      <c r="AD96" s="116">
        <v>185</v>
      </c>
      <c r="AE96" s="97">
        <v>2155</v>
      </c>
      <c r="AF96" s="167">
        <v>0.56339869281045751</v>
      </c>
      <c r="AG96" s="99">
        <v>0.81298512671061696</v>
      </c>
      <c r="AH96" s="159">
        <v>1295</v>
      </c>
      <c r="AI96" s="167">
        <v>0.33856209150326799</v>
      </c>
      <c r="AJ96" s="100">
        <v>1.6628786419610413</v>
      </c>
      <c r="AK96" s="159">
        <v>115</v>
      </c>
      <c r="AL96" s="159">
        <v>190</v>
      </c>
      <c r="AM96" s="97">
        <v>305</v>
      </c>
      <c r="AN96" s="167">
        <v>7.9738562091503262E-2</v>
      </c>
      <c r="AO96" s="100">
        <v>0.87624793507146448</v>
      </c>
      <c r="AP96" s="159">
        <v>75</v>
      </c>
      <c r="AQ96" s="117" t="s">
        <v>8</v>
      </c>
      <c r="AR96" s="101" t="s">
        <v>8</v>
      </c>
      <c r="AS96" s="114"/>
      <c r="AT96" s="192"/>
    </row>
    <row r="97" spans="1:46" s="128" customFormat="1" ht="12.75" x14ac:dyDescent="0.2">
      <c r="A97" s="114"/>
      <c r="B97" s="261"/>
      <c r="C97" s="261"/>
      <c r="D97" s="130">
        <v>9330013.0099999998</v>
      </c>
      <c r="E97" s="124"/>
      <c r="F97" s="115"/>
      <c r="G97" s="116"/>
      <c r="H97" s="116"/>
      <c r="I97" s="148"/>
      <c r="J97" s="180" t="s">
        <v>79</v>
      </c>
      <c r="K97" s="155">
        <v>1.1399999999999999</v>
      </c>
      <c r="L97" s="96">
        <v>113.99999999999999</v>
      </c>
      <c r="M97" s="159">
        <v>6485</v>
      </c>
      <c r="N97" s="159">
        <v>6346</v>
      </c>
      <c r="O97" s="143">
        <v>6132</v>
      </c>
      <c r="P97" s="97">
        <v>353</v>
      </c>
      <c r="Q97" s="165">
        <v>5.7566862361382906E-2</v>
      </c>
      <c r="R97" s="175">
        <v>5687.1</v>
      </c>
      <c r="S97" s="186">
        <v>2398</v>
      </c>
      <c r="T97" s="150">
        <v>2130</v>
      </c>
      <c r="U97" s="116">
        <v>268</v>
      </c>
      <c r="V97" s="165">
        <v>0.12582159624413145</v>
      </c>
      <c r="W97" s="186">
        <v>2155</v>
      </c>
      <c r="X97" s="143">
        <v>1974</v>
      </c>
      <c r="Y97" s="97">
        <v>181</v>
      </c>
      <c r="Z97" s="166">
        <v>9.16919959473151E-2</v>
      </c>
      <c r="AA97" s="98">
        <v>18.903508771929825</v>
      </c>
      <c r="AB97" s="159">
        <v>3150</v>
      </c>
      <c r="AC97" s="190">
        <v>1675</v>
      </c>
      <c r="AD97" s="116">
        <v>185</v>
      </c>
      <c r="AE97" s="97">
        <v>1860</v>
      </c>
      <c r="AF97" s="167">
        <v>0.59047619047619049</v>
      </c>
      <c r="AG97" s="99">
        <v>0.8520579949151379</v>
      </c>
      <c r="AH97" s="159">
        <v>1130</v>
      </c>
      <c r="AI97" s="167">
        <v>0.35873015873015873</v>
      </c>
      <c r="AJ97" s="100">
        <v>1.7619359466117817</v>
      </c>
      <c r="AK97" s="159">
        <v>85</v>
      </c>
      <c r="AL97" s="159">
        <v>70</v>
      </c>
      <c r="AM97" s="97">
        <v>155</v>
      </c>
      <c r="AN97" s="167">
        <v>4.9206349206349205E-2</v>
      </c>
      <c r="AO97" s="100">
        <v>0.5407291121576836</v>
      </c>
      <c r="AP97" s="159">
        <v>10</v>
      </c>
      <c r="AQ97" s="117" t="s">
        <v>8</v>
      </c>
      <c r="AR97" s="101" t="s">
        <v>8</v>
      </c>
      <c r="AS97" s="114"/>
      <c r="AT97" s="192"/>
    </row>
    <row r="98" spans="1:46" s="142" customFormat="1" ht="12.75" x14ac:dyDescent="0.2">
      <c r="A98" s="114"/>
      <c r="B98" s="260"/>
      <c r="C98" s="260"/>
      <c r="D98" s="129">
        <v>9330014.0099999998</v>
      </c>
      <c r="E98" s="122"/>
      <c r="F98" s="111"/>
      <c r="G98" s="112"/>
      <c r="H98" s="112"/>
      <c r="I98" s="145"/>
      <c r="J98" s="179" t="s">
        <v>81</v>
      </c>
      <c r="K98" s="154">
        <v>0.5</v>
      </c>
      <c r="L98" s="89">
        <v>50</v>
      </c>
      <c r="M98" s="158">
        <v>3084</v>
      </c>
      <c r="N98" s="158">
        <v>2983</v>
      </c>
      <c r="O98" s="141">
        <v>2763</v>
      </c>
      <c r="P98" s="90">
        <v>321</v>
      </c>
      <c r="Q98" s="162">
        <v>0.11617806731813246</v>
      </c>
      <c r="R98" s="174">
        <v>6119</v>
      </c>
      <c r="S98" s="185">
        <v>1117</v>
      </c>
      <c r="T98" s="146">
        <v>915</v>
      </c>
      <c r="U98" s="112">
        <v>202</v>
      </c>
      <c r="V98" s="162">
        <v>0.22076502732240438</v>
      </c>
      <c r="W98" s="185">
        <v>1015</v>
      </c>
      <c r="X98" s="141">
        <v>866</v>
      </c>
      <c r="Y98" s="90">
        <v>149</v>
      </c>
      <c r="Z98" s="163">
        <v>0.17205542725173209</v>
      </c>
      <c r="AA98" s="91">
        <v>20.3</v>
      </c>
      <c r="AB98" s="158">
        <v>1515</v>
      </c>
      <c r="AC98" s="189">
        <v>930</v>
      </c>
      <c r="AD98" s="112">
        <v>95</v>
      </c>
      <c r="AE98" s="90">
        <v>1025</v>
      </c>
      <c r="AF98" s="164">
        <v>0.67656765676567654</v>
      </c>
      <c r="AG98" s="92">
        <v>0.97628810500097629</v>
      </c>
      <c r="AH98" s="158">
        <v>430</v>
      </c>
      <c r="AI98" s="164">
        <v>0.28382838283828382</v>
      </c>
      <c r="AJ98" s="93">
        <v>1.3940490316222192</v>
      </c>
      <c r="AK98" s="158">
        <v>45</v>
      </c>
      <c r="AL98" s="158">
        <v>0</v>
      </c>
      <c r="AM98" s="90">
        <v>45</v>
      </c>
      <c r="AN98" s="164">
        <v>2.9702970297029702E-2</v>
      </c>
      <c r="AO98" s="93">
        <v>0.32640626700032638</v>
      </c>
      <c r="AP98" s="158">
        <v>20</v>
      </c>
      <c r="AQ98" s="113" t="s">
        <v>9</v>
      </c>
      <c r="AR98" s="101" t="s">
        <v>8</v>
      </c>
      <c r="AS98" s="114"/>
      <c r="AT98" s="192"/>
    </row>
    <row r="99" spans="1:46" s="142" customFormat="1" ht="12.75" x14ac:dyDescent="0.2">
      <c r="A99" s="114"/>
      <c r="B99" s="261"/>
      <c r="C99" s="261"/>
      <c r="D99" s="130">
        <v>9330014.0199999996</v>
      </c>
      <c r="E99" s="124"/>
      <c r="F99" s="115"/>
      <c r="G99" s="116"/>
      <c r="H99" s="116"/>
      <c r="I99" s="148"/>
      <c r="J99" s="180" t="s">
        <v>82</v>
      </c>
      <c r="K99" s="155">
        <v>0.81</v>
      </c>
      <c r="L99" s="96">
        <v>81</v>
      </c>
      <c r="M99" s="159">
        <v>5980</v>
      </c>
      <c r="N99" s="159">
        <v>6074</v>
      </c>
      <c r="O99" s="143">
        <v>5601</v>
      </c>
      <c r="P99" s="97">
        <v>379</v>
      </c>
      <c r="Q99" s="165">
        <v>6.7666488127120158E-2</v>
      </c>
      <c r="R99" s="175">
        <v>7410.2</v>
      </c>
      <c r="S99" s="186">
        <v>2232</v>
      </c>
      <c r="T99" s="150">
        <v>1901</v>
      </c>
      <c r="U99" s="116">
        <v>331</v>
      </c>
      <c r="V99" s="165">
        <v>0.174118884797475</v>
      </c>
      <c r="W99" s="186">
        <v>2056</v>
      </c>
      <c r="X99" s="143">
        <v>1824</v>
      </c>
      <c r="Y99" s="97">
        <v>232</v>
      </c>
      <c r="Z99" s="166">
        <v>0.12719298245614036</v>
      </c>
      <c r="AA99" s="98">
        <v>25.382716049382715</v>
      </c>
      <c r="AB99" s="159">
        <v>2530</v>
      </c>
      <c r="AC99" s="190">
        <v>1410</v>
      </c>
      <c r="AD99" s="116">
        <v>155</v>
      </c>
      <c r="AE99" s="97">
        <v>1565</v>
      </c>
      <c r="AF99" s="167">
        <v>0.61857707509881421</v>
      </c>
      <c r="AG99" s="99">
        <v>0.892607611975201</v>
      </c>
      <c r="AH99" s="159">
        <v>855</v>
      </c>
      <c r="AI99" s="167">
        <v>0.33794466403162055</v>
      </c>
      <c r="AJ99" s="100">
        <v>1.6598460905285881</v>
      </c>
      <c r="AK99" s="159">
        <v>75</v>
      </c>
      <c r="AL99" s="159">
        <v>20</v>
      </c>
      <c r="AM99" s="97">
        <v>95</v>
      </c>
      <c r="AN99" s="167">
        <v>3.7549407114624504E-2</v>
      </c>
      <c r="AO99" s="100">
        <v>0.41263084741345613</v>
      </c>
      <c r="AP99" s="159">
        <v>15</v>
      </c>
      <c r="AQ99" s="117" t="s">
        <v>8</v>
      </c>
      <c r="AR99" s="101" t="s">
        <v>8</v>
      </c>
      <c r="AS99" s="114"/>
      <c r="AT99" s="192"/>
    </row>
    <row r="100" spans="1:46" s="142" customFormat="1" ht="12.75" x14ac:dyDescent="0.2">
      <c r="A100" s="114"/>
      <c r="B100" s="261"/>
      <c r="C100" s="261"/>
      <c r="D100" s="130">
        <v>9330015.0199999996</v>
      </c>
      <c r="E100" s="124"/>
      <c r="F100" s="126"/>
      <c r="G100" s="116"/>
      <c r="H100" s="116"/>
      <c r="I100" s="148"/>
      <c r="J100" s="180" t="s">
        <v>84</v>
      </c>
      <c r="K100" s="155">
        <v>1.34</v>
      </c>
      <c r="L100" s="96">
        <v>134</v>
      </c>
      <c r="M100" s="159">
        <v>6246</v>
      </c>
      <c r="N100" s="159">
        <v>6163</v>
      </c>
      <c r="O100" s="143">
        <v>5998</v>
      </c>
      <c r="P100" s="97">
        <v>248</v>
      </c>
      <c r="Q100" s="165">
        <v>4.1347115705235075E-2</v>
      </c>
      <c r="R100" s="175">
        <v>4652.2</v>
      </c>
      <c r="S100" s="186">
        <v>2319</v>
      </c>
      <c r="T100" s="150">
        <v>2085</v>
      </c>
      <c r="U100" s="116">
        <v>234</v>
      </c>
      <c r="V100" s="165">
        <v>0.11223021582733812</v>
      </c>
      <c r="W100" s="186">
        <v>2052</v>
      </c>
      <c r="X100" s="143">
        <v>1995</v>
      </c>
      <c r="Y100" s="97">
        <v>57</v>
      </c>
      <c r="Z100" s="166">
        <v>2.8571428571428571E-2</v>
      </c>
      <c r="AA100" s="98">
        <v>15.313432835820896</v>
      </c>
      <c r="AB100" s="159">
        <v>2895</v>
      </c>
      <c r="AC100" s="190">
        <v>1680</v>
      </c>
      <c r="AD100" s="116">
        <v>160</v>
      </c>
      <c r="AE100" s="97">
        <v>1840</v>
      </c>
      <c r="AF100" s="167">
        <v>0.63557858376511223</v>
      </c>
      <c r="AG100" s="99">
        <v>0.91714081351387056</v>
      </c>
      <c r="AH100" s="159">
        <v>900</v>
      </c>
      <c r="AI100" s="167">
        <v>0.31088082901554404</v>
      </c>
      <c r="AJ100" s="100">
        <v>1.5269195924142633</v>
      </c>
      <c r="AK100" s="159">
        <v>70</v>
      </c>
      <c r="AL100" s="159">
        <v>35</v>
      </c>
      <c r="AM100" s="97">
        <v>105</v>
      </c>
      <c r="AN100" s="167">
        <v>3.6269430051813469E-2</v>
      </c>
      <c r="AO100" s="100">
        <v>0.39856516540454362</v>
      </c>
      <c r="AP100" s="159">
        <v>45</v>
      </c>
      <c r="AQ100" s="117" t="s">
        <v>8</v>
      </c>
      <c r="AR100" s="101" t="s">
        <v>8</v>
      </c>
      <c r="AS100" s="114"/>
      <c r="AT100" s="192"/>
    </row>
    <row r="101" spans="1:46" s="142" customFormat="1" ht="12.75" x14ac:dyDescent="0.2">
      <c r="A101" s="114"/>
      <c r="B101" s="261"/>
      <c r="C101" s="261"/>
      <c r="D101" s="130">
        <v>9330016.0099999998</v>
      </c>
      <c r="E101" s="124"/>
      <c r="F101" s="126"/>
      <c r="G101" s="116"/>
      <c r="H101" s="116"/>
      <c r="I101" s="148"/>
      <c r="J101" s="180" t="s">
        <v>85</v>
      </c>
      <c r="K101" s="155">
        <v>0.68</v>
      </c>
      <c r="L101" s="96">
        <v>68</v>
      </c>
      <c r="M101" s="159">
        <v>5257</v>
      </c>
      <c r="N101" s="159">
        <v>5239</v>
      </c>
      <c r="O101" s="143">
        <v>5061</v>
      </c>
      <c r="P101" s="97">
        <v>196</v>
      </c>
      <c r="Q101" s="165">
        <v>3.8727524204702629E-2</v>
      </c>
      <c r="R101" s="175">
        <v>7772</v>
      </c>
      <c r="S101" s="186">
        <v>1918</v>
      </c>
      <c r="T101" s="150">
        <v>1780</v>
      </c>
      <c r="U101" s="116">
        <v>138</v>
      </c>
      <c r="V101" s="165">
        <v>7.7528089887640456E-2</v>
      </c>
      <c r="W101" s="186">
        <v>1767</v>
      </c>
      <c r="X101" s="143">
        <v>1681</v>
      </c>
      <c r="Y101" s="97">
        <v>86</v>
      </c>
      <c r="Z101" s="166">
        <v>5.1160023795359902E-2</v>
      </c>
      <c r="AA101" s="98">
        <v>25.985294117647058</v>
      </c>
      <c r="AB101" s="159">
        <v>2510</v>
      </c>
      <c r="AC101" s="190">
        <v>1350</v>
      </c>
      <c r="AD101" s="116">
        <v>160</v>
      </c>
      <c r="AE101" s="97">
        <v>1510</v>
      </c>
      <c r="AF101" s="167">
        <v>0.60159362549800799</v>
      </c>
      <c r="AG101" s="99">
        <v>0.86810046969409527</v>
      </c>
      <c r="AH101" s="159">
        <v>895</v>
      </c>
      <c r="AI101" s="167">
        <v>0.35657370517928288</v>
      </c>
      <c r="AJ101" s="100">
        <v>1.7513443279925485</v>
      </c>
      <c r="AK101" s="159">
        <v>75</v>
      </c>
      <c r="AL101" s="159">
        <v>10</v>
      </c>
      <c r="AM101" s="97">
        <v>85</v>
      </c>
      <c r="AN101" s="167">
        <v>3.386454183266932E-2</v>
      </c>
      <c r="AO101" s="100">
        <v>0.37213782233702553</v>
      </c>
      <c r="AP101" s="159">
        <v>25</v>
      </c>
      <c r="AQ101" s="117" t="s">
        <v>8</v>
      </c>
      <c r="AR101" s="101" t="s">
        <v>8</v>
      </c>
      <c r="AS101" s="114"/>
      <c r="AT101" s="192"/>
    </row>
    <row r="102" spans="1:46" s="142" customFormat="1" ht="12.75" x14ac:dyDescent="0.2">
      <c r="A102" s="114"/>
      <c r="B102" s="261"/>
      <c r="C102" s="261"/>
      <c r="D102" s="130">
        <v>9330016.0399999991</v>
      </c>
      <c r="E102" s="124"/>
      <c r="F102" s="126"/>
      <c r="G102" s="116"/>
      <c r="H102" s="116"/>
      <c r="I102" s="148"/>
      <c r="J102" s="180" t="s">
        <v>87</v>
      </c>
      <c r="K102" s="155">
        <v>0.94</v>
      </c>
      <c r="L102" s="96">
        <v>94</v>
      </c>
      <c r="M102" s="159">
        <v>7370</v>
      </c>
      <c r="N102" s="159">
        <v>7278</v>
      </c>
      <c r="O102" s="143">
        <v>7079</v>
      </c>
      <c r="P102" s="97">
        <v>291</v>
      </c>
      <c r="Q102" s="165">
        <v>4.1107501059471675E-2</v>
      </c>
      <c r="R102" s="175">
        <v>7871.4</v>
      </c>
      <c r="S102" s="186">
        <v>2846</v>
      </c>
      <c r="T102" s="150">
        <v>2537</v>
      </c>
      <c r="U102" s="116">
        <v>309</v>
      </c>
      <c r="V102" s="165">
        <v>0.12179739850216792</v>
      </c>
      <c r="W102" s="186">
        <v>2622</v>
      </c>
      <c r="X102" s="143">
        <v>2422</v>
      </c>
      <c r="Y102" s="97">
        <v>200</v>
      </c>
      <c r="Z102" s="166">
        <v>8.2576383154417843E-2</v>
      </c>
      <c r="AA102" s="98">
        <v>27.893617021276597</v>
      </c>
      <c r="AB102" s="159">
        <v>3740</v>
      </c>
      <c r="AC102" s="190">
        <v>1840</v>
      </c>
      <c r="AD102" s="116">
        <v>125</v>
      </c>
      <c r="AE102" s="97">
        <v>1965</v>
      </c>
      <c r="AF102" s="167">
        <v>0.52540106951871657</v>
      </c>
      <c r="AG102" s="99">
        <v>0.75815450147000951</v>
      </c>
      <c r="AH102" s="159">
        <v>1635</v>
      </c>
      <c r="AI102" s="167">
        <v>0.43716577540106955</v>
      </c>
      <c r="AJ102" s="100">
        <v>2.1471796434237209</v>
      </c>
      <c r="AK102" s="159">
        <v>65</v>
      </c>
      <c r="AL102" s="159">
        <v>40</v>
      </c>
      <c r="AM102" s="97">
        <v>105</v>
      </c>
      <c r="AN102" s="167">
        <v>2.8074866310160429E-2</v>
      </c>
      <c r="AO102" s="100">
        <v>0.30851501439736734</v>
      </c>
      <c r="AP102" s="159">
        <v>35</v>
      </c>
      <c r="AQ102" s="117" t="s">
        <v>8</v>
      </c>
      <c r="AR102" s="101" t="s">
        <v>8</v>
      </c>
      <c r="AS102" s="114"/>
      <c r="AT102" s="192"/>
    </row>
    <row r="103" spans="1:46" s="142" customFormat="1" ht="12.75" x14ac:dyDescent="0.2">
      <c r="A103" s="114"/>
      <c r="B103" s="261"/>
      <c r="C103" s="261"/>
      <c r="D103" s="130">
        <v>9330016.0500000007</v>
      </c>
      <c r="E103" s="124">
        <v>9330016.0299999993</v>
      </c>
      <c r="F103" s="126">
        <v>0.61027160899999999</v>
      </c>
      <c r="G103" s="150">
        <v>7079</v>
      </c>
      <c r="H103" s="150">
        <v>2537</v>
      </c>
      <c r="I103" s="151">
        <v>2422</v>
      </c>
      <c r="J103" s="180"/>
      <c r="K103" s="155">
        <v>0.54</v>
      </c>
      <c r="L103" s="96">
        <v>54</v>
      </c>
      <c r="M103" s="159">
        <v>4764</v>
      </c>
      <c r="N103" s="159">
        <v>4955</v>
      </c>
      <c r="O103" s="143">
        <v>4320.1127201110003</v>
      </c>
      <c r="P103" s="97">
        <v>443.88727988899973</v>
      </c>
      <c r="Q103" s="165">
        <v>0.10274900416894552</v>
      </c>
      <c r="R103" s="175">
        <v>8778.2999999999993</v>
      </c>
      <c r="S103" s="186">
        <v>2005</v>
      </c>
      <c r="T103" s="150">
        <v>1548.2590720329999</v>
      </c>
      <c r="U103" s="116">
        <v>456.74092796700006</v>
      </c>
      <c r="V103" s="165">
        <v>0.29500290759947506</v>
      </c>
      <c r="W103" s="186">
        <v>1815</v>
      </c>
      <c r="X103" s="143">
        <v>1478.0778369980001</v>
      </c>
      <c r="Y103" s="97">
        <v>336.92216300199993</v>
      </c>
      <c r="Z103" s="166">
        <v>0.22794615721070163</v>
      </c>
      <c r="AA103" s="98">
        <v>33.611111111111114</v>
      </c>
      <c r="AB103" s="159">
        <v>2520</v>
      </c>
      <c r="AC103" s="190">
        <v>990</v>
      </c>
      <c r="AD103" s="116">
        <v>95</v>
      </c>
      <c r="AE103" s="97">
        <v>1085</v>
      </c>
      <c r="AF103" s="167">
        <v>0.43055555555555558</v>
      </c>
      <c r="AG103" s="99">
        <v>0.62129228795895475</v>
      </c>
      <c r="AH103" s="159">
        <v>1310</v>
      </c>
      <c r="AI103" s="167">
        <v>0.51984126984126988</v>
      </c>
      <c r="AJ103" s="100">
        <v>2.5532478872360995</v>
      </c>
      <c r="AK103" s="159">
        <v>95</v>
      </c>
      <c r="AL103" s="159">
        <v>10</v>
      </c>
      <c r="AM103" s="97">
        <v>105</v>
      </c>
      <c r="AN103" s="167">
        <v>4.1666666666666664E-2</v>
      </c>
      <c r="AO103" s="100">
        <v>0.45787545787545786</v>
      </c>
      <c r="AP103" s="159">
        <v>20</v>
      </c>
      <c r="AQ103" s="117" t="s">
        <v>8</v>
      </c>
      <c r="AR103" s="101" t="s">
        <v>8</v>
      </c>
      <c r="AS103" s="114" t="s">
        <v>469</v>
      </c>
      <c r="AT103" s="192"/>
    </row>
    <row r="104" spans="1:46" s="142" customFormat="1" ht="12.75" x14ac:dyDescent="0.2">
      <c r="A104" s="114"/>
      <c r="B104" s="261" t="s">
        <v>500</v>
      </c>
      <c r="C104" s="261" t="s">
        <v>582</v>
      </c>
      <c r="D104" s="130">
        <v>9330016.0600000005</v>
      </c>
      <c r="E104" s="124">
        <v>9330016.0299999993</v>
      </c>
      <c r="F104" s="126">
        <v>0.38972839100000001</v>
      </c>
      <c r="G104" s="150">
        <v>7079</v>
      </c>
      <c r="H104" s="150">
        <v>2537</v>
      </c>
      <c r="I104" s="151">
        <v>2422</v>
      </c>
      <c r="J104" s="180"/>
      <c r="K104" s="155">
        <v>0.12</v>
      </c>
      <c r="L104" s="96">
        <v>12</v>
      </c>
      <c r="M104" s="159">
        <v>4889</v>
      </c>
      <c r="N104" s="159">
        <v>4946</v>
      </c>
      <c r="O104" s="143">
        <v>2758.8872798890002</v>
      </c>
      <c r="P104" s="97">
        <v>2130.1127201109998</v>
      </c>
      <c r="Q104" s="165">
        <v>0.77209124694529085</v>
      </c>
      <c r="R104" s="175">
        <v>39491.1</v>
      </c>
      <c r="S104" s="186">
        <v>3239</v>
      </c>
      <c r="T104" s="150">
        <v>988.74092796700006</v>
      </c>
      <c r="U104" s="116">
        <v>2250.2590720329999</v>
      </c>
      <c r="V104" s="165">
        <v>2.275883407253982</v>
      </c>
      <c r="W104" s="186">
        <v>2448</v>
      </c>
      <c r="X104" s="143">
        <v>943.92216300200005</v>
      </c>
      <c r="Y104" s="97">
        <v>1504.0778369979998</v>
      </c>
      <c r="Z104" s="166">
        <v>1.5934341791642124</v>
      </c>
      <c r="AA104" s="98">
        <v>204</v>
      </c>
      <c r="AB104" s="159">
        <v>2670</v>
      </c>
      <c r="AC104" s="190">
        <v>1085</v>
      </c>
      <c r="AD104" s="116">
        <v>85</v>
      </c>
      <c r="AE104" s="97">
        <v>1170</v>
      </c>
      <c r="AF104" s="167">
        <v>0.43820224719101125</v>
      </c>
      <c r="AG104" s="99">
        <v>0.63232647502310435</v>
      </c>
      <c r="AH104" s="159">
        <v>1390</v>
      </c>
      <c r="AI104" s="167">
        <v>0.52059925093632964</v>
      </c>
      <c r="AJ104" s="100">
        <v>2.5569707806303028</v>
      </c>
      <c r="AK104" s="159">
        <v>65</v>
      </c>
      <c r="AL104" s="159">
        <v>35</v>
      </c>
      <c r="AM104" s="97">
        <v>100</v>
      </c>
      <c r="AN104" s="167">
        <v>3.7453183520599252E-2</v>
      </c>
      <c r="AO104" s="100">
        <v>0.41157344528131046</v>
      </c>
      <c r="AP104" s="159">
        <v>10</v>
      </c>
      <c r="AQ104" s="117" t="s">
        <v>8</v>
      </c>
      <c r="AR104" s="101" t="s">
        <v>8</v>
      </c>
      <c r="AS104" s="114" t="s">
        <v>469</v>
      </c>
      <c r="AT104" s="192"/>
    </row>
    <row r="105" spans="1:46" s="142" customFormat="1" ht="12.75" x14ac:dyDescent="0.2">
      <c r="A105" s="114"/>
      <c r="B105" s="261"/>
      <c r="C105" s="261"/>
      <c r="D105" s="130">
        <v>9330017.0199999996</v>
      </c>
      <c r="E105" s="124"/>
      <c r="F105" s="115"/>
      <c r="G105" s="116"/>
      <c r="H105" s="116"/>
      <c r="I105" s="148"/>
      <c r="J105" s="180" t="s">
        <v>89</v>
      </c>
      <c r="K105" s="155">
        <v>0.85</v>
      </c>
      <c r="L105" s="96">
        <v>85</v>
      </c>
      <c r="M105" s="159">
        <v>6632</v>
      </c>
      <c r="N105" s="159">
        <v>6529</v>
      </c>
      <c r="O105" s="143">
        <v>6369</v>
      </c>
      <c r="P105" s="97">
        <v>263</v>
      </c>
      <c r="Q105" s="165">
        <v>4.129376668236772E-2</v>
      </c>
      <c r="R105" s="175">
        <v>7761.3</v>
      </c>
      <c r="S105" s="186">
        <v>2482</v>
      </c>
      <c r="T105" s="150">
        <v>2133</v>
      </c>
      <c r="U105" s="116">
        <v>349</v>
      </c>
      <c r="V105" s="165">
        <v>0.1636193155180497</v>
      </c>
      <c r="W105" s="186">
        <v>2291</v>
      </c>
      <c r="X105" s="143">
        <v>2027</v>
      </c>
      <c r="Y105" s="97">
        <v>264</v>
      </c>
      <c r="Z105" s="166">
        <v>0.13024173655648741</v>
      </c>
      <c r="AA105" s="98">
        <v>26.952941176470588</v>
      </c>
      <c r="AB105" s="159">
        <v>3500</v>
      </c>
      <c r="AC105" s="190">
        <v>1795</v>
      </c>
      <c r="AD105" s="116">
        <v>195</v>
      </c>
      <c r="AE105" s="97">
        <v>1990</v>
      </c>
      <c r="AF105" s="167">
        <v>0.56857142857142862</v>
      </c>
      <c r="AG105" s="99">
        <v>0.8204493918779634</v>
      </c>
      <c r="AH105" s="159">
        <v>1325</v>
      </c>
      <c r="AI105" s="167">
        <v>0.37857142857142856</v>
      </c>
      <c r="AJ105" s="100">
        <v>1.8593881560482739</v>
      </c>
      <c r="AK105" s="159">
        <v>110</v>
      </c>
      <c r="AL105" s="159">
        <v>40</v>
      </c>
      <c r="AM105" s="97">
        <v>150</v>
      </c>
      <c r="AN105" s="167">
        <v>4.2857142857142858E-2</v>
      </c>
      <c r="AO105" s="100">
        <v>0.4709576138147567</v>
      </c>
      <c r="AP105" s="159">
        <v>40</v>
      </c>
      <c r="AQ105" s="117" t="s">
        <v>8</v>
      </c>
      <c r="AR105" s="101" t="s">
        <v>8</v>
      </c>
      <c r="AS105" s="114"/>
      <c r="AT105" s="192"/>
    </row>
    <row r="106" spans="1:46" s="142" customFormat="1" ht="12.75" x14ac:dyDescent="0.2">
      <c r="A106" s="114"/>
      <c r="B106" s="261"/>
      <c r="C106" s="261"/>
      <c r="D106" s="130">
        <v>9330018.0099999998</v>
      </c>
      <c r="E106" s="124"/>
      <c r="F106" s="115"/>
      <c r="G106" s="116"/>
      <c r="H106" s="116"/>
      <c r="I106" s="148"/>
      <c r="J106" s="180" t="s">
        <v>90</v>
      </c>
      <c r="K106" s="155">
        <v>0.9</v>
      </c>
      <c r="L106" s="96">
        <v>90</v>
      </c>
      <c r="M106" s="159">
        <v>6933</v>
      </c>
      <c r="N106" s="159">
        <v>7039</v>
      </c>
      <c r="O106" s="143">
        <v>6716</v>
      </c>
      <c r="P106" s="97">
        <v>217</v>
      </c>
      <c r="Q106" s="165">
        <v>3.2310899344848126E-2</v>
      </c>
      <c r="R106" s="175">
        <v>7680.3</v>
      </c>
      <c r="S106" s="186">
        <v>2535</v>
      </c>
      <c r="T106" s="150">
        <v>2250</v>
      </c>
      <c r="U106" s="116">
        <v>285</v>
      </c>
      <c r="V106" s="165">
        <v>0.12666666666666668</v>
      </c>
      <c r="W106" s="186">
        <v>2300</v>
      </c>
      <c r="X106" s="143">
        <v>2098</v>
      </c>
      <c r="Y106" s="97">
        <v>202</v>
      </c>
      <c r="Z106" s="166">
        <v>9.6282173498570073E-2</v>
      </c>
      <c r="AA106" s="98">
        <v>25.555555555555557</v>
      </c>
      <c r="AB106" s="159">
        <v>3500</v>
      </c>
      <c r="AC106" s="190">
        <v>1915</v>
      </c>
      <c r="AD106" s="116">
        <v>160</v>
      </c>
      <c r="AE106" s="97">
        <v>2075</v>
      </c>
      <c r="AF106" s="167">
        <v>0.59285714285714286</v>
      </c>
      <c r="AG106" s="99">
        <v>0.85549371263656981</v>
      </c>
      <c r="AH106" s="159">
        <v>1200</v>
      </c>
      <c r="AI106" s="167">
        <v>0.34285714285714286</v>
      </c>
      <c r="AJ106" s="100">
        <v>1.6839741790625877</v>
      </c>
      <c r="AK106" s="159">
        <v>115</v>
      </c>
      <c r="AL106" s="159">
        <v>90</v>
      </c>
      <c r="AM106" s="97">
        <v>205</v>
      </c>
      <c r="AN106" s="167">
        <v>5.8571428571428573E-2</v>
      </c>
      <c r="AO106" s="100">
        <v>0.64364207221350078</v>
      </c>
      <c r="AP106" s="159">
        <v>25</v>
      </c>
      <c r="AQ106" s="117" t="s">
        <v>8</v>
      </c>
      <c r="AR106" s="101" t="s">
        <v>8</v>
      </c>
      <c r="AS106" s="114"/>
      <c r="AT106" s="192"/>
    </row>
    <row r="107" spans="1:46" s="142" customFormat="1" ht="12.75" x14ac:dyDescent="0.2">
      <c r="A107" s="114"/>
      <c r="B107" s="261" t="s">
        <v>500</v>
      </c>
      <c r="C107" s="261" t="s">
        <v>588</v>
      </c>
      <c r="D107" s="130">
        <v>9330019</v>
      </c>
      <c r="E107" s="124"/>
      <c r="F107" s="115"/>
      <c r="G107" s="116"/>
      <c r="H107" s="116"/>
      <c r="I107" s="148"/>
      <c r="J107" s="180" t="s">
        <v>92</v>
      </c>
      <c r="K107" s="155">
        <v>1.85</v>
      </c>
      <c r="L107" s="96">
        <v>185</v>
      </c>
      <c r="M107" s="159">
        <v>4882</v>
      </c>
      <c r="N107" s="159">
        <v>4848</v>
      </c>
      <c r="O107" s="143">
        <v>5265</v>
      </c>
      <c r="P107" s="97">
        <v>-383</v>
      </c>
      <c r="Q107" s="165">
        <v>-7.274453941120608E-2</v>
      </c>
      <c r="R107" s="175">
        <v>2643.9</v>
      </c>
      <c r="S107" s="186">
        <v>2160</v>
      </c>
      <c r="T107" s="150">
        <v>2129</v>
      </c>
      <c r="U107" s="116">
        <v>31</v>
      </c>
      <c r="V107" s="165">
        <v>1.4560826679192109E-2</v>
      </c>
      <c r="W107" s="186">
        <v>1924</v>
      </c>
      <c r="X107" s="143">
        <v>1986</v>
      </c>
      <c r="Y107" s="97">
        <v>-62</v>
      </c>
      <c r="Z107" s="166">
        <v>-3.1218529707955689E-2</v>
      </c>
      <c r="AA107" s="98">
        <v>10.4</v>
      </c>
      <c r="AB107" s="159">
        <v>2035</v>
      </c>
      <c r="AC107" s="190">
        <v>1150</v>
      </c>
      <c r="AD107" s="116">
        <v>65</v>
      </c>
      <c r="AE107" s="97">
        <v>1215</v>
      </c>
      <c r="AF107" s="167">
        <v>0.59705159705159705</v>
      </c>
      <c r="AG107" s="99">
        <v>0.86154631609177068</v>
      </c>
      <c r="AH107" s="159">
        <v>625</v>
      </c>
      <c r="AI107" s="167">
        <v>0.30712530712530711</v>
      </c>
      <c r="AJ107" s="100">
        <v>1.508474003562412</v>
      </c>
      <c r="AK107" s="159">
        <v>50</v>
      </c>
      <c r="AL107" s="159">
        <v>115</v>
      </c>
      <c r="AM107" s="97">
        <v>165</v>
      </c>
      <c r="AN107" s="167">
        <v>8.1081081081081086E-2</v>
      </c>
      <c r="AO107" s="100">
        <v>0.89100089100089108</v>
      </c>
      <c r="AP107" s="159">
        <v>30</v>
      </c>
      <c r="AQ107" s="117" t="s">
        <v>8</v>
      </c>
      <c r="AR107" s="101" t="s">
        <v>8</v>
      </c>
      <c r="AS107" s="114"/>
      <c r="AT107" s="192"/>
    </row>
    <row r="108" spans="1:46" s="142" customFormat="1" ht="12.75" x14ac:dyDescent="0.2">
      <c r="A108" s="114"/>
      <c r="B108" s="261"/>
      <c r="C108" s="261"/>
      <c r="D108" s="130">
        <v>9330032</v>
      </c>
      <c r="E108" s="124"/>
      <c r="F108" s="115"/>
      <c r="G108" s="116"/>
      <c r="H108" s="116"/>
      <c r="I108" s="148"/>
      <c r="J108" s="180" t="s">
        <v>106</v>
      </c>
      <c r="K108" s="155">
        <v>1.24</v>
      </c>
      <c r="L108" s="96">
        <v>124</v>
      </c>
      <c r="M108" s="159">
        <v>9098</v>
      </c>
      <c r="N108" s="159">
        <v>8249</v>
      </c>
      <c r="O108" s="143">
        <v>7235</v>
      </c>
      <c r="P108" s="97">
        <v>1863</v>
      </c>
      <c r="Q108" s="165">
        <v>0.25749827228749134</v>
      </c>
      <c r="R108" s="175">
        <v>7324.1</v>
      </c>
      <c r="S108" s="186">
        <v>3901</v>
      </c>
      <c r="T108" s="150">
        <v>2820</v>
      </c>
      <c r="U108" s="116">
        <v>1081</v>
      </c>
      <c r="V108" s="165">
        <v>0.38333333333333336</v>
      </c>
      <c r="W108" s="186">
        <v>3619</v>
      </c>
      <c r="X108" s="143">
        <v>2585</v>
      </c>
      <c r="Y108" s="97">
        <v>1034</v>
      </c>
      <c r="Z108" s="166">
        <v>0.4</v>
      </c>
      <c r="AA108" s="98">
        <v>29.18548387096774</v>
      </c>
      <c r="AB108" s="159">
        <v>5015</v>
      </c>
      <c r="AC108" s="190">
        <v>2365</v>
      </c>
      <c r="AD108" s="116">
        <v>280</v>
      </c>
      <c r="AE108" s="97">
        <v>2645</v>
      </c>
      <c r="AF108" s="167">
        <v>0.52741774675972086</v>
      </c>
      <c r="AG108" s="99">
        <v>0.76106456963884694</v>
      </c>
      <c r="AH108" s="159">
        <v>1615</v>
      </c>
      <c r="AI108" s="167">
        <v>0.32203389830508472</v>
      </c>
      <c r="AJ108" s="100">
        <v>1.5816989111251705</v>
      </c>
      <c r="AK108" s="159">
        <v>225</v>
      </c>
      <c r="AL108" s="159">
        <v>440</v>
      </c>
      <c r="AM108" s="97">
        <v>665</v>
      </c>
      <c r="AN108" s="167">
        <v>0.13260219341974078</v>
      </c>
      <c r="AO108" s="100">
        <v>1.4571669606564921</v>
      </c>
      <c r="AP108" s="159">
        <v>90</v>
      </c>
      <c r="AQ108" s="117" t="s">
        <v>8</v>
      </c>
      <c r="AR108" s="101" t="s">
        <v>8</v>
      </c>
      <c r="AS108" s="114"/>
      <c r="AT108" s="192"/>
    </row>
    <row r="109" spans="1:46" s="142" customFormat="1" ht="12.75" x14ac:dyDescent="0.2">
      <c r="A109" s="114"/>
      <c r="B109" s="261"/>
      <c r="C109" s="261"/>
      <c r="D109" s="130">
        <v>9330033</v>
      </c>
      <c r="E109" s="124">
        <v>9330033</v>
      </c>
      <c r="F109" s="126">
        <v>0.36689681400000002</v>
      </c>
      <c r="G109" s="150">
        <v>7555</v>
      </c>
      <c r="H109" s="150">
        <v>2797</v>
      </c>
      <c r="I109" s="151">
        <v>2574</v>
      </c>
      <c r="J109" s="180"/>
      <c r="K109" s="155">
        <v>0.45</v>
      </c>
      <c r="L109" s="96">
        <v>45</v>
      </c>
      <c r="M109" s="159">
        <v>3136</v>
      </c>
      <c r="N109" s="159">
        <v>2971</v>
      </c>
      <c r="O109" s="143">
        <v>2771.90542977</v>
      </c>
      <c r="P109" s="97">
        <v>364.09457023000004</v>
      </c>
      <c r="Q109" s="165">
        <v>0.13135172878542647</v>
      </c>
      <c r="R109" s="175">
        <v>7012.5</v>
      </c>
      <c r="S109" s="186">
        <v>1143</v>
      </c>
      <c r="T109" s="150">
        <v>1026.2103887580001</v>
      </c>
      <c r="U109" s="116">
        <v>116.78961124199986</v>
      </c>
      <c r="V109" s="165">
        <v>0.11380669356051615</v>
      </c>
      <c r="W109" s="186">
        <v>1020</v>
      </c>
      <c r="X109" s="143">
        <v>944.39239923600007</v>
      </c>
      <c r="Y109" s="97">
        <v>75.607600763999926</v>
      </c>
      <c r="Z109" s="166">
        <v>8.0059518506465518E-2</v>
      </c>
      <c r="AA109" s="98">
        <v>22.666666666666668</v>
      </c>
      <c r="AB109" s="159">
        <v>1450</v>
      </c>
      <c r="AC109" s="190">
        <v>695</v>
      </c>
      <c r="AD109" s="116">
        <v>70</v>
      </c>
      <c r="AE109" s="97">
        <v>765</v>
      </c>
      <c r="AF109" s="167">
        <v>0.52758620689655178</v>
      </c>
      <c r="AG109" s="99">
        <v>0.76130765785938215</v>
      </c>
      <c r="AH109" s="159">
        <v>565</v>
      </c>
      <c r="AI109" s="167">
        <v>0.3896551724137931</v>
      </c>
      <c r="AJ109" s="100">
        <v>1.9138269764921076</v>
      </c>
      <c r="AK109" s="159">
        <v>55</v>
      </c>
      <c r="AL109" s="159">
        <v>55</v>
      </c>
      <c r="AM109" s="97">
        <v>110</v>
      </c>
      <c r="AN109" s="167">
        <v>7.586206896551724E-2</v>
      </c>
      <c r="AO109" s="100">
        <v>0.83364910951117843</v>
      </c>
      <c r="AP109" s="159">
        <v>10</v>
      </c>
      <c r="AQ109" s="117" t="s">
        <v>8</v>
      </c>
      <c r="AR109" s="101" t="s">
        <v>8</v>
      </c>
      <c r="AS109" s="114" t="s">
        <v>469</v>
      </c>
      <c r="AT109" s="192"/>
    </row>
    <row r="110" spans="1:46" s="142" customFormat="1" ht="12.75" x14ac:dyDescent="0.2">
      <c r="A110" s="114"/>
      <c r="B110" s="260"/>
      <c r="C110" s="260"/>
      <c r="D110" s="129">
        <v>9330033.0099999998</v>
      </c>
      <c r="E110" s="122">
        <v>9330033</v>
      </c>
      <c r="F110" s="123">
        <v>0.63310318600000004</v>
      </c>
      <c r="G110" s="146">
        <v>7555</v>
      </c>
      <c r="H110" s="146">
        <v>2797</v>
      </c>
      <c r="I110" s="147">
        <v>2574</v>
      </c>
      <c r="J110" s="179"/>
      <c r="K110" s="154">
        <v>0.68</v>
      </c>
      <c r="L110" s="89">
        <v>68</v>
      </c>
      <c r="M110" s="158">
        <v>5187</v>
      </c>
      <c r="N110" s="158">
        <v>4643</v>
      </c>
      <c r="O110" s="141">
        <v>4783.0945702300005</v>
      </c>
      <c r="P110" s="90">
        <v>403.9054297699995</v>
      </c>
      <c r="Q110" s="162">
        <v>8.4444374628072069E-2</v>
      </c>
      <c r="R110" s="174">
        <v>7603.3</v>
      </c>
      <c r="S110" s="185">
        <v>2072</v>
      </c>
      <c r="T110" s="146">
        <v>1770.7896112420001</v>
      </c>
      <c r="U110" s="112">
        <v>301.21038875799991</v>
      </c>
      <c r="V110" s="162">
        <v>0.17009947813435405</v>
      </c>
      <c r="W110" s="185">
        <v>1914</v>
      </c>
      <c r="X110" s="141">
        <v>1629.6076007640002</v>
      </c>
      <c r="Y110" s="90">
        <v>284.39239923599985</v>
      </c>
      <c r="Z110" s="163">
        <v>0.174515876768536</v>
      </c>
      <c r="AA110" s="91">
        <v>28.147058823529413</v>
      </c>
      <c r="AB110" s="158">
        <v>2995</v>
      </c>
      <c r="AC110" s="189">
        <v>1715</v>
      </c>
      <c r="AD110" s="112">
        <v>125</v>
      </c>
      <c r="AE110" s="90">
        <v>1840</v>
      </c>
      <c r="AF110" s="164">
        <v>0.61435726210350583</v>
      </c>
      <c r="AG110" s="92">
        <v>0.88651841573377466</v>
      </c>
      <c r="AH110" s="158">
        <v>905</v>
      </c>
      <c r="AI110" s="164">
        <v>0.30217028380634392</v>
      </c>
      <c r="AJ110" s="93">
        <v>1.4841369538622</v>
      </c>
      <c r="AK110" s="158">
        <v>70</v>
      </c>
      <c r="AL110" s="158">
        <v>160</v>
      </c>
      <c r="AM110" s="90">
        <v>230</v>
      </c>
      <c r="AN110" s="164">
        <v>7.6794657762938229E-2</v>
      </c>
      <c r="AO110" s="93">
        <v>0.84389733805426626</v>
      </c>
      <c r="AP110" s="158">
        <v>25</v>
      </c>
      <c r="AQ110" s="113" t="s">
        <v>9</v>
      </c>
      <c r="AR110" s="101" t="s">
        <v>8</v>
      </c>
      <c r="AS110" s="114" t="s">
        <v>469</v>
      </c>
      <c r="AT110" s="192"/>
    </row>
    <row r="111" spans="1:46" s="142" customFormat="1" ht="12.75" x14ac:dyDescent="0.2">
      <c r="A111" s="114"/>
      <c r="B111" s="261"/>
      <c r="C111" s="261"/>
      <c r="D111" s="130">
        <v>9330034.0099999998</v>
      </c>
      <c r="E111" s="124"/>
      <c r="F111" s="115"/>
      <c r="G111" s="116"/>
      <c r="H111" s="116"/>
      <c r="I111" s="148"/>
      <c r="J111" s="180" t="s">
        <v>108</v>
      </c>
      <c r="K111" s="155">
        <v>0.67</v>
      </c>
      <c r="L111" s="96">
        <v>67</v>
      </c>
      <c r="M111" s="159">
        <v>5221</v>
      </c>
      <c r="N111" s="159">
        <v>4963</v>
      </c>
      <c r="O111" s="143">
        <v>4802</v>
      </c>
      <c r="P111" s="97">
        <v>419</v>
      </c>
      <c r="Q111" s="165">
        <v>8.7255310287380261E-2</v>
      </c>
      <c r="R111" s="175">
        <v>7755.5</v>
      </c>
      <c r="S111" s="186">
        <v>1932</v>
      </c>
      <c r="T111" s="150">
        <v>1661</v>
      </c>
      <c r="U111" s="116">
        <v>271</v>
      </c>
      <c r="V111" s="165">
        <v>0.16315472606863335</v>
      </c>
      <c r="W111" s="186">
        <v>1784</v>
      </c>
      <c r="X111" s="143">
        <v>1554</v>
      </c>
      <c r="Y111" s="97">
        <v>230</v>
      </c>
      <c r="Z111" s="166">
        <v>0.148005148005148</v>
      </c>
      <c r="AA111" s="98">
        <v>26.626865671641792</v>
      </c>
      <c r="AB111" s="159">
        <v>2450</v>
      </c>
      <c r="AC111" s="190">
        <v>1285</v>
      </c>
      <c r="AD111" s="116">
        <v>130</v>
      </c>
      <c r="AE111" s="97">
        <v>1415</v>
      </c>
      <c r="AF111" s="167">
        <v>0.57755102040816331</v>
      </c>
      <c r="AG111" s="99">
        <v>0.83340695585593561</v>
      </c>
      <c r="AH111" s="159">
        <v>860</v>
      </c>
      <c r="AI111" s="167">
        <v>0.3510204081632653</v>
      </c>
      <c r="AJ111" s="100">
        <v>1.7240688023736017</v>
      </c>
      <c r="AK111" s="159">
        <v>90</v>
      </c>
      <c r="AL111" s="159">
        <v>65</v>
      </c>
      <c r="AM111" s="97">
        <v>155</v>
      </c>
      <c r="AN111" s="167">
        <v>6.3265306122448975E-2</v>
      </c>
      <c r="AO111" s="100">
        <v>0.69522314420273601</v>
      </c>
      <c r="AP111" s="159">
        <v>25</v>
      </c>
      <c r="AQ111" s="117" t="s">
        <v>8</v>
      </c>
      <c r="AR111" s="101" t="s">
        <v>8</v>
      </c>
      <c r="AS111" s="114"/>
      <c r="AT111" s="192"/>
    </row>
    <row r="112" spans="1:46" s="142" customFormat="1" ht="12.75" x14ac:dyDescent="0.2">
      <c r="A112" s="114"/>
      <c r="B112" s="261"/>
      <c r="C112" s="261"/>
      <c r="D112" s="130">
        <v>9330034.0199999996</v>
      </c>
      <c r="E112" s="124"/>
      <c r="F112" s="126"/>
      <c r="G112" s="116"/>
      <c r="H112" s="116"/>
      <c r="I112" s="148"/>
      <c r="J112" s="180" t="s">
        <v>109</v>
      </c>
      <c r="K112" s="155">
        <v>1.34</v>
      </c>
      <c r="L112" s="96">
        <v>134</v>
      </c>
      <c r="M112" s="159">
        <v>7294</v>
      </c>
      <c r="N112" s="159">
        <v>7293</v>
      </c>
      <c r="O112" s="143">
        <v>6667</v>
      </c>
      <c r="P112" s="97">
        <v>627</v>
      </c>
      <c r="Q112" s="165">
        <v>9.4045297735113248E-2</v>
      </c>
      <c r="R112" s="175">
        <v>5452.2</v>
      </c>
      <c r="S112" s="186">
        <v>2650</v>
      </c>
      <c r="T112" s="150">
        <v>2321</v>
      </c>
      <c r="U112" s="116">
        <v>329</v>
      </c>
      <c r="V112" s="165">
        <v>0.14174924601464886</v>
      </c>
      <c r="W112" s="186">
        <v>2487</v>
      </c>
      <c r="X112" s="143">
        <v>2180</v>
      </c>
      <c r="Y112" s="97">
        <v>307</v>
      </c>
      <c r="Z112" s="166">
        <v>0.14082568807339449</v>
      </c>
      <c r="AA112" s="98">
        <v>18.559701492537314</v>
      </c>
      <c r="AB112" s="159">
        <v>3510</v>
      </c>
      <c r="AC112" s="190">
        <v>1735</v>
      </c>
      <c r="AD112" s="116">
        <v>135</v>
      </c>
      <c r="AE112" s="97">
        <v>1870</v>
      </c>
      <c r="AF112" s="167">
        <v>0.53276353276353272</v>
      </c>
      <c r="AG112" s="99">
        <v>0.76877854655632438</v>
      </c>
      <c r="AH112" s="159">
        <v>1190</v>
      </c>
      <c r="AI112" s="167">
        <v>0.33903133903133903</v>
      </c>
      <c r="AJ112" s="100">
        <v>1.6651833940635512</v>
      </c>
      <c r="AK112" s="159">
        <v>140</v>
      </c>
      <c r="AL112" s="159">
        <v>275</v>
      </c>
      <c r="AM112" s="97">
        <v>415</v>
      </c>
      <c r="AN112" s="167">
        <v>0.11823361823361823</v>
      </c>
      <c r="AO112" s="100">
        <v>1.2992705300397609</v>
      </c>
      <c r="AP112" s="159">
        <v>35</v>
      </c>
      <c r="AQ112" s="117" t="s">
        <v>8</v>
      </c>
      <c r="AR112" s="101" t="s">
        <v>8</v>
      </c>
      <c r="AS112" s="114"/>
      <c r="AT112" s="192"/>
    </row>
    <row r="113" spans="1:46" s="142" customFormat="1" ht="12.75" x14ac:dyDescent="0.2">
      <c r="A113" s="114"/>
      <c r="B113" s="261"/>
      <c r="C113" s="261"/>
      <c r="D113" s="130">
        <v>9330035.0099999998</v>
      </c>
      <c r="E113" s="124"/>
      <c r="F113" s="126"/>
      <c r="G113" s="116"/>
      <c r="H113" s="116"/>
      <c r="I113" s="148"/>
      <c r="J113" s="180" t="s">
        <v>110</v>
      </c>
      <c r="K113" s="155">
        <v>0.72</v>
      </c>
      <c r="L113" s="96">
        <v>72</v>
      </c>
      <c r="M113" s="159">
        <v>4298</v>
      </c>
      <c r="N113" s="159">
        <v>4214</v>
      </c>
      <c r="O113" s="143">
        <v>4247</v>
      </c>
      <c r="P113" s="97">
        <v>51</v>
      </c>
      <c r="Q113" s="165">
        <v>1.2008476571697669E-2</v>
      </c>
      <c r="R113" s="175">
        <v>5960.3</v>
      </c>
      <c r="S113" s="186">
        <v>1701</v>
      </c>
      <c r="T113" s="150">
        <v>1703</v>
      </c>
      <c r="U113" s="116">
        <v>-2</v>
      </c>
      <c r="V113" s="165">
        <v>-1.1743981209630064E-3</v>
      </c>
      <c r="W113" s="186">
        <v>1535</v>
      </c>
      <c r="X113" s="143">
        <v>1474</v>
      </c>
      <c r="Y113" s="97">
        <v>61</v>
      </c>
      <c r="Z113" s="166">
        <v>4.1383989145183174E-2</v>
      </c>
      <c r="AA113" s="98">
        <v>21.319444444444443</v>
      </c>
      <c r="AB113" s="159">
        <v>2070</v>
      </c>
      <c r="AC113" s="190">
        <v>1060</v>
      </c>
      <c r="AD113" s="116">
        <v>100</v>
      </c>
      <c r="AE113" s="97">
        <v>1160</v>
      </c>
      <c r="AF113" s="167">
        <v>0.56038647342995174</v>
      </c>
      <c r="AG113" s="99">
        <v>0.8086384897979102</v>
      </c>
      <c r="AH113" s="159">
        <v>830</v>
      </c>
      <c r="AI113" s="167">
        <v>0.40096618357487923</v>
      </c>
      <c r="AJ113" s="100">
        <v>1.9693820411339844</v>
      </c>
      <c r="AK113" s="159">
        <v>30</v>
      </c>
      <c r="AL113" s="159">
        <v>40</v>
      </c>
      <c r="AM113" s="97">
        <v>70</v>
      </c>
      <c r="AN113" s="167">
        <v>3.3816425120772944E-2</v>
      </c>
      <c r="AO113" s="100">
        <v>0.37160906726124115</v>
      </c>
      <c r="AP113" s="159">
        <v>0</v>
      </c>
      <c r="AQ113" s="117" t="s">
        <v>8</v>
      </c>
      <c r="AR113" s="101" t="s">
        <v>8</v>
      </c>
      <c r="AS113" s="114"/>
      <c r="AT113" s="192"/>
    </row>
    <row r="114" spans="1:46" s="142" customFormat="1" ht="12.75" x14ac:dyDescent="0.2">
      <c r="A114" s="114"/>
      <c r="B114" s="261"/>
      <c r="C114" s="261"/>
      <c r="D114" s="130">
        <v>9330035.0199999996</v>
      </c>
      <c r="E114" s="124"/>
      <c r="F114" s="115"/>
      <c r="G114" s="116"/>
      <c r="H114" s="116"/>
      <c r="I114" s="148"/>
      <c r="J114" s="180" t="s">
        <v>111</v>
      </c>
      <c r="K114" s="155">
        <v>1.53</v>
      </c>
      <c r="L114" s="96">
        <v>153</v>
      </c>
      <c r="M114" s="159">
        <v>7002</v>
      </c>
      <c r="N114" s="159">
        <v>6869</v>
      </c>
      <c r="O114" s="143">
        <v>6855</v>
      </c>
      <c r="P114" s="97">
        <v>147</v>
      </c>
      <c r="Q114" s="165">
        <v>2.1444201312910284E-2</v>
      </c>
      <c r="R114" s="175">
        <v>4564.5</v>
      </c>
      <c r="S114" s="186">
        <v>2845</v>
      </c>
      <c r="T114" s="150">
        <v>2618</v>
      </c>
      <c r="U114" s="116">
        <v>227</v>
      </c>
      <c r="V114" s="165">
        <v>8.6707410236822005E-2</v>
      </c>
      <c r="W114" s="186">
        <v>2634</v>
      </c>
      <c r="X114" s="143">
        <v>2496</v>
      </c>
      <c r="Y114" s="97">
        <v>138</v>
      </c>
      <c r="Z114" s="166">
        <v>5.5288461538461536E-2</v>
      </c>
      <c r="AA114" s="98">
        <v>17.215686274509803</v>
      </c>
      <c r="AB114" s="159">
        <v>3410</v>
      </c>
      <c r="AC114" s="190">
        <v>1720</v>
      </c>
      <c r="AD114" s="116">
        <v>185</v>
      </c>
      <c r="AE114" s="97">
        <v>1905</v>
      </c>
      <c r="AF114" s="167">
        <v>0.55865102639296182</v>
      </c>
      <c r="AG114" s="99">
        <v>0.80613423721928124</v>
      </c>
      <c r="AH114" s="159">
        <v>1170</v>
      </c>
      <c r="AI114" s="167">
        <v>0.34310850439882695</v>
      </c>
      <c r="AJ114" s="100">
        <v>1.6852087642378533</v>
      </c>
      <c r="AK114" s="159">
        <v>150</v>
      </c>
      <c r="AL114" s="159">
        <v>145</v>
      </c>
      <c r="AM114" s="97">
        <v>295</v>
      </c>
      <c r="AN114" s="167">
        <v>8.6510263929618775E-2</v>
      </c>
      <c r="AO114" s="100">
        <v>0.95066224098482177</v>
      </c>
      <c r="AP114" s="159">
        <v>40</v>
      </c>
      <c r="AQ114" s="117" t="s">
        <v>8</v>
      </c>
      <c r="AR114" s="101" t="s">
        <v>8</v>
      </c>
      <c r="AS114" s="114"/>
      <c r="AT114" s="192"/>
    </row>
    <row r="115" spans="1:46" s="142" customFormat="1" ht="12.75" x14ac:dyDescent="0.2">
      <c r="A115" s="114"/>
      <c r="B115" s="261"/>
      <c r="C115" s="261"/>
      <c r="D115" s="130">
        <v>9330036.0099999998</v>
      </c>
      <c r="E115" s="124"/>
      <c r="F115" s="115"/>
      <c r="G115" s="116"/>
      <c r="H115" s="116"/>
      <c r="I115" s="148"/>
      <c r="J115" s="180" t="s">
        <v>112</v>
      </c>
      <c r="K115" s="155">
        <v>1.37</v>
      </c>
      <c r="L115" s="96">
        <v>137</v>
      </c>
      <c r="M115" s="159">
        <v>6222</v>
      </c>
      <c r="N115" s="159">
        <v>6051</v>
      </c>
      <c r="O115" s="143">
        <v>5836</v>
      </c>
      <c r="P115" s="97">
        <v>386</v>
      </c>
      <c r="Q115" s="165">
        <v>6.6141192597669637E-2</v>
      </c>
      <c r="R115" s="175">
        <v>4543.6000000000004</v>
      </c>
      <c r="S115" s="186">
        <v>2215</v>
      </c>
      <c r="T115" s="150">
        <v>1899</v>
      </c>
      <c r="U115" s="116">
        <v>316</v>
      </c>
      <c r="V115" s="165">
        <v>0.16640337019483939</v>
      </c>
      <c r="W115" s="186">
        <v>2087</v>
      </c>
      <c r="X115" s="143">
        <v>1819</v>
      </c>
      <c r="Y115" s="97">
        <v>268</v>
      </c>
      <c r="Z115" s="166">
        <v>0.14733369983507422</v>
      </c>
      <c r="AA115" s="98">
        <v>15.233576642335766</v>
      </c>
      <c r="AB115" s="159">
        <v>2970</v>
      </c>
      <c r="AC115" s="190">
        <v>1510</v>
      </c>
      <c r="AD115" s="116">
        <v>175</v>
      </c>
      <c r="AE115" s="97">
        <v>1685</v>
      </c>
      <c r="AF115" s="167">
        <v>0.56734006734006737</v>
      </c>
      <c r="AG115" s="99">
        <v>0.81867253584425315</v>
      </c>
      <c r="AH115" s="159">
        <v>1095</v>
      </c>
      <c r="AI115" s="167">
        <v>0.36868686868686867</v>
      </c>
      <c r="AJ115" s="100">
        <v>1.8108392371653668</v>
      </c>
      <c r="AK115" s="159">
        <v>100</v>
      </c>
      <c r="AL115" s="159">
        <v>45</v>
      </c>
      <c r="AM115" s="97">
        <v>145</v>
      </c>
      <c r="AN115" s="167">
        <v>4.8821548821548821E-2</v>
      </c>
      <c r="AO115" s="100">
        <v>0.53650053650053653</v>
      </c>
      <c r="AP115" s="159">
        <v>40</v>
      </c>
      <c r="AQ115" s="117" t="s">
        <v>8</v>
      </c>
      <c r="AR115" s="101" t="s">
        <v>8</v>
      </c>
      <c r="AS115" s="114"/>
      <c r="AT115" s="192"/>
    </row>
    <row r="116" spans="1:46" s="142" customFormat="1" ht="12.75" x14ac:dyDescent="0.2">
      <c r="A116" s="114"/>
      <c r="B116" s="262"/>
      <c r="C116" s="262"/>
      <c r="D116" s="131">
        <v>9330051.0099999998</v>
      </c>
      <c r="E116" s="125">
        <v>9330051</v>
      </c>
      <c r="F116" s="127">
        <v>0.41989001300000001</v>
      </c>
      <c r="G116" s="152">
        <v>7674</v>
      </c>
      <c r="H116" s="152">
        <v>2930</v>
      </c>
      <c r="I116" s="153">
        <v>2795</v>
      </c>
      <c r="J116" s="181"/>
      <c r="K116" s="156">
        <v>0.54</v>
      </c>
      <c r="L116" s="103">
        <v>54</v>
      </c>
      <c r="M116" s="160">
        <v>3389</v>
      </c>
      <c r="N116" s="160">
        <v>3320</v>
      </c>
      <c r="O116" s="144">
        <v>3222.2359597620002</v>
      </c>
      <c r="P116" s="104">
        <v>166.76404023799978</v>
      </c>
      <c r="Q116" s="168">
        <v>5.1754136667979227E-2</v>
      </c>
      <c r="R116" s="176">
        <v>6226.3</v>
      </c>
      <c r="S116" s="187">
        <v>1413</v>
      </c>
      <c r="T116" s="152">
        <v>1230.27773809</v>
      </c>
      <c r="U116" s="119">
        <v>182.72226191000004</v>
      </c>
      <c r="V116" s="168">
        <v>0.1485211479106136</v>
      </c>
      <c r="W116" s="187">
        <v>1312</v>
      </c>
      <c r="X116" s="144">
        <v>1173.5925863350001</v>
      </c>
      <c r="Y116" s="104">
        <v>138.40741366499992</v>
      </c>
      <c r="Z116" s="169">
        <v>0.11793480572097935</v>
      </c>
      <c r="AA116" s="105">
        <v>24.296296296296298</v>
      </c>
      <c r="AB116" s="160">
        <v>1735</v>
      </c>
      <c r="AC116" s="191">
        <v>845</v>
      </c>
      <c r="AD116" s="119">
        <v>50</v>
      </c>
      <c r="AE116" s="104">
        <v>895</v>
      </c>
      <c r="AF116" s="170">
        <v>0.51585014409221897</v>
      </c>
      <c r="AG116" s="106">
        <v>0.74437250229757435</v>
      </c>
      <c r="AH116" s="160">
        <v>525</v>
      </c>
      <c r="AI116" s="170">
        <v>0.30259365994236309</v>
      </c>
      <c r="AJ116" s="107">
        <v>1.4862164044320387</v>
      </c>
      <c r="AK116" s="160">
        <v>75</v>
      </c>
      <c r="AL116" s="160">
        <v>215</v>
      </c>
      <c r="AM116" s="104">
        <v>290</v>
      </c>
      <c r="AN116" s="170">
        <v>0.16714697406340057</v>
      </c>
      <c r="AO116" s="107">
        <v>1.8367799347626437</v>
      </c>
      <c r="AP116" s="160">
        <v>25</v>
      </c>
      <c r="AQ116" s="120" t="s">
        <v>7</v>
      </c>
      <c r="AR116" s="101" t="s">
        <v>8</v>
      </c>
      <c r="AS116" s="114" t="s">
        <v>469</v>
      </c>
      <c r="AT116" s="192" t="s">
        <v>479</v>
      </c>
    </row>
    <row r="117" spans="1:46" s="142" customFormat="1" ht="12.75" x14ac:dyDescent="0.2">
      <c r="A117" s="114"/>
      <c r="B117" s="261"/>
      <c r="C117" s="261"/>
      <c r="D117" s="130">
        <v>9330051.0199999996</v>
      </c>
      <c r="E117" s="124">
        <v>9330051</v>
      </c>
      <c r="F117" s="126">
        <v>0.58010998700000005</v>
      </c>
      <c r="G117" s="150">
        <v>7674</v>
      </c>
      <c r="H117" s="150">
        <v>2930</v>
      </c>
      <c r="I117" s="151">
        <v>2795</v>
      </c>
      <c r="J117" s="180"/>
      <c r="K117" s="155">
        <v>0.76</v>
      </c>
      <c r="L117" s="96">
        <v>76</v>
      </c>
      <c r="M117" s="159">
        <v>4671</v>
      </c>
      <c r="N117" s="159">
        <v>4671</v>
      </c>
      <c r="O117" s="143">
        <v>4451.7640402380002</v>
      </c>
      <c r="P117" s="97">
        <v>219.23595976199977</v>
      </c>
      <c r="Q117" s="165">
        <v>4.9246985639939483E-2</v>
      </c>
      <c r="R117" s="175">
        <v>6186.8</v>
      </c>
      <c r="S117" s="186">
        <v>1843</v>
      </c>
      <c r="T117" s="150">
        <v>1699.72226191</v>
      </c>
      <c r="U117" s="116">
        <v>143.27773808999996</v>
      </c>
      <c r="V117" s="165">
        <v>8.4294794097123191E-2</v>
      </c>
      <c r="W117" s="186">
        <v>1739</v>
      </c>
      <c r="X117" s="143">
        <v>1621.4074136650001</v>
      </c>
      <c r="Y117" s="97">
        <v>117.59258633499985</v>
      </c>
      <c r="Z117" s="166">
        <v>7.2525008424129303E-2</v>
      </c>
      <c r="AA117" s="98">
        <v>22.881578947368421</v>
      </c>
      <c r="AB117" s="159">
        <v>2320</v>
      </c>
      <c r="AC117" s="190">
        <v>1270</v>
      </c>
      <c r="AD117" s="116">
        <v>100</v>
      </c>
      <c r="AE117" s="97">
        <v>1370</v>
      </c>
      <c r="AF117" s="167">
        <v>0.59051724137931039</v>
      </c>
      <c r="AG117" s="99">
        <v>0.85211723142757634</v>
      </c>
      <c r="AH117" s="159">
        <v>755</v>
      </c>
      <c r="AI117" s="167">
        <v>0.32543103448275862</v>
      </c>
      <c r="AJ117" s="100">
        <v>1.5983842558092269</v>
      </c>
      <c r="AK117" s="159">
        <v>100</v>
      </c>
      <c r="AL117" s="159">
        <v>70</v>
      </c>
      <c r="AM117" s="97">
        <v>170</v>
      </c>
      <c r="AN117" s="167">
        <v>7.3275862068965511E-2</v>
      </c>
      <c r="AO117" s="100">
        <v>0.80522925350511554</v>
      </c>
      <c r="AP117" s="159">
        <v>30</v>
      </c>
      <c r="AQ117" s="117" t="s">
        <v>8</v>
      </c>
      <c r="AR117" s="101" t="s">
        <v>8</v>
      </c>
      <c r="AS117" s="114" t="s">
        <v>469</v>
      </c>
      <c r="AT117" s="192"/>
    </row>
    <row r="118" spans="1:46" s="142" customFormat="1" ht="12.75" x14ac:dyDescent="0.2">
      <c r="A118" s="114"/>
      <c r="B118" s="261"/>
      <c r="C118" s="261"/>
      <c r="D118" s="130">
        <v>9330052.0099999998</v>
      </c>
      <c r="E118" s="124"/>
      <c r="F118" s="115"/>
      <c r="G118" s="116"/>
      <c r="H118" s="116"/>
      <c r="I118" s="148"/>
      <c r="J118" s="180" t="s">
        <v>139</v>
      </c>
      <c r="K118" s="155">
        <v>1.26</v>
      </c>
      <c r="L118" s="96">
        <v>126</v>
      </c>
      <c r="M118" s="159">
        <v>6112</v>
      </c>
      <c r="N118" s="159">
        <v>5960</v>
      </c>
      <c r="O118" s="143">
        <v>5722</v>
      </c>
      <c r="P118" s="97">
        <v>390</v>
      </c>
      <c r="Q118" s="165">
        <v>6.8157986717930788E-2</v>
      </c>
      <c r="R118" s="175">
        <v>4848.1000000000004</v>
      </c>
      <c r="S118" s="186">
        <v>2449</v>
      </c>
      <c r="T118" s="150">
        <v>2131</v>
      </c>
      <c r="U118" s="116">
        <v>318</v>
      </c>
      <c r="V118" s="165">
        <v>0.14922571562646644</v>
      </c>
      <c r="W118" s="186">
        <v>2223</v>
      </c>
      <c r="X118" s="143">
        <v>1982</v>
      </c>
      <c r="Y118" s="97">
        <v>241</v>
      </c>
      <c r="Z118" s="166">
        <v>0.12159434914228053</v>
      </c>
      <c r="AA118" s="98">
        <v>17.642857142857142</v>
      </c>
      <c r="AB118" s="159">
        <v>2645</v>
      </c>
      <c r="AC118" s="190">
        <v>1475</v>
      </c>
      <c r="AD118" s="116">
        <v>110</v>
      </c>
      <c r="AE118" s="97">
        <v>1585</v>
      </c>
      <c r="AF118" s="167">
        <v>0.59924385633270316</v>
      </c>
      <c r="AG118" s="99">
        <v>0.86470974939784018</v>
      </c>
      <c r="AH118" s="159">
        <v>895</v>
      </c>
      <c r="AI118" s="167">
        <v>0.33837429111531192</v>
      </c>
      <c r="AJ118" s="100">
        <v>1.6619562431989781</v>
      </c>
      <c r="AK118" s="159">
        <v>100</v>
      </c>
      <c r="AL118" s="159">
        <v>55</v>
      </c>
      <c r="AM118" s="97">
        <v>155</v>
      </c>
      <c r="AN118" s="167">
        <v>5.8601134215500943E-2</v>
      </c>
      <c r="AO118" s="100">
        <v>0.6439685078626477</v>
      </c>
      <c r="AP118" s="159">
        <v>15</v>
      </c>
      <c r="AQ118" s="117" t="s">
        <v>8</v>
      </c>
      <c r="AR118" s="101" t="s">
        <v>8</v>
      </c>
      <c r="AS118" s="114"/>
      <c r="AT118" s="192"/>
    </row>
    <row r="119" spans="1:46" s="142" customFormat="1" ht="12.75" x14ac:dyDescent="0.2">
      <c r="A119" s="114"/>
      <c r="B119" s="262"/>
      <c r="C119" s="262"/>
      <c r="D119" s="131">
        <v>9330055.0099999998</v>
      </c>
      <c r="E119" s="125"/>
      <c r="F119" s="127"/>
      <c r="G119" s="119"/>
      <c r="H119" s="119"/>
      <c r="I119" s="149"/>
      <c r="J119" s="181" t="s">
        <v>145</v>
      </c>
      <c r="K119" s="156">
        <v>0.8</v>
      </c>
      <c r="L119" s="103">
        <v>80</v>
      </c>
      <c r="M119" s="160">
        <v>5407</v>
      </c>
      <c r="N119" s="160">
        <v>5131</v>
      </c>
      <c r="O119" s="144">
        <v>5197</v>
      </c>
      <c r="P119" s="104">
        <v>210</v>
      </c>
      <c r="Q119" s="168">
        <v>4.0407927650567638E-2</v>
      </c>
      <c r="R119" s="176">
        <v>6720.1</v>
      </c>
      <c r="S119" s="187">
        <v>2750</v>
      </c>
      <c r="T119" s="152">
        <v>2588</v>
      </c>
      <c r="U119" s="119">
        <v>162</v>
      </c>
      <c r="V119" s="168">
        <v>6.2596599690880994E-2</v>
      </c>
      <c r="W119" s="187">
        <v>2612</v>
      </c>
      <c r="X119" s="144">
        <v>2416</v>
      </c>
      <c r="Y119" s="104">
        <v>196</v>
      </c>
      <c r="Z119" s="169">
        <v>8.1125827814569534E-2</v>
      </c>
      <c r="AA119" s="105">
        <v>32.65</v>
      </c>
      <c r="AB119" s="160">
        <v>3095</v>
      </c>
      <c r="AC119" s="191">
        <v>1300</v>
      </c>
      <c r="AD119" s="119">
        <v>155</v>
      </c>
      <c r="AE119" s="104">
        <v>1455</v>
      </c>
      <c r="AF119" s="170">
        <v>0.47011308562197091</v>
      </c>
      <c r="AG119" s="106">
        <v>0.67837386092636498</v>
      </c>
      <c r="AH119" s="160">
        <v>1015</v>
      </c>
      <c r="AI119" s="170">
        <v>0.32794830371567046</v>
      </c>
      <c r="AJ119" s="107">
        <v>1.6107480536133127</v>
      </c>
      <c r="AK119" s="160">
        <v>210</v>
      </c>
      <c r="AL119" s="160">
        <v>390</v>
      </c>
      <c r="AM119" s="104">
        <v>600</v>
      </c>
      <c r="AN119" s="170">
        <v>0.1938610662358643</v>
      </c>
      <c r="AO119" s="107">
        <v>2.1303413872073</v>
      </c>
      <c r="AP119" s="160">
        <v>20</v>
      </c>
      <c r="AQ119" s="120" t="s">
        <v>7</v>
      </c>
      <c r="AR119" s="101" t="s">
        <v>8</v>
      </c>
      <c r="AS119" s="114"/>
      <c r="AT119" s="192"/>
    </row>
  </sheetData>
  <sortState ref="A2:AT119">
    <sortCondition ref="AR2:AR11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295D5-4E28-4AF3-A717-54B1A3EE2718}">
  <dimension ref="A1:AT361"/>
  <sheetViews>
    <sheetView workbookViewId="0">
      <pane ySplit="1" topLeftCell="A334" activePane="bottomLeft" state="frozen"/>
      <selection activeCell="B1" sqref="B1"/>
      <selection pane="bottomLeft" activeCell="BB11" sqref="BB11"/>
    </sheetView>
  </sheetViews>
  <sheetFormatPr defaultRowHeight="15" x14ac:dyDescent="0.25"/>
  <cols>
    <col min="14" max="14" width="8.85546875" hidden="1" customWidth="1"/>
    <col min="15" max="15" width="8.85546875" bestFit="1" customWidth="1"/>
    <col min="16" max="16" width="8.5703125" hidden="1" customWidth="1"/>
    <col min="17" max="17" width="8.85546875" hidden="1" customWidth="1"/>
    <col min="18" max="18" width="8.7109375" hidden="1" customWidth="1"/>
    <col min="19" max="21" width="8.85546875" hidden="1" customWidth="1"/>
    <col min="22" max="22" width="9.140625" hidden="1" customWidth="1"/>
    <col min="23" max="27" width="9" hidden="1" customWidth="1"/>
    <col min="28" max="28" width="8.85546875" hidden="1" customWidth="1"/>
    <col min="29" max="29" width="5.85546875" hidden="1" customWidth="1"/>
    <col min="30" max="30" width="8.85546875" hidden="1" customWidth="1"/>
    <col min="31" max="33" width="9.140625" hidden="1" customWidth="1"/>
    <col min="34" max="35" width="9" hidden="1" customWidth="1"/>
    <col min="36" max="36" width="9.140625" hidden="1" customWidth="1"/>
    <col min="37" max="37" width="4.85546875" hidden="1" customWidth="1"/>
    <col min="38" max="38" width="4.28515625" hidden="1" customWidth="1"/>
    <col min="39" max="39" width="9" hidden="1" customWidth="1"/>
    <col min="40" max="40" width="8.28515625" hidden="1" customWidth="1"/>
    <col min="41" max="41" width="8.5703125" hidden="1" customWidth="1"/>
    <col min="42" max="42" width="5.7109375" hidden="1" customWidth="1"/>
    <col min="43" max="43" width="12.5703125" hidden="1" customWidth="1"/>
  </cols>
  <sheetData>
    <row r="1" spans="1:46" s="18" customFormat="1" ht="46.5" customHeight="1" thickTop="1" thickBot="1" x14ac:dyDescent="0.3">
      <c r="A1" s="14" t="s">
        <v>36</v>
      </c>
      <c r="B1" s="14" t="s">
        <v>621</v>
      </c>
      <c r="C1" s="14" t="s">
        <v>501</v>
      </c>
      <c r="D1" s="257" t="s">
        <v>0</v>
      </c>
      <c r="E1" s="86" t="s">
        <v>21</v>
      </c>
      <c r="F1" s="18" t="s">
        <v>19</v>
      </c>
      <c r="G1" s="11" t="s">
        <v>20</v>
      </c>
      <c r="H1" s="11" t="s">
        <v>28</v>
      </c>
      <c r="I1" s="12" t="s">
        <v>29</v>
      </c>
      <c r="J1" s="257" t="s">
        <v>1</v>
      </c>
      <c r="K1" s="10" t="s">
        <v>502</v>
      </c>
      <c r="L1" s="87" t="s">
        <v>503</v>
      </c>
      <c r="M1" s="11" t="s">
        <v>504</v>
      </c>
      <c r="N1" s="11" t="s">
        <v>505</v>
      </c>
      <c r="O1" s="11" t="s">
        <v>506</v>
      </c>
      <c r="P1" s="11" t="s">
        <v>507</v>
      </c>
      <c r="Q1" s="258" t="s">
        <v>508</v>
      </c>
      <c r="R1" s="11" t="s">
        <v>509</v>
      </c>
      <c r="S1" s="88" t="s">
        <v>510</v>
      </c>
      <c r="T1" s="11" t="s">
        <v>511</v>
      </c>
      <c r="U1" s="11" t="s">
        <v>512</v>
      </c>
      <c r="V1" s="258" t="s">
        <v>513</v>
      </c>
      <c r="W1" s="88" t="s">
        <v>514</v>
      </c>
      <c r="X1" s="11" t="s">
        <v>515</v>
      </c>
      <c r="Y1" s="11" t="s">
        <v>516</v>
      </c>
      <c r="Z1" s="18" t="s">
        <v>517</v>
      </c>
      <c r="AA1" s="19" t="s">
        <v>518</v>
      </c>
      <c r="AB1" s="11" t="s">
        <v>519</v>
      </c>
      <c r="AC1" s="13" t="s">
        <v>12</v>
      </c>
      <c r="AD1" s="11" t="s">
        <v>13</v>
      </c>
      <c r="AE1" s="11" t="s">
        <v>520</v>
      </c>
      <c r="AF1" s="18" t="s">
        <v>521</v>
      </c>
      <c r="AG1" s="20" t="s">
        <v>522</v>
      </c>
      <c r="AH1" s="13" t="s">
        <v>523</v>
      </c>
      <c r="AI1" s="18" t="s">
        <v>524</v>
      </c>
      <c r="AJ1" s="20" t="s">
        <v>525</v>
      </c>
      <c r="AK1" s="11" t="s">
        <v>14</v>
      </c>
      <c r="AL1" s="11" t="s">
        <v>15</v>
      </c>
      <c r="AM1" s="11" t="s">
        <v>526</v>
      </c>
      <c r="AN1" s="18" t="s">
        <v>527</v>
      </c>
      <c r="AO1" s="18" t="s">
        <v>528</v>
      </c>
      <c r="AP1" s="17" t="s">
        <v>16</v>
      </c>
      <c r="AQ1" s="14" t="s">
        <v>473</v>
      </c>
      <c r="AR1" s="85" t="s">
        <v>474</v>
      </c>
      <c r="AS1" s="14" t="s">
        <v>11</v>
      </c>
    </row>
    <row r="2" spans="1:46" s="142" customFormat="1" ht="13.5" thickTop="1" x14ac:dyDescent="0.2">
      <c r="A2" s="114"/>
      <c r="B2" s="262"/>
      <c r="C2" s="262"/>
      <c r="D2" s="131">
        <v>9330069.0099999998</v>
      </c>
      <c r="E2" s="125">
        <v>9330069</v>
      </c>
      <c r="F2" s="127">
        <v>0.84728181499999999</v>
      </c>
      <c r="G2" s="152">
        <v>10831</v>
      </c>
      <c r="H2" s="152">
        <v>5672</v>
      </c>
      <c r="I2" s="153">
        <v>4410</v>
      </c>
      <c r="J2" s="181"/>
      <c r="K2" s="156">
        <v>5.44</v>
      </c>
      <c r="L2" s="103">
        <v>544</v>
      </c>
      <c r="M2" s="160">
        <v>10810</v>
      </c>
      <c r="N2" s="160">
        <v>10210</v>
      </c>
      <c r="O2" s="144">
        <v>9176.9093382650008</v>
      </c>
      <c r="P2" s="104">
        <v>1633.0906617349992</v>
      </c>
      <c r="Q2" s="168">
        <v>0.17795649946387654</v>
      </c>
      <c r="R2" s="176">
        <v>1986.7</v>
      </c>
      <c r="S2" s="187">
        <v>5577</v>
      </c>
      <c r="T2" s="152">
        <v>4805.7824546800002</v>
      </c>
      <c r="U2" s="119">
        <v>771.21754531999977</v>
      </c>
      <c r="V2" s="168">
        <v>0.16047699882231817</v>
      </c>
      <c r="W2" s="187">
        <v>3881</v>
      </c>
      <c r="X2" s="144">
        <v>3736.5128041500002</v>
      </c>
      <c r="Y2" s="104">
        <v>144.48719584999981</v>
      </c>
      <c r="Z2" s="169">
        <v>3.8668995243244846E-2</v>
      </c>
      <c r="AA2" s="105">
        <v>7.1341911764705879</v>
      </c>
      <c r="AB2" s="160">
        <v>2910</v>
      </c>
      <c r="AC2" s="191">
        <v>955</v>
      </c>
      <c r="AD2" s="119">
        <v>80</v>
      </c>
      <c r="AE2" s="104">
        <v>1035</v>
      </c>
      <c r="AF2" s="170">
        <v>0.35567010309278352</v>
      </c>
      <c r="AG2" s="106">
        <v>0.5132324719953586</v>
      </c>
      <c r="AH2" s="160">
        <v>695</v>
      </c>
      <c r="AI2" s="170">
        <v>0.23883161512027493</v>
      </c>
      <c r="AJ2" s="107">
        <v>1.1730432962685409</v>
      </c>
      <c r="AK2" s="160">
        <v>910</v>
      </c>
      <c r="AL2" s="160">
        <v>225</v>
      </c>
      <c r="AM2" s="104">
        <v>1135</v>
      </c>
      <c r="AN2" s="170">
        <v>0.39003436426116839</v>
      </c>
      <c r="AO2" s="107">
        <v>4.2860919149578942</v>
      </c>
      <c r="AP2" s="160">
        <v>45</v>
      </c>
      <c r="AQ2" s="120" t="s">
        <v>7</v>
      </c>
      <c r="AR2" s="108" t="s">
        <v>7</v>
      </c>
      <c r="AS2" s="114" t="s">
        <v>469</v>
      </c>
      <c r="AT2" s="192"/>
    </row>
    <row r="3" spans="1:46" s="142" customFormat="1" ht="12.75" x14ac:dyDescent="0.2">
      <c r="A3" s="114"/>
      <c r="B3" s="262" t="s">
        <v>500</v>
      </c>
      <c r="C3" s="262" t="s">
        <v>554</v>
      </c>
      <c r="D3" s="131">
        <v>9330069.0199999996</v>
      </c>
      <c r="E3" s="125">
        <v>9330069</v>
      </c>
      <c r="F3" s="127">
        <v>0.15271818500000001</v>
      </c>
      <c r="G3" s="152">
        <v>10831</v>
      </c>
      <c r="H3" s="152">
        <v>5672</v>
      </c>
      <c r="I3" s="153">
        <v>4410</v>
      </c>
      <c r="J3" s="181"/>
      <c r="K3" s="156">
        <v>9.06</v>
      </c>
      <c r="L3" s="103">
        <v>906</v>
      </c>
      <c r="M3" s="160">
        <v>5080</v>
      </c>
      <c r="N3" s="160">
        <v>2567</v>
      </c>
      <c r="O3" s="144">
        <v>1654.0906617350001</v>
      </c>
      <c r="P3" s="104">
        <v>3425.9093382649999</v>
      </c>
      <c r="Q3" s="168">
        <v>2.0711738585547135</v>
      </c>
      <c r="R3" s="176">
        <v>560.70000000000005</v>
      </c>
      <c r="S3" s="187">
        <v>2612</v>
      </c>
      <c r="T3" s="152">
        <v>866.21754532</v>
      </c>
      <c r="U3" s="119">
        <v>1745.78245468</v>
      </c>
      <c r="V3" s="168">
        <v>2.0154087897573918</v>
      </c>
      <c r="W3" s="187">
        <v>2128</v>
      </c>
      <c r="X3" s="144">
        <v>673.48719585000003</v>
      </c>
      <c r="Y3" s="104">
        <v>1454.51280415</v>
      </c>
      <c r="Z3" s="169">
        <v>2.1596740266372501</v>
      </c>
      <c r="AA3" s="105">
        <v>2.3487858719646799</v>
      </c>
      <c r="AB3" s="160">
        <v>1225</v>
      </c>
      <c r="AC3" s="191">
        <v>490</v>
      </c>
      <c r="AD3" s="119">
        <v>20</v>
      </c>
      <c r="AE3" s="104">
        <v>510</v>
      </c>
      <c r="AF3" s="170">
        <v>0.41632653061224489</v>
      </c>
      <c r="AG3" s="106">
        <v>0.60075978443325384</v>
      </c>
      <c r="AH3" s="160">
        <v>295</v>
      </c>
      <c r="AI3" s="170">
        <v>0.24081632653061225</v>
      </c>
      <c r="AJ3" s="107">
        <v>1.1827913876749128</v>
      </c>
      <c r="AK3" s="160">
        <v>275</v>
      </c>
      <c r="AL3" s="160">
        <v>135</v>
      </c>
      <c r="AM3" s="104">
        <v>410</v>
      </c>
      <c r="AN3" s="170">
        <v>0.33469387755102042</v>
      </c>
      <c r="AO3" s="107">
        <v>3.6779546983628619</v>
      </c>
      <c r="AP3" s="160">
        <v>10</v>
      </c>
      <c r="AQ3" s="120" t="s">
        <v>7</v>
      </c>
      <c r="AR3" s="108" t="s">
        <v>7</v>
      </c>
      <c r="AS3" s="114" t="s">
        <v>469</v>
      </c>
      <c r="AT3" s="192"/>
    </row>
    <row r="4" spans="1:46" s="142" customFormat="1" ht="12.75" x14ac:dyDescent="0.2">
      <c r="A4" s="114"/>
      <c r="B4" s="260" t="s">
        <v>598</v>
      </c>
      <c r="C4" s="260" t="s">
        <v>612</v>
      </c>
      <c r="D4" s="129">
        <v>9330100.0099999998</v>
      </c>
      <c r="E4" s="122"/>
      <c r="F4" s="111"/>
      <c r="G4" s="112"/>
      <c r="H4" s="112"/>
      <c r="I4" s="145"/>
      <c r="J4" s="179" t="s">
        <v>167</v>
      </c>
      <c r="K4" s="154">
        <v>0.97</v>
      </c>
      <c r="L4" s="89">
        <v>97</v>
      </c>
      <c r="M4" s="158">
        <v>4226</v>
      </c>
      <c r="N4" s="158">
        <v>4025</v>
      </c>
      <c r="O4" s="141">
        <v>3654</v>
      </c>
      <c r="P4" s="90">
        <v>572</v>
      </c>
      <c r="Q4" s="162">
        <v>0.15654077723043242</v>
      </c>
      <c r="R4" s="174">
        <v>4354.5</v>
      </c>
      <c r="S4" s="185">
        <v>1693</v>
      </c>
      <c r="T4" s="146">
        <v>1530</v>
      </c>
      <c r="U4" s="112">
        <v>163</v>
      </c>
      <c r="V4" s="162">
        <v>0.1065359477124183</v>
      </c>
      <c r="W4" s="185">
        <v>1605</v>
      </c>
      <c r="X4" s="141">
        <v>1426</v>
      </c>
      <c r="Y4" s="90">
        <v>179</v>
      </c>
      <c r="Z4" s="163">
        <v>0.12552594670406733</v>
      </c>
      <c r="AA4" s="91">
        <v>16.546391752577321</v>
      </c>
      <c r="AB4" s="158">
        <v>1885</v>
      </c>
      <c r="AC4" s="189">
        <v>1175</v>
      </c>
      <c r="AD4" s="112">
        <v>85</v>
      </c>
      <c r="AE4" s="90">
        <v>1260</v>
      </c>
      <c r="AF4" s="164">
        <v>0.66843501326259946</v>
      </c>
      <c r="AG4" s="92">
        <v>0.96455268869061983</v>
      </c>
      <c r="AH4" s="158">
        <v>360</v>
      </c>
      <c r="AI4" s="164">
        <v>0.19098143236074269</v>
      </c>
      <c r="AJ4" s="93">
        <v>0.93802275226297982</v>
      </c>
      <c r="AK4" s="158">
        <v>205</v>
      </c>
      <c r="AL4" s="158">
        <v>45</v>
      </c>
      <c r="AM4" s="90">
        <v>250</v>
      </c>
      <c r="AN4" s="164">
        <v>0.13262599469496023</v>
      </c>
      <c r="AO4" s="93">
        <v>1.4574285131314311</v>
      </c>
      <c r="AP4" s="158">
        <v>15</v>
      </c>
      <c r="AQ4" s="113" t="s">
        <v>9</v>
      </c>
      <c r="AR4" s="108" t="s">
        <v>7</v>
      </c>
      <c r="AS4" s="114"/>
      <c r="AT4" s="192"/>
    </row>
    <row r="5" spans="1:46" s="142" customFormat="1" ht="12.75" x14ac:dyDescent="0.2">
      <c r="A5" s="114"/>
      <c r="B5" s="262"/>
      <c r="C5" s="262"/>
      <c r="D5" s="131">
        <v>9330101.0299999993</v>
      </c>
      <c r="E5" s="125"/>
      <c r="F5" s="118"/>
      <c r="G5" s="119"/>
      <c r="H5" s="119"/>
      <c r="I5" s="149"/>
      <c r="J5" s="181" t="s">
        <v>170</v>
      </c>
      <c r="K5" s="156">
        <v>0.34</v>
      </c>
      <c r="L5" s="103">
        <v>34</v>
      </c>
      <c r="M5" s="160">
        <v>5370</v>
      </c>
      <c r="N5" s="160">
        <v>5200</v>
      </c>
      <c r="O5" s="144">
        <v>5035</v>
      </c>
      <c r="P5" s="104">
        <v>335</v>
      </c>
      <c r="Q5" s="168">
        <v>6.6534260178748764E-2</v>
      </c>
      <c r="R5" s="176">
        <v>15864.1</v>
      </c>
      <c r="S5" s="187">
        <v>3394</v>
      </c>
      <c r="T5" s="152">
        <v>3287</v>
      </c>
      <c r="U5" s="119">
        <v>107</v>
      </c>
      <c r="V5" s="168">
        <v>3.2552479464557346E-2</v>
      </c>
      <c r="W5" s="187">
        <v>3255</v>
      </c>
      <c r="X5" s="144">
        <v>3094</v>
      </c>
      <c r="Y5" s="104">
        <v>161</v>
      </c>
      <c r="Z5" s="169">
        <v>5.2036199095022627E-2</v>
      </c>
      <c r="AA5" s="105">
        <v>95.735294117647058</v>
      </c>
      <c r="AB5" s="160">
        <v>3205</v>
      </c>
      <c r="AC5" s="191">
        <v>1480</v>
      </c>
      <c r="AD5" s="119">
        <v>90</v>
      </c>
      <c r="AE5" s="104">
        <v>1570</v>
      </c>
      <c r="AF5" s="170">
        <v>0.48985959438377535</v>
      </c>
      <c r="AG5" s="106">
        <v>0.70686810156388946</v>
      </c>
      <c r="AH5" s="160">
        <v>1000</v>
      </c>
      <c r="AI5" s="170">
        <v>0.31201248049921998</v>
      </c>
      <c r="AJ5" s="107">
        <v>1.5324778020590373</v>
      </c>
      <c r="AK5" s="160">
        <v>485</v>
      </c>
      <c r="AL5" s="160">
        <v>70</v>
      </c>
      <c r="AM5" s="104">
        <v>555</v>
      </c>
      <c r="AN5" s="170">
        <v>0.1731669266770671</v>
      </c>
      <c r="AO5" s="107">
        <v>1.9029332601875506</v>
      </c>
      <c r="AP5" s="160">
        <v>90</v>
      </c>
      <c r="AQ5" s="120" t="s">
        <v>7</v>
      </c>
      <c r="AR5" s="108" t="s">
        <v>7</v>
      </c>
      <c r="AS5" s="114"/>
      <c r="AT5" s="192"/>
    </row>
    <row r="6" spans="1:46" s="142" customFormat="1" ht="12.75" x14ac:dyDescent="0.2">
      <c r="A6" s="114"/>
      <c r="B6" s="262"/>
      <c r="C6" s="262"/>
      <c r="D6" s="131">
        <v>9330101.0399999991</v>
      </c>
      <c r="E6" s="125"/>
      <c r="F6" s="118"/>
      <c r="G6" s="119"/>
      <c r="H6" s="119"/>
      <c r="I6" s="149"/>
      <c r="J6" s="181" t="s">
        <v>171</v>
      </c>
      <c r="K6" s="156">
        <v>0.3</v>
      </c>
      <c r="L6" s="103">
        <v>30</v>
      </c>
      <c r="M6" s="160">
        <v>4505</v>
      </c>
      <c r="N6" s="160">
        <v>3756</v>
      </c>
      <c r="O6" s="144">
        <v>3247</v>
      </c>
      <c r="P6" s="104">
        <v>1258</v>
      </c>
      <c r="Q6" s="168">
        <v>0.38743455497382201</v>
      </c>
      <c r="R6" s="176">
        <v>14912.3</v>
      </c>
      <c r="S6" s="187">
        <v>2685</v>
      </c>
      <c r="T6" s="152">
        <v>2027</v>
      </c>
      <c r="U6" s="119">
        <v>658</v>
      </c>
      <c r="V6" s="168">
        <v>0.32461766156882094</v>
      </c>
      <c r="W6" s="187">
        <v>2475</v>
      </c>
      <c r="X6" s="144">
        <v>1914</v>
      </c>
      <c r="Y6" s="104">
        <v>561</v>
      </c>
      <c r="Z6" s="169">
        <v>0.29310344827586204</v>
      </c>
      <c r="AA6" s="105">
        <v>82.5</v>
      </c>
      <c r="AB6" s="160">
        <v>2320</v>
      </c>
      <c r="AC6" s="191">
        <v>1165</v>
      </c>
      <c r="AD6" s="119">
        <v>100</v>
      </c>
      <c r="AE6" s="104">
        <v>1265</v>
      </c>
      <c r="AF6" s="170">
        <v>0.54525862068965514</v>
      </c>
      <c r="AG6" s="106">
        <v>0.78680897646414893</v>
      </c>
      <c r="AH6" s="160">
        <v>600</v>
      </c>
      <c r="AI6" s="170">
        <v>0.25862068965517243</v>
      </c>
      <c r="AJ6" s="107">
        <v>1.270239143689452</v>
      </c>
      <c r="AK6" s="160">
        <v>365</v>
      </c>
      <c r="AL6" s="160">
        <v>55</v>
      </c>
      <c r="AM6" s="104">
        <v>420</v>
      </c>
      <c r="AN6" s="170">
        <v>0.18103448275862069</v>
      </c>
      <c r="AO6" s="107">
        <v>1.9893899204244032</v>
      </c>
      <c r="AP6" s="160">
        <v>30</v>
      </c>
      <c r="AQ6" s="120" t="s">
        <v>7</v>
      </c>
      <c r="AR6" s="108" t="s">
        <v>7</v>
      </c>
      <c r="AS6" s="114"/>
      <c r="AT6" s="192"/>
    </row>
    <row r="7" spans="1:46" s="142" customFormat="1" ht="12.75" x14ac:dyDescent="0.2">
      <c r="A7" s="114"/>
      <c r="B7" s="262"/>
      <c r="C7" s="262"/>
      <c r="D7" s="131">
        <v>9330101.0500000007</v>
      </c>
      <c r="E7" s="125">
        <v>9330101.0199999996</v>
      </c>
      <c r="F7" s="127">
        <v>0.57143177899999997</v>
      </c>
      <c r="G7" s="152">
        <v>7739</v>
      </c>
      <c r="H7" s="152">
        <v>4432</v>
      </c>
      <c r="I7" s="153">
        <v>4127</v>
      </c>
      <c r="J7" s="181"/>
      <c r="K7" s="156">
        <v>0.59</v>
      </c>
      <c r="L7" s="103">
        <v>59</v>
      </c>
      <c r="M7" s="160">
        <v>4900</v>
      </c>
      <c r="N7" s="160">
        <v>4526</v>
      </c>
      <c r="O7" s="144">
        <v>4422.3105376809999</v>
      </c>
      <c r="P7" s="104">
        <v>477.68946231900009</v>
      </c>
      <c r="Q7" s="168">
        <v>0.10801807296180833</v>
      </c>
      <c r="R7" s="176">
        <v>8331.9</v>
      </c>
      <c r="S7" s="187">
        <v>2440</v>
      </c>
      <c r="T7" s="152">
        <v>2532.5856445280001</v>
      </c>
      <c r="U7" s="119">
        <v>-92.585644528000103</v>
      </c>
      <c r="V7" s="168">
        <v>-3.6557754612581074E-2</v>
      </c>
      <c r="W7" s="187">
        <v>2337</v>
      </c>
      <c r="X7" s="144">
        <v>2358.2989519329999</v>
      </c>
      <c r="Y7" s="104">
        <v>-21.298951932999898</v>
      </c>
      <c r="Z7" s="169">
        <v>-9.0314893773505815E-3</v>
      </c>
      <c r="AA7" s="105">
        <v>39.610169491525426</v>
      </c>
      <c r="AB7" s="160">
        <v>2625</v>
      </c>
      <c r="AC7" s="191">
        <v>1420</v>
      </c>
      <c r="AD7" s="119">
        <v>115</v>
      </c>
      <c r="AE7" s="104">
        <v>1535</v>
      </c>
      <c r="AF7" s="170">
        <v>0.58476190476190482</v>
      </c>
      <c r="AG7" s="106">
        <v>0.84381227238370105</v>
      </c>
      <c r="AH7" s="160">
        <v>700</v>
      </c>
      <c r="AI7" s="170">
        <v>0.26666666666666666</v>
      </c>
      <c r="AJ7" s="107">
        <v>1.3097576948264571</v>
      </c>
      <c r="AK7" s="160">
        <v>310</v>
      </c>
      <c r="AL7" s="160">
        <v>60</v>
      </c>
      <c r="AM7" s="104">
        <v>370</v>
      </c>
      <c r="AN7" s="170">
        <v>0.14095238095238094</v>
      </c>
      <c r="AO7" s="107">
        <v>1.5489272632129774</v>
      </c>
      <c r="AP7" s="160">
        <v>35</v>
      </c>
      <c r="AQ7" s="120" t="s">
        <v>7</v>
      </c>
      <c r="AR7" s="108" t="s">
        <v>7</v>
      </c>
      <c r="AS7" s="114" t="s">
        <v>469</v>
      </c>
      <c r="AT7" s="192"/>
    </row>
    <row r="8" spans="1:46" s="142" customFormat="1" ht="12.75" x14ac:dyDescent="0.2">
      <c r="A8" s="114"/>
      <c r="B8" s="262" t="s">
        <v>598</v>
      </c>
      <c r="C8" s="262" t="s">
        <v>603</v>
      </c>
      <c r="D8" s="131">
        <v>9330101.0600000005</v>
      </c>
      <c r="E8" s="125">
        <v>9330101.0199999996</v>
      </c>
      <c r="F8" s="127">
        <v>0.42856822100000003</v>
      </c>
      <c r="G8" s="152">
        <v>7739</v>
      </c>
      <c r="H8" s="152">
        <v>4432</v>
      </c>
      <c r="I8" s="153">
        <v>4127</v>
      </c>
      <c r="J8" s="181"/>
      <c r="K8" s="156">
        <v>0.42</v>
      </c>
      <c r="L8" s="103">
        <v>42</v>
      </c>
      <c r="M8" s="160">
        <v>4753</v>
      </c>
      <c r="N8" s="160">
        <v>4319</v>
      </c>
      <c r="O8" s="144">
        <v>3316.6894623190001</v>
      </c>
      <c r="P8" s="104">
        <v>1436.3105376809999</v>
      </c>
      <c r="Q8" s="168">
        <v>0.43305547715544773</v>
      </c>
      <c r="R8" s="176">
        <v>11249.7</v>
      </c>
      <c r="S8" s="187">
        <v>3348</v>
      </c>
      <c r="T8" s="152">
        <v>1899.4143554720001</v>
      </c>
      <c r="U8" s="119">
        <v>1448.5856445279999</v>
      </c>
      <c r="V8" s="168">
        <v>0.76264857131082897</v>
      </c>
      <c r="W8" s="187">
        <v>2871</v>
      </c>
      <c r="X8" s="144">
        <v>1768.7010480670001</v>
      </c>
      <c r="Y8" s="104">
        <v>1102.2989519329999</v>
      </c>
      <c r="Z8" s="169">
        <v>0.62322513640035104</v>
      </c>
      <c r="AA8" s="105">
        <v>68.357142857142861</v>
      </c>
      <c r="AB8" s="160">
        <v>2555</v>
      </c>
      <c r="AC8" s="191">
        <v>1335</v>
      </c>
      <c r="AD8" s="119">
        <v>75</v>
      </c>
      <c r="AE8" s="104">
        <v>1410</v>
      </c>
      <c r="AF8" s="170">
        <v>0.55185909980430525</v>
      </c>
      <c r="AG8" s="106">
        <v>0.79633347735108984</v>
      </c>
      <c r="AH8" s="160">
        <v>745</v>
      </c>
      <c r="AI8" s="170">
        <v>0.29158512720156554</v>
      </c>
      <c r="AJ8" s="107">
        <v>1.4321469901845065</v>
      </c>
      <c r="AK8" s="160">
        <v>320</v>
      </c>
      <c r="AL8" s="160">
        <v>50</v>
      </c>
      <c r="AM8" s="104">
        <v>370</v>
      </c>
      <c r="AN8" s="170">
        <v>0.14481409001956946</v>
      </c>
      <c r="AO8" s="107">
        <v>1.5913636265886755</v>
      </c>
      <c r="AP8" s="160">
        <v>35</v>
      </c>
      <c r="AQ8" s="120" t="s">
        <v>7</v>
      </c>
      <c r="AR8" s="108" t="s">
        <v>7</v>
      </c>
      <c r="AS8" s="114" t="s">
        <v>469</v>
      </c>
      <c r="AT8" s="192"/>
    </row>
    <row r="9" spans="1:46" s="142" customFormat="1" ht="12.75" x14ac:dyDescent="0.2">
      <c r="A9" s="114"/>
      <c r="B9" s="262"/>
      <c r="C9" s="262"/>
      <c r="D9" s="131">
        <v>9330103</v>
      </c>
      <c r="E9" s="125"/>
      <c r="F9" s="118"/>
      <c r="G9" s="119"/>
      <c r="H9" s="119"/>
      <c r="I9" s="149"/>
      <c r="J9" s="181" t="s">
        <v>173</v>
      </c>
      <c r="K9" s="156">
        <v>1.34</v>
      </c>
      <c r="L9" s="103">
        <v>134</v>
      </c>
      <c r="M9" s="160">
        <v>7700</v>
      </c>
      <c r="N9" s="160">
        <v>6920</v>
      </c>
      <c r="O9" s="144">
        <v>6793</v>
      </c>
      <c r="P9" s="104">
        <v>907</v>
      </c>
      <c r="Q9" s="168">
        <v>0.13351979979390549</v>
      </c>
      <c r="R9" s="176">
        <v>5742.8</v>
      </c>
      <c r="S9" s="187">
        <v>3815</v>
      </c>
      <c r="T9" s="152">
        <v>3470</v>
      </c>
      <c r="U9" s="119">
        <v>345</v>
      </c>
      <c r="V9" s="168">
        <v>9.9423631123919304E-2</v>
      </c>
      <c r="W9" s="187">
        <v>3662</v>
      </c>
      <c r="X9" s="144">
        <v>3305</v>
      </c>
      <c r="Y9" s="104">
        <v>357</v>
      </c>
      <c r="Z9" s="169">
        <v>0.10801815431164902</v>
      </c>
      <c r="AA9" s="105">
        <v>27.328358208955223</v>
      </c>
      <c r="AB9" s="160">
        <v>3810</v>
      </c>
      <c r="AC9" s="191">
        <v>2310</v>
      </c>
      <c r="AD9" s="119">
        <v>135</v>
      </c>
      <c r="AE9" s="104">
        <v>2445</v>
      </c>
      <c r="AF9" s="170">
        <v>0.6417322834645669</v>
      </c>
      <c r="AG9" s="106">
        <v>0.92602061105998112</v>
      </c>
      <c r="AH9" s="160">
        <v>750</v>
      </c>
      <c r="AI9" s="170">
        <v>0.19685039370078741</v>
      </c>
      <c r="AJ9" s="107">
        <v>0.96684869204708945</v>
      </c>
      <c r="AK9" s="160">
        <v>490</v>
      </c>
      <c r="AL9" s="160">
        <v>70</v>
      </c>
      <c r="AM9" s="104">
        <v>560</v>
      </c>
      <c r="AN9" s="170">
        <v>0.14698162729658792</v>
      </c>
      <c r="AO9" s="107">
        <v>1.6151827175449223</v>
      </c>
      <c r="AP9" s="160">
        <v>55</v>
      </c>
      <c r="AQ9" s="120" t="s">
        <v>7</v>
      </c>
      <c r="AR9" s="108" t="s">
        <v>7</v>
      </c>
      <c r="AS9" s="114"/>
      <c r="AT9" s="192"/>
    </row>
    <row r="10" spans="1:46" s="142" customFormat="1" ht="12.75" x14ac:dyDescent="0.2">
      <c r="A10" s="114"/>
      <c r="B10" s="260" t="s">
        <v>586</v>
      </c>
      <c r="C10" s="260" t="s">
        <v>614</v>
      </c>
      <c r="D10" s="129">
        <v>9330130.0299999993</v>
      </c>
      <c r="E10" s="122"/>
      <c r="F10" s="111"/>
      <c r="G10" s="112"/>
      <c r="H10" s="112"/>
      <c r="I10" s="145"/>
      <c r="J10" s="179" t="s">
        <v>192</v>
      </c>
      <c r="K10" s="154">
        <v>1.47</v>
      </c>
      <c r="L10" s="89">
        <v>147</v>
      </c>
      <c r="M10" s="158">
        <v>4797</v>
      </c>
      <c r="N10" s="158">
        <v>4552</v>
      </c>
      <c r="O10" s="141">
        <v>4497</v>
      </c>
      <c r="P10" s="90">
        <v>300</v>
      </c>
      <c r="Q10" s="162">
        <v>6.6711140760507007E-2</v>
      </c>
      <c r="R10" s="174">
        <v>3253.5</v>
      </c>
      <c r="S10" s="185">
        <v>2666</v>
      </c>
      <c r="T10" s="146">
        <v>2572</v>
      </c>
      <c r="U10" s="112">
        <v>94</v>
      </c>
      <c r="V10" s="162">
        <v>3.6547433903576981E-2</v>
      </c>
      <c r="W10" s="185">
        <v>2449</v>
      </c>
      <c r="X10" s="141">
        <v>2364</v>
      </c>
      <c r="Y10" s="90">
        <v>85</v>
      </c>
      <c r="Z10" s="163">
        <v>3.5956006768189511E-2</v>
      </c>
      <c r="AA10" s="91">
        <v>16.65986394557823</v>
      </c>
      <c r="AB10" s="158">
        <v>1455</v>
      </c>
      <c r="AC10" s="189">
        <v>870</v>
      </c>
      <c r="AD10" s="112">
        <v>30</v>
      </c>
      <c r="AE10" s="90">
        <v>900</v>
      </c>
      <c r="AF10" s="164">
        <v>0.61855670103092786</v>
      </c>
      <c r="AG10" s="92">
        <v>0.8925782121658411</v>
      </c>
      <c r="AH10" s="158">
        <v>360</v>
      </c>
      <c r="AI10" s="164">
        <v>0.24742268041237114</v>
      </c>
      <c r="AJ10" s="93">
        <v>1.2152390982925891</v>
      </c>
      <c r="AK10" s="158">
        <v>165</v>
      </c>
      <c r="AL10" s="158">
        <v>30</v>
      </c>
      <c r="AM10" s="90">
        <v>195</v>
      </c>
      <c r="AN10" s="164">
        <v>0.13402061855670103</v>
      </c>
      <c r="AO10" s="93">
        <v>1.4727540500736378</v>
      </c>
      <c r="AP10" s="158">
        <v>0</v>
      </c>
      <c r="AQ10" s="113" t="s">
        <v>9</v>
      </c>
      <c r="AR10" s="108" t="s">
        <v>7</v>
      </c>
      <c r="AS10" s="114"/>
      <c r="AT10" s="192"/>
    </row>
    <row r="11" spans="1:46" s="142" customFormat="1" ht="12.75" x14ac:dyDescent="0.2">
      <c r="A11" s="114"/>
      <c r="B11" s="262"/>
      <c r="C11" s="262"/>
      <c r="D11" s="131">
        <v>9330130.0399999991</v>
      </c>
      <c r="E11" s="125"/>
      <c r="F11" s="118"/>
      <c r="G11" s="119"/>
      <c r="H11" s="119"/>
      <c r="I11" s="149"/>
      <c r="J11" s="181" t="s">
        <v>193</v>
      </c>
      <c r="K11" s="156">
        <v>1.72</v>
      </c>
      <c r="L11" s="103">
        <v>172</v>
      </c>
      <c r="M11" s="160">
        <v>2931</v>
      </c>
      <c r="N11" s="160">
        <v>2700</v>
      </c>
      <c r="O11" s="144">
        <v>2492</v>
      </c>
      <c r="P11" s="104">
        <v>439</v>
      </c>
      <c r="Q11" s="168">
        <v>0.1761637239165329</v>
      </c>
      <c r="R11" s="176">
        <v>1706.7</v>
      </c>
      <c r="S11" s="187">
        <v>1433</v>
      </c>
      <c r="T11" s="152">
        <v>1325</v>
      </c>
      <c r="U11" s="119">
        <v>108</v>
      </c>
      <c r="V11" s="168">
        <v>8.1509433962264149E-2</v>
      </c>
      <c r="W11" s="187">
        <v>1309</v>
      </c>
      <c r="X11" s="144">
        <v>1243</v>
      </c>
      <c r="Y11" s="104">
        <v>66</v>
      </c>
      <c r="Z11" s="169">
        <v>5.3097345132743362E-2</v>
      </c>
      <c r="AA11" s="105">
        <v>7.6104651162790695</v>
      </c>
      <c r="AB11" s="160">
        <v>1150</v>
      </c>
      <c r="AC11" s="191">
        <v>565</v>
      </c>
      <c r="AD11" s="119">
        <v>40</v>
      </c>
      <c r="AE11" s="104">
        <v>605</v>
      </c>
      <c r="AF11" s="170">
        <v>0.52608695652173909</v>
      </c>
      <c r="AG11" s="106">
        <v>0.75914423740510695</v>
      </c>
      <c r="AH11" s="160">
        <v>340</v>
      </c>
      <c r="AI11" s="170">
        <v>0.29565217391304349</v>
      </c>
      <c r="AJ11" s="107">
        <v>1.4521226616554199</v>
      </c>
      <c r="AK11" s="160">
        <v>165</v>
      </c>
      <c r="AL11" s="160">
        <v>25</v>
      </c>
      <c r="AM11" s="104">
        <v>190</v>
      </c>
      <c r="AN11" s="170">
        <v>0.16521739130434782</v>
      </c>
      <c r="AO11" s="107">
        <v>1.8155757286192069</v>
      </c>
      <c r="AP11" s="160">
        <v>10</v>
      </c>
      <c r="AQ11" s="120" t="s">
        <v>7</v>
      </c>
      <c r="AR11" s="108" t="s">
        <v>7</v>
      </c>
      <c r="AS11" s="114"/>
      <c r="AT11" s="192"/>
    </row>
    <row r="12" spans="1:46" s="142" customFormat="1" ht="12.75" x14ac:dyDescent="0.2">
      <c r="A12" s="114"/>
      <c r="B12" s="262"/>
      <c r="C12" s="262"/>
      <c r="D12" s="131">
        <v>9330147.0700000003</v>
      </c>
      <c r="E12" s="125"/>
      <c r="F12" s="118"/>
      <c r="G12" s="119"/>
      <c r="H12" s="119"/>
      <c r="I12" s="149"/>
      <c r="J12" s="181" t="s">
        <v>221</v>
      </c>
      <c r="K12" s="156">
        <v>0.45</v>
      </c>
      <c r="L12" s="103">
        <v>45</v>
      </c>
      <c r="M12" s="160">
        <v>5712</v>
      </c>
      <c r="N12" s="160">
        <v>5771</v>
      </c>
      <c r="O12" s="144">
        <v>3816</v>
      </c>
      <c r="P12" s="104">
        <v>1896</v>
      </c>
      <c r="Q12" s="168">
        <v>0.49685534591194969</v>
      </c>
      <c r="R12" s="176">
        <v>12603.7</v>
      </c>
      <c r="S12" s="187">
        <v>3015</v>
      </c>
      <c r="T12" s="152">
        <v>1941</v>
      </c>
      <c r="U12" s="119">
        <v>1074</v>
      </c>
      <c r="V12" s="168">
        <v>0.55332302936630606</v>
      </c>
      <c r="W12" s="187">
        <v>2766</v>
      </c>
      <c r="X12" s="144">
        <v>1772</v>
      </c>
      <c r="Y12" s="104">
        <v>994</v>
      </c>
      <c r="Z12" s="169">
        <v>0.56094808126410833</v>
      </c>
      <c r="AA12" s="105">
        <v>61.466666666666669</v>
      </c>
      <c r="AB12" s="160">
        <v>2350</v>
      </c>
      <c r="AC12" s="191">
        <v>990</v>
      </c>
      <c r="AD12" s="119">
        <v>120</v>
      </c>
      <c r="AE12" s="104">
        <v>1110</v>
      </c>
      <c r="AF12" s="170">
        <v>0.47234042553191491</v>
      </c>
      <c r="AG12" s="106">
        <v>0.68158791563046894</v>
      </c>
      <c r="AH12" s="160">
        <v>850</v>
      </c>
      <c r="AI12" s="170">
        <v>0.36170212765957449</v>
      </c>
      <c r="AJ12" s="107">
        <v>1.7765330435146094</v>
      </c>
      <c r="AK12" s="160">
        <v>345</v>
      </c>
      <c r="AL12" s="160">
        <v>15</v>
      </c>
      <c r="AM12" s="104">
        <v>360</v>
      </c>
      <c r="AN12" s="170">
        <v>0.15319148936170213</v>
      </c>
      <c r="AO12" s="107">
        <v>1.6834229600187047</v>
      </c>
      <c r="AP12" s="160">
        <v>35</v>
      </c>
      <c r="AQ12" s="120" t="s">
        <v>7</v>
      </c>
      <c r="AR12" s="108" t="s">
        <v>7</v>
      </c>
      <c r="AS12" s="114"/>
      <c r="AT12" s="192"/>
    </row>
    <row r="13" spans="1:46" s="142" customFormat="1" ht="12.75" x14ac:dyDescent="0.2">
      <c r="A13" s="114"/>
      <c r="B13" s="260" t="s">
        <v>541</v>
      </c>
      <c r="C13" s="260" t="s">
        <v>615</v>
      </c>
      <c r="D13" s="129">
        <v>9330147.0800000001</v>
      </c>
      <c r="E13" s="122"/>
      <c r="F13" s="111"/>
      <c r="G13" s="112"/>
      <c r="H13" s="112"/>
      <c r="I13" s="145"/>
      <c r="J13" s="179" t="s">
        <v>222</v>
      </c>
      <c r="K13" s="154">
        <v>0.61</v>
      </c>
      <c r="L13" s="89">
        <v>61</v>
      </c>
      <c r="M13" s="158">
        <v>8017</v>
      </c>
      <c r="N13" s="158">
        <v>6861</v>
      </c>
      <c r="O13" s="141">
        <v>6340</v>
      </c>
      <c r="P13" s="90">
        <v>1677</v>
      </c>
      <c r="Q13" s="162">
        <v>0.26451104100946371</v>
      </c>
      <c r="R13" s="174">
        <v>13233.7</v>
      </c>
      <c r="S13" s="185">
        <v>3691</v>
      </c>
      <c r="T13" s="146">
        <v>2871</v>
      </c>
      <c r="U13" s="112">
        <v>820</v>
      </c>
      <c r="V13" s="162">
        <v>0.28561476837338906</v>
      </c>
      <c r="W13" s="185">
        <v>3534</v>
      </c>
      <c r="X13" s="141">
        <v>2735</v>
      </c>
      <c r="Y13" s="90">
        <v>799</v>
      </c>
      <c r="Z13" s="163">
        <v>0.29213893967093235</v>
      </c>
      <c r="AA13" s="91">
        <v>57.934426229508198</v>
      </c>
      <c r="AB13" s="158">
        <v>3965</v>
      </c>
      <c r="AC13" s="189">
        <v>2205</v>
      </c>
      <c r="AD13" s="112">
        <v>185</v>
      </c>
      <c r="AE13" s="90">
        <v>2390</v>
      </c>
      <c r="AF13" s="164">
        <v>0.60277427490542246</v>
      </c>
      <c r="AG13" s="92">
        <v>0.86980414849267318</v>
      </c>
      <c r="AH13" s="158">
        <v>1095</v>
      </c>
      <c r="AI13" s="164">
        <v>0.27616645649432536</v>
      </c>
      <c r="AJ13" s="93">
        <v>1.3564167804239948</v>
      </c>
      <c r="AK13" s="158">
        <v>405</v>
      </c>
      <c r="AL13" s="158">
        <v>40</v>
      </c>
      <c r="AM13" s="90">
        <v>445</v>
      </c>
      <c r="AN13" s="164">
        <v>0.11223203026481715</v>
      </c>
      <c r="AO13" s="93">
        <v>1.2333190138990897</v>
      </c>
      <c r="AP13" s="158">
        <v>40</v>
      </c>
      <c r="AQ13" s="113" t="s">
        <v>9</v>
      </c>
      <c r="AR13" s="108" t="s">
        <v>7</v>
      </c>
      <c r="AS13" s="114"/>
      <c r="AT13" s="192"/>
    </row>
    <row r="14" spans="1:46" s="142" customFormat="1" ht="12.75" x14ac:dyDescent="0.2">
      <c r="A14" s="114"/>
      <c r="B14" s="262" t="s">
        <v>541</v>
      </c>
      <c r="C14" s="262" t="s">
        <v>542</v>
      </c>
      <c r="D14" s="131">
        <v>9330148</v>
      </c>
      <c r="E14" s="125"/>
      <c r="F14" s="118"/>
      <c r="G14" s="119"/>
      <c r="H14" s="119"/>
      <c r="I14" s="149"/>
      <c r="J14" s="181" t="s">
        <v>223</v>
      </c>
      <c r="K14" s="156">
        <v>2.8</v>
      </c>
      <c r="L14" s="103">
        <v>280</v>
      </c>
      <c r="M14" s="160">
        <v>11402</v>
      </c>
      <c r="N14" s="160">
        <v>8304</v>
      </c>
      <c r="O14" s="144">
        <v>6006</v>
      </c>
      <c r="P14" s="104">
        <v>5396</v>
      </c>
      <c r="Q14" s="168">
        <v>0.89843489843489843</v>
      </c>
      <c r="R14" s="176">
        <v>4066.2</v>
      </c>
      <c r="S14" s="187">
        <v>6217</v>
      </c>
      <c r="T14" s="152">
        <v>2642</v>
      </c>
      <c r="U14" s="119">
        <v>3575</v>
      </c>
      <c r="V14" s="168">
        <v>1.3531415594246783</v>
      </c>
      <c r="W14" s="187">
        <v>5332</v>
      </c>
      <c r="X14" s="144">
        <v>2421</v>
      </c>
      <c r="Y14" s="104">
        <v>2911</v>
      </c>
      <c r="Z14" s="169">
        <v>1.2023957042544404</v>
      </c>
      <c r="AA14" s="105">
        <v>19.042857142857144</v>
      </c>
      <c r="AB14" s="160">
        <v>4380</v>
      </c>
      <c r="AC14" s="191">
        <v>2350</v>
      </c>
      <c r="AD14" s="119">
        <v>185</v>
      </c>
      <c r="AE14" s="104">
        <v>2535</v>
      </c>
      <c r="AF14" s="170">
        <v>0.57876712328767121</v>
      </c>
      <c r="AG14" s="106">
        <v>0.83516179406590374</v>
      </c>
      <c r="AH14" s="160">
        <v>1210</v>
      </c>
      <c r="AI14" s="170">
        <v>0.27625570776255709</v>
      </c>
      <c r="AJ14" s="107">
        <v>1.3568551461815181</v>
      </c>
      <c r="AK14" s="160">
        <v>575</v>
      </c>
      <c r="AL14" s="160">
        <v>40</v>
      </c>
      <c r="AM14" s="104">
        <v>615</v>
      </c>
      <c r="AN14" s="170">
        <v>0.1404109589041096</v>
      </c>
      <c r="AO14" s="107">
        <v>1.5429775703748307</v>
      </c>
      <c r="AP14" s="160">
        <v>20</v>
      </c>
      <c r="AQ14" s="120" t="s">
        <v>7</v>
      </c>
      <c r="AR14" s="108" t="s">
        <v>7</v>
      </c>
      <c r="AS14" s="114"/>
      <c r="AT14" s="192"/>
    </row>
    <row r="15" spans="1:46" s="142" customFormat="1" ht="12.75" x14ac:dyDescent="0.2">
      <c r="A15" s="114"/>
      <c r="B15" s="262"/>
      <c r="C15" s="262"/>
      <c r="D15" s="131">
        <v>9330170.0299999993</v>
      </c>
      <c r="E15" s="125"/>
      <c r="F15" s="118"/>
      <c r="G15" s="119"/>
      <c r="H15" s="119"/>
      <c r="I15" s="149"/>
      <c r="J15" s="181" t="s">
        <v>252</v>
      </c>
      <c r="K15" s="156">
        <v>0.49</v>
      </c>
      <c r="L15" s="103">
        <v>49</v>
      </c>
      <c r="M15" s="160">
        <v>3921</v>
      </c>
      <c r="N15" s="160">
        <v>3851</v>
      </c>
      <c r="O15" s="144">
        <v>3450</v>
      </c>
      <c r="P15" s="104">
        <v>471</v>
      </c>
      <c r="Q15" s="168">
        <v>0.13652173913043478</v>
      </c>
      <c r="R15" s="176">
        <v>8000.4</v>
      </c>
      <c r="S15" s="187">
        <v>2781</v>
      </c>
      <c r="T15" s="152">
        <v>2493</v>
      </c>
      <c r="U15" s="119">
        <v>288</v>
      </c>
      <c r="V15" s="168">
        <v>0.11552346570397112</v>
      </c>
      <c r="W15" s="187">
        <v>2589</v>
      </c>
      <c r="X15" s="144">
        <v>2332</v>
      </c>
      <c r="Y15" s="104">
        <v>257</v>
      </c>
      <c r="Z15" s="169">
        <v>0.11020583190394512</v>
      </c>
      <c r="AA15" s="105">
        <v>52.836734693877553</v>
      </c>
      <c r="AB15" s="160">
        <v>1310</v>
      </c>
      <c r="AC15" s="191">
        <v>945</v>
      </c>
      <c r="AD15" s="119">
        <v>45</v>
      </c>
      <c r="AE15" s="104">
        <v>990</v>
      </c>
      <c r="AF15" s="170">
        <v>0.75572519083969469</v>
      </c>
      <c r="AG15" s="106">
        <v>1.0905125408942205</v>
      </c>
      <c r="AH15" s="160">
        <v>100</v>
      </c>
      <c r="AI15" s="170">
        <v>7.6335877862595422E-2</v>
      </c>
      <c r="AJ15" s="107">
        <v>0.37493063783200109</v>
      </c>
      <c r="AK15" s="160">
        <v>205</v>
      </c>
      <c r="AL15" s="160">
        <v>10</v>
      </c>
      <c r="AM15" s="104">
        <v>215</v>
      </c>
      <c r="AN15" s="170">
        <v>0.16412213740458015</v>
      </c>
      <c r="AO15" s="107">
        <v>1.8035399714789029</v>
      </c>
      <c r="AP15" s="160">
        <v>15</v>
      </c>
      <c r="AQ15" s="120" t="s">
        <v>7</v>
      </c>
      <c r="AR15" s="108" t="s">
        <v>7</v>
      </c>
      <c r="AS15" s="114"/>
      <c r="AT15" s="192"/>
    </row>
    <row r="16" spans="1:46" s="142" customFormat="1" ht="12.75" x14ac:dyDescent="0.2">
      <c r="A16" s="114"/>
      <c r="B16" s="261" t="s">
        <v>556</v>
      </c>
      <c r="C16" s="261" t="s">
        <v>619</v>
      </c>
      <c r="D16" s="130">
        <v>9330205.0099999998</v>
      </c>
      <c r="E16" s="124"/>
      <c r="F16" s="115"/>
      <c r="G16" s="116"/>
      <c r="H16" s="116"/>
      <c r="I16" s="148"/>
      <c r="J16" s="180" t="s">
        <v>340</v>
      </c>
      <c r="K16" s="155">
        <v>0.51</v>
      </c>
      <c r="L16" s="96">
        <v>51</v>
      </c>
      <c r="M16" s="159">
        <v>4329</v>
      </c>
      <c r="N16" s="159">
        <v>4097</v>
      </c>
      <c r="O16" s="143">
        <v>3944</v>
      </c>
      <c r="P16" s="97">
        <v>385</v>
      </c>
      <c r="Q16" s="165">
        <v>9.7616632860040561E-2</v>
      </c>
      <c r="R16" s="175">
        <v>8552</v>
      </c>
      <c r="S16" s="186">
        <v>2540</v>
      </c>
      <c r="T16" s="150">
        <v>2360</v>
      </c>
      <c r="U16" s="116">
        <v>180</v>
      </c>
      <c r="V16" s="165">
        <v>7.6271186440677971E-2</v>
      </c>
      <c r="W16" s="186">
        <v>2430</v>
      </c>
      <c r="X16" s="143">
        <v>2212</v>
      </c>
      <c r="Y16" s="97">
        <v>218</v>
      </c>
      <c r="Z16" s="166">
        <v>9.8553345388788433E-2</v>
      </c>
      <c r="AA16" s="98">
        <v>47.647058823529413</v>
      </c>
      <c r="AB16" s="159">
        <v>2425</v>
      </c>
      <c r="AC16" s="190">
        <v>1090</v>
      </c>
      <c r="AD16" s="116">
        <v>60</v>
      </c>
      <c r="AE16" s="97">
        <v>1150</v>
      </c>
      <c r="AF16" s="167">
        <v>0.47422680412371132</v>
      </c>
      <c r="AG16" s="99">
        <v>0.68430996266047817</v>
      </c>
      <c r="AH16" s="159">
        <v>1045</v>
      </c>
      <c r="AI16" s="167">
        <v>0.43092783505154642</v>
      </c>
      <c r="AJ16" s="100">
        <v>2.1165414295262592</v>
      </c>
      <c r="AK16" s="159">
        <v>180</v>
      </c>
      <c r="AL16" s="159">
        <v>10</v>
      </c>
      <c r="AM16" s="97">
        <v>190</v>
      </c>
      <c r="AN16" s="167">
        <v>7.8350515463917525E-2</v>
      </c>
      <c r="AO16" s="100">
        <v>0.86099467542766517</v>
      </c>
      <c r="AP16" s="159">
        <v>35</v>
      </c>
      <c r="AQ16" s="117" t="s">
        <v>8</v>
      </c>
      <c r="AR16" s="108" t="s">
        <v>7</v>
      </c>
      <c r="AS16" s="114"/>
      <c r="AT16" s="192"/>
    </row>
    <row r="17" spans="1:46" s="142" customFormat="1" ht="12.75" x14ac:dyDescent="0.2">
      <c r="A17" s="114"/>
      <c r="B17" s="262" t="s">
        <v>563</v>
      </c>
      <c r="C17" s="262" t="s">
        <v>602</v>
      </c>
      <c r="D17" s="131">
        <v>9330226.0299999993</v>
      </c>
      <c r="E17" s="125"/>
      <c r="F17" s="118"/>
      <c r="G17" s="119"/>
      <c r="H17" s="119"/>
      <c r="I17" s="149"/>
      <c r="J17" s="181" t="s">
        <v>360</v>
      </c>
      <c r="K17" s="156">
        <v>0.73</v>
      </c>
      <c r="L17" s="103">
        <v>73</v>
      </c>
      <c r="M17" s="160">
        <v>7638</v>
      </c>
      <c r="N17" s="160">
        <v>6426</v>
      </c>
      <c r="O17" s="144">
        <v>5837</v>
      </c>
      <c r="P17" s="104">
        <v>1801</v>
      </c>
      <c r="Q17" s="168">
        <v>0.3085489121123865</v>
      </c>
      <c r="R17" s="176">
        <v>10461.6</v>
      </c>
      <c r="S17" s="187">
        <v>4917</v>
      </c>
      <c r="T17" s="152">
        <v>2987</v>
      </c>
      <c r="U17" s="119">
        <v>1930</v>
      </c>
      <c r="V17" s="168">
        <v>0.64613324405758288</v>
      </c>
      <c r="W17" s="187">
        <v>3840</v>
      </c>
      <c r="X17" s="144">
        <v>2798</v>
      </c>
      <c r="Y17" s="104">
        <v>1042</v>
      </c>
      <c r="Z17" s="169">
        <v>0.37240886347390995</v>
      </c>
      <c r="AA17" s="105">
        <v>52.602739726027394</v>
      </c>
      <c r="AB17" s="160">
        <v>2990</v>
      </c>
      <c r="AC17" s="191">
        <v>1425</v>
      </c>
      <c r="AD17" s="119">
        <v>110</v>
      </c>
      <c r="AE17" s="104">
        <v>1535</v>
      </c>
      <c r="AF17" s="170">
        <v>0.51337792642140467</v>
      </c>
      <c r="AG17" s="106">
        <v>0.74080508863117567</v>
      </c>
      <c r="AH17" s="160">
        <v>995</v>
      </c>
      <c r="AI17" s="170">
        <v>0.33277591973244147</v>
      </c>
      <c r="AJ17" s="107">
        <v>1.6344593307094375</v>
      </c>
      <c r="AK17" s="160">
        <v>410</v>
      </c>
      <c r="AL17" s="160">
        <v>15</v>
      </c>
      <c r="AM17" s="104">
        <v>425</v>
      </c>
      <c r="AN17" s="170">
        <v>0.14214046822742474</v>
      </c>
      <c r="AO17" s="107">
        <v>1.5619831673343378</v>
      </c>
      <c r="AP17" s="160">
        <v>30</v>
      </c>
      <c r="AQ17" s="120" t="s">
        <v>7</v>
      </c>
      <c r="AR17" s="108" t="s">
        <v>7</v>
      </c>
      <c r="AS17" s="114"/>
      <c r="AT17" s="192"/>
    </row>
    <row r="18" spans="1:46" s="142" customFormat="1" ht="12.75" x14ac:dyDescent="0.2">
      <c r="A18" s="114"/>
      <c r="B18" s="261"/>
      <c r="C18" s="261"/>
      <c r="D18" s="130">
        <v>9330226.0399999991</v>
      </c>
      <c r="E18" s="124"/>
      <c r="F18" s="115"/>
      <c r="G18" s="116"/>
      <c r="H18" s="116"/>
      <c r="I18" s="148"/>
      <c r="J18" s="180" t="s">
        <v>361</v>
      </c>
      <c r="K18" s="155">
        <v>0.28999999999999998</v>
      </c>
      <c r="L18" s="96">
        <v>28.999999999999996</v>
      </c>
      <c r="M18" s="159">
        <v>2600</v>
      </c>
      <c r="N18" s="159">
        <v>2479</v>
      </c>
      <c r="O18" s="143">
        <v>2495</v>
      </c>
      <c r="P18" s="97">
        <v>105</v>
      </c>
      <c r="Q18" s="165">
        <v>4.2084168336673347E-2</v>
      </c>
      <c r="R18" s="175">
        <v>9043.5</v>
      </c>
      <c r="S18" s="186">
        <v>1306</v>
      </c>
      <c r="T18" s="150">
        <v>1242</v>
      </c>
      <c r="U18" s="116">
        <v>64</v>
      </c>
      <c r="V18" s="165">
        <v>5.1529790660225443E-2</v>
      </c>
      <c r="W18" s="186">
        <v>1229</v>
      </c>
      <c r="X18" s="143">
        <v>1205</v>
      </c>
      <c r="Y18" s="97">
        <v>24</v>
      </c>
      <c r="Z18" s="166">
        <v>1.9917012448132779E-2</v>
      </c>
      <c r="AA18" s="98">
        <v>42.379310344827594</v>
      </c>
      <c r="AB18" s="159">
        <v>1240</v>
      </c>
      <c r="AC18" s="190">
        <v>545</v>
      </c>
      <c r="AD18" s="116">
        <v>40</v>
      </c>
      <c r="AE18" s="97">
        <v>585</v>
      </c>
      <c r="AF18" s="167">
        <v>0.47177419354838712</v>
      </c>
      <c r="AG18" s="99">
        <v>0.68077084206116478</v>
      </c>
      <c r="AH18" s="159">
        <v>515</v>
      </c>
      <c r="AI18" s="167">
        <v>0.41532258064516131</v>
      </c>
      <c r="AJ18" s="100">
        <v>2.0398947968819319</v>
      </c>
      <c r="AK18" s="159">
        <v>100</v>
      </c>
      <c r="AL18" s="159">
        <v>15</v>
      </c>
      <c r="AM18" s="97">
        <v>115</v>
      </c>
      <c r="AN18" s="167">
        <v>9.2741935483870969E-2</v>
      </c>
      <c r="AO18" s="100">
        <v>1.0191421481744063</v>
      </c>
      <c r="AP18" s="159">
        <v>20</v>
      </c>
      <c r="AQ18" s="117" t="s">
        <v>8</v>
      </c>
      <c r="AR18" s="108" t="s">
        <v>7</v>
      </c>
      <c r="AS18" s="114"/>
      <c r="AT18" s="192"/>
    </row>
    <row r="19" spans="1:46" s="142" customFormat="1" ht="12.75" x14ac:dyDescent="0.2">
      <c r="A19" s="114"/>
      <c r="B19" s="262"/>
      <c r="C19" s="262"/>
      <c r="D19" s="131">
        <v>9330503.0700000003</v>
      </c>
      <c r="E19" s="125"/>
      <c r="F19" s="118"/>
      <c r="G19" s="119"/>
      <c r="H19" s="119"/>
      <c r="I19" s="149"/>
      <c r="J19" s="181" t="s">
        <v>458</v>
      </c>
      <c r="K19" s="156">
        <v>0.85</v>
      </c>
      <c r="L19" s="103">
        <v>85</v>
      </c>
      <c r="M19" s="160">
        <v>4573</v>
      </c>
      <c r="N19" s="160">
        <v>4501</v>
      </c>
      <c r="O19" s="144">
        <v>4428</v>
      </c>
      <c r="P19" s="104">
        <v>145</v>
      </c>
      <c r="Q19" s="168">
        <v>3.2746160794941283E-2</v>
      </c>
      <c r="R19" s="176">
        <v>5411.2</v>
      </c>
      <c r="S19" s="187">
        <v>2732</v>
      </c>
      <c r="T19" s="152">
        <v>2662</v>
      </c>
      <c r="U19" s="119">
        <v>70</v>
      </c>
      <c r="V19" s="168">
        <v>2.6296018031555221E-2</v>
      </c>
      <c r="W19" s="187">
        <v>2675</v>
      </c>
      <c r="X19" s="144">
        <v>2509</v>
      </c>
      <c r="Y19" s="104">
        <v>166</v>
      </c>
      <c r="Z19" s="169">
        <v>6.6161817457154243E-2</v>
      </c>
      <c r="AA19" s="105">
        <v>31.470588235294116</v>
      </c>
      <c r="AB19" s="160">
        <v>1710</v>
      </c>
      <c r="AC19" s="191">
        <v>1080</v>
      </c>
      <c r="AD19" s="119">
        <v>105</v>
      </c>
      <c r="AE19" s="104">
        <v>1185</v>
      </c>
      <c r="AF19" s="170">
        <v>0.69298245614035092</v>
      </c>
      <c r="AG19" s="106">
        <v>0.99997468418521063</v>
      </c>
      <c r="AH19" s="160">
        <v>240</v>
      </c>
      <c r="AI19" s="170">
        <v>0.14035087719298245</v>
      </c>
      <c r="AJ19" s="107">
        <v>0.68934615517181952</v>
      </c>
      <c r="AK19" s="160">
        <v>260</v>
      </c>
      <c r="AL19" s="160">
        <v>20</v>
      </c>
      <c r="AM19" s="104">
        <v>280</v>
      </c>
      <c r="AN19" s="170">
        <v>0.16374269005847952</v>
      </c>
      <c r="AO19" s="107">
        <v>1.7993702204228519</v>
      </c>
      <c r="AP19" s="160">
        <v>10</v>
      </c>
      <c r="AQ19" s="120" t="s">
        <v>7</v>
      </c>
      <c r="AR19" s="108" t="s">
        <v>7</v>
      </c>
      <c r="AS19" s="114"/>
      <c r="AT19" s="192"/>
    </row>
    <row r="20" spans="1:46" s="142" customFormat="1" ht="12.75" x14ac:dyDescent="0.2">
      <c r="A20" s="114"/>
      <c r="B20" s="260"/>
      <c r="C20" s="260"/>
      <c r="D20" s="129">
        <v>9330100.0199999996</v>
      </c>
      <c r="E20" s="122"/>
      <c r="F20" s="111"/>
      <c r="G20" s="112"/>
      <c r="H20" s="112"/>
      <c r="I20" s="145"/>
      <c r="J20" s="179" t="s">
        <v>168</v>
      </c>
      <c r="K20" s="154">
        <v>2.9</v>
      </c>
      <c r="L20" s="89">
        <v>290</v>
      </c>
      <c r="M20" s="158">
        <v>7306</v>
      </c>
      <c r="N20" s="158">
        <v>6915</v>
      </c>
      <c r="O20" s="141">
        <v>6803</v>
      </c>
      <c r="P20" s="90">
        <v>503</v>
      </c>
      <c r="Q20" s="162">
        <v>7.3937968543289725E-2</v>
      </c>
      <c r="R20" s="174">
        <v>2520.6</v>
      </c>
      <c r="S20" s="185">
        <v>3450</v>
      </c>
      <c r="T20" s="146">
        <v>3278</v>
      </c>
      <c r="U20" s="112">
        <v>172</v>
      </c>
      <c r="V20" s="162">
        <v>5.2471018913971934E-2</v>
      </c>
      <c r="W20" s="185">
        <v>3218</v>
      </c>
      <c r="X20" s="141">
        <v>3066</v>
      </c>
      <c r="Y20" s="90">
        <v>152</v>
      </c>
      <c r="Z20" s="163">
        <v>4.9575994781474231E-2</v>
      </c>
      <c r="AA20" s="91">
        <v>11.096551724137932</v>
      </c>
      <c r="AB20" s="158">
        <v>3995</v>
      </c>
      <c r="AC20" s="189">
        <v>2400</v>
      </c>
      <c r="AD20" s="112">
        <v>180</v>
      </c>
      <c r="AE20" s="90">
        <v>2580</v>
      </c>
      <c r="AF20" s="164">
        <v>0.64580725907384229</v>
      </c>
      <c r="AG20" s="92">
        <v>0.93190080674436127</v>
      </c>
      <c r="AH20" s="158">
        <v>840</v>
      </c>
      <c r="AI20" s="164">
        <v>0.21026282853566958</v>
      </c>
      <c r="AJ20" s="93">
        <v>1.0327250910396344</v>
      </c>
      <c r="AK20" s="158">
        <v>335</v>
      </c>
      <c r="AL20" s="158">
        <v>140</v>
      </c>
      <c r="AM20" s="90">
        <v>475</v>
      </c>
      <c r="AN20" s="164">
        <v>0.11889862327909888</v>
      </c>
      <c r="AO20" s="93">
        <v>1.3065782777922954</v>
      </c>
      <c r="AP20" s="158">
        <v>90</v>
      </c>
      <c r="AQ20" s="113" t="s">
        <v>9</v>
      </c>
      <c r="AR20" s="94" t="s">
        <v>9</v>
      </c>
      <c r="AS20" s="114"/>
      <c r="AT20" s="192"/>
    </row>
    <row r="21" spans="1:46" s="142" customFormat="1" ht="12.75" x14ac:dyDescent="0.2">
      <c r="A21" s="114"/>
      <c r="B21" s="260"/>
      <c r="C21" s="260"/>
      <c r="D21" s="129">
        <v>9330102.0099999998</v>
      </c>
      <c r="E21" s="122">
        <v>9330102</v>
      </c>
      <c r="F21" s="123">
        <v>0.111364397</v>
      </c>
      <c r="G21" s="146">
        <v>5152</v>
      </c>
      <c r="H21" s="146">
        <v>1975</v>
      </c>
      <c r="I21" s="147">
        <v>1902</v>
      </c>
      <c r="J21" s="179"/>
      <c r="K21" s="154">
        <v>0.28000000000000003</v>
      </c>
      <c r="L21" s="89">
        <v>28.000000000000004</v>
      </c>
      <c r="M21" s="158">
        <v>576</v>
      </c>
      <c r="N21" s="158">
        <v>574</v>
      </c>
      <c r="O21" s="141">
        <v>573.74937334399999</v>
      </c>
      <c r="P21" s="90">
        <v>2.2506266560000086</v>
      </c>
      <c r="Q21" s="162">
        <v>3.9226651227218193E-3</v>
      </c>
      <c r="R21" s="174">
        <v>2074.9</v>
      </c>
      <c r="S21" s="185">
        <v>178</v>
      </c>
      <c r="T21" s="146">
        <v>219.944684075</v>
      </c>
      <c r="U21" s="112">
        <v>-41.944684074999998</v>
      </c>
      <c r="V21" s="162">
        <v>-0.19070560514523313</v>
      </c>
      <c r="W21" s="185">
        <v>160</v>
      </c>
      <c r="X21" s="141">
        <v>211.81508309400002</v>
      </c>
      <c r="Y21" s="90">
        <v>-51.815083094000016</v>
      </c>
      <c r="Z21" s="163">
        <v>-0.24462414261124804</v>
      </c>
      <c r="AA21" s="91">
        <v>5.7142857142857135</v>
      </c>
      <c r="AB21" s="158">
        <v>220</v>
      </c>
      <c r="AC21" s="189">
        <v>95</v>
      </c>
      <c r="AD21" s="112">
        <v>30</v>
      </c>
      <c r="AE21" s="90">
        <v>125</v>
      </c>
      <c r="AF21" s="164">
        <v>0.56818181818181823</v>
      </c>
      <c r="AG21" s="92">
        <v>0.81988718352354728</v>
      </c>
      <c r="AH21" s="158">
        <v>60</v>
      </c>
      <c r="AI21" s="164">
        <v>0.27272727272727271</v>
      </c>
      <c r="AJ21" s="93">
        <v>1.3395249151634219</v>
      </c>
      <c r="AK21" s="158">
        <v>25</v>
      </c>
      <c r="AL21" s="158">
        <v>0</v>
      </c>
      <c r="AM21" s="90">
        <v>25</v>
      </c>
      <c r="AN21" s="164">
        <v>0.11363636363636363</v>
      </c>
      <c r="AO21" s="93">
        <v>1.2487512487512487</v>
      </c>
      <c r="AP21" s="158">
        <v>0</v>
      </c>
      <c r="AQ21" s="113" t="s">
        <v>9</v>
      </c>
      <c r="AR21" s="94" t="s">
        <v>9</v>
      </c>
      <c r="AS21" s="114" t="s">
        <v>469</v>
      </c>
      <c r="AT21" s="192"/>
    </row>
    <row r="22" spans="1:46" s="142" customFormat="1" ht="12.75" x14ac:dyDescent="0.2">
      <c r="A22" s="114"/>
      <c r="B22" s="260"/>
      <c r="C22" s="260"/>
      <c r="D22" s="129">
        <v>9330102.0199999996</v>
      </c>
      <c r="E22" s="122">
        <v>9330102</v>
      </c>
      <c r="F22" s="123">
        <v>0.888635603</v>
      </c>
      <c r="G22" s="146">
        <v>5152</v>
      </c>
      <c r="H22" s="146">
        <v>1975</v>
      </c>
      <c r="I22" s="147">
        <v>1902</v>
      </c>
      <c r="J22" s="179"/>
      <c r="K22" s="154">
        <v>2.57</v>
      </c>
      <c r="L22" s="89">
        <v>257</v>
      </c>
      <c r="M22" s="158">
        <v>6440</v>
      </c>
      <c r="N22" s="158">
        <v>5158</v>
      </c>
      <c r="O22" s="141">
        <v>4578.2506266560003</v>
      </c>
      <c r="P22" s="90">
        <v>1861.7493733439997</v>
      </c>
      <c r="Q22" s="162">
        <v>0.40665082040382744</v>
      </c>
      <c r="R22" s="174">
        <v>2503.3000000000002</v>
      </c>
      <c r="S22" s="185">
        <v>2634</v>
      </c>
      <c r="T22" s="146">
        <v>1755.0553159250001</v>
      </c>
      <c r="U22" s="112">
        <v>878.94468407499994</v>
      </c>
      <c r="V22" s="162">
        <v>0.50080739683794695</v>
      </c>
      <c r="W22" s="185">
        <v>2418</v>
      </c>
      <c r="X22" s="141">
        <v>1690.1849169059999</v>
      </c>
      <c r="Y22" s="90">
        <v>727.8150830940001</v>
      </c>
      <c r="Z22" s="163">
        <v>0.43061269557789916</v>
      </c>
      <c r="AA22" s="91">
        <v>9.408560311284047</v>
      </c>
      <c r="AB22" s="158">
        <v>3145</v>
      </c>
      <c r="AC22" s="189">
        <v>1945</v>
      </c>
      <c r="AD22" s="112">
        <v>125</v>
      </c>
      <c r="AE22" s="90">
        <v>2070</v>
      </c>
      <c r="AF22" s="164">
        <v>0.6581875993640699</v>
      </c>
      <c r="AG22" s="92">
        <v>0.94976565564800863</v>
      </c>
      <c r="AH22" s="158">
        <v>635</v>
      </c>
      <c r="AI22" s="164">
        <v>0.20190779014308427</v>
      </c>
      <c r="AJ22" s="93">
        <v>0.99168855669491285</v>
      </c>
      <c r="AK22" s="158">
        <v>325</v>
      </c>
      <c r="AL22" s="158">
        <v>80</v>
      </c>
      <c r="AM22" s="90">
        <v>405</v>
      </c>
      <c r="AN22" s="164">
        <v>0.12877583465818759</v>
      </c>
      <c r="AO22" s="93">
        <v>1.4151190621778857</v>
      </c>
      <c r="AP22" s="158">
        <v>35</v>
      </c>
      <c r="AQ22" s="113" t="s">
        <v>9</v>
      </c>
      <c r="AR22" s="94" t="s">
        <v>9</v>
      </c>
      <c r="AS22" s="114" t="s">
        <v>469</v>
      </c>
      <c r="AT22" s="192"/>
    </row>
    <row r="23" spans="1:46" s="142" customFormat="1" ht="12.75" x14ac:dyDescent="0.2">
      <c r="A23" s="114"/>
      <c r="B23" s="260"/>
      <c r="C23" s="260"/>
      <c r="D23" s="129">
        <v>9330104</v>
      </c>
      <c r="E23" s="122"/>
      <c r="F23" s="111"/>
      <c r="G23" s="112"/>
      <c r="H23" s="112"/>
      <c r="I23" s="145"/>
      <c r="J23" s="179" t="s">
        <v>174</v>
      </c>
      <c r="K23" s="154">
        <v>2.41</v>
      </c>
      <c r="L23" s="89">
        <v>241</v>
      </c>
      <c r="M23" s="158">
        <v>7698</v>
      </c>
      <c r="N23" s="158">
        <v>7377</v>
      </c>
      <c r="O23" s="141">
        <v>7311</v>
      </c>
      <c r="P23" s="90">
        <v>387</v>
      </c>
      <c r="Q23" s="162">
        <v>5.2933935166187933E-2</v>
      </c>
      <c r="R23" s="174">
        <v>3189.6</v>
      </c>
      <c r="S23" s="185">
        <v>2967</v>
      </c>
      <c r="T23" s="146">
        <v>2805</v>
      </c>
      <c r="U23" s="112">
        <v>162</v>
      </c>
      <c r="V23" s="162">
        <v>5.7754010695187166E-2</v>
      </c>
      <c r="W23" s="185">
        <v>2804</v>
      </c>
      <c r="X23" s="141">
        <v>2678</v>
      </c>
      <c r="Y23" s="90">
        <v>126</v>
      </c>
      <c r="Z23" s="163">
        <v>4.7050037341299478E-2</v>
      </c>
      <c r="AA23" s="91">
        <v>11.634854771784232</v>
      </c>
      <c r="AB23" s="158">
        <v>3870</v>
      </c>
      <c r="AC23" s="189">
        <v>2555</v>
      </c>
      <c r="AD23" s="112">
        <v>165</v>
      </c>
      <c r="AE23" s="90">
        <v>2720</v>
      </c>
      <c r="AF23" s="164">
        <v>0.70284237726098187</v>
      </c>
      <c r="AG23" s="92">
        <v>1.0142025645901616</v>
      </c>
      <c r="AH23" s="158">
        <v>715</v>
      </c>
      <c r="AI23" s="164">
        <v>0.1847545219638243</v>
      </c>
      <c r="AJ23" s="93">
        <v>0.90743871298538459</v>
      </c>
      <c r="AK23" s="158">
        <v>260</v>
      </c>
      <c r="AL23" s="158">
        <v>100</v>
      </c>
      <c r="AM23" s="90">
        <v>360</v>
      </c>
      <c r="AN23" s="164">
        <v>9.3023255813953487E-2</v>
      </c>
      <c r="AO23" s="93">
        <v>1.0222335803731153</v>
      </c>
      <c r="AP23" s="158">
        <v>75</v>
      </c>
      <c r="AQ23" s="113" t="s">
        <v>9</v>
      </c>
      <c r="AR23" s="94" t="s">
        <v>9</v>
      </c>
      <c r="AS23" s="114"/>
      <c r="AT23" s="192"/>
    </row>
    <row r="24" spans="1:46" s="142" customFormat="1" ht="12.75" x14ac:dyDescent="0.2">
      <c r="A24" s="114"/>
      <c r="B24" s="260"/>
      <c r="C24" s="260"/>
      <c r="D24" s="129">
        <v>9330110.0199999996</v>
      </c>
      <c r="E24" s="122"/>
      <c r="F24" s="111"/>
      <c r="G24" s="112"/>
      <c r="H24" s="112"/>
      <c r="I24" s="145"/>
      <c r="J24" s="179" t="s">
        <v>176</v>
      </c>
      <c r="K24" s="154">
        <v>2.21</v>
      </c>
      <c r="L24" s="89">
        <v>221</v>
      </c>
      <c r="M24" s="158">
        <v>3065</v>
      </c>
      <c r="N24" s="158">
        <v>3168</v>
      </c>
      <c r="O24" s="141">
        <v>2989</v>
      </c>
      <c r="P24" s="90">
        <v>76</v>
      </c>
      <c r="Q24" s="162">
        <v>2.5426564068250251E-2</v>
      </c>
      <c r="R24" s="174">
        <v>1383.9</v>
      </c>
      <c r="S24" s="185">
        <v>1136</v>
      </c>
      <c r="T24" s="146">
        <v>1109</v>
      </c>
      <c r="U24" s="112">
        <v>27</v>
      </c>
      <c r="V24" s="162">
        <v>2.4346257889990983E-2</v>
      </c>
      <c r="W24" s="185">
        <v>1083</v>
      </c>
      <c r="X24" s="141">
        <v>1053</v>
      </c>
      <c r="Y24" s="90">
        <v>30</v>
      </c>
      <c r="Z24" s="163">
        <v>2.8490028490028491E-2</v>
      </c>
      <c r="AA24" s="91">
        <v>4.9004524886877832</v>
      </c>
      <c r="AB24" s="158">
        <v>1390</v>
      </c>
      <c r="AC24" s="189">
        <v>1070</v>
      </c>
      <c r="AD24" s="112">
        <v>75</v>
      </c>
      <c r="AE24" s="90">
        <v>1145</v>
      </c>
      <c r="AF24" s="164">
        <v>0.82374100719424459</v>
      </c>
      <c r="AG24" s="92">
        <v>1.1886594620407571</v>
      </c>
      <c r="AH24" s="158">
        <v>145</v>
      </c>
      <c r="AI24" s="164">
        <v>0.10431654676258993</v>
      </c>
      <c r="AJ24" s="93">
        <v>0.51236024932509794</v>
      </c>
      <c r="AK24" s="158">
        <v>45</v>
      </c>
      <c r="AL24" s="158">
        <v>25</v>
      </c>
      <c r="AM24" s="90">
        <v>70</v>
      </c>
      <c r="AN24" s="164">
        <v>5.0359712230215826E-2</v>
      </c>
      <c r="AO24" s="93">
        <v>0.55340343110127288</v>
      </c>
      <c r="AP24" s="158">
        <v>20</v>
      </c>
      <c r="AQ24" s="113" t="s">
        <v>9</v>
      </c>
      <c r="AR24" s="94" t="s">
        <v>9</v>
      </c>
      <c r="AS24" s="114"/>
      <c r="AT24" s="192"/>
    </row>
    <row r="25" spans="1:46" s="142" customFormat="1" ht="12.75" x14ac:dyDescent="0.2">
      <c r="A25" s="114"/>
      <c r="B25" s="263"/>
      <c r="C25" s="263"/>
      <c r="D25" s="132">
        <v>9330110.0299999993</v>
      </c>
      <c r="E25" s="133">
        <v>9330110.0099999998</v>
      </c>
      <c r="F25" s="128">
        <v>0.40913694099999998</v>
      </c>
      <c r="G25" s="199">
        <v>7527</v>
      </c>
      <c r="H25" s="199">
        <v>2776</v>
      </c>
      <c r="I25" s="200">
        <v>2653</v>
      </c>
      <c r="J25" s="196"/>
      <c r="K25" s="157">
        <v>38.78</v>
      </c>
      <c r="L25" s="4">
        <v>3878</v>
      </c>
      <c r="M25" s="161">
        <v>3130</v>
      </c>
      <c r="N25" s="161">
        <v>2983</v>
      </c>
      <c r="O25" s="197">
        <v>3079.573754907</v>
      </c>
      <c r="P25" s="5">
        <v>50.426245093000034</v>
      </c>
      <c r="Q25" s="171">
        <v>1.6374423574902448E-2</v>
      </c>
      <c r="R25" s="198">
        <v>80.7</v>
      </c>
      <c r="S25" s="188">
        <v>1327</v>
      </c>
      <c r="T25" s="199">
        <v>1135.764148216</v>
      </c>
      <c r="U25" s="121">
        <v>191.23585178400003</v>
      </c>
      <c r="V25" s="171">
        <v>0.1683763764549035</v>
      </c>
      <c r="W25" s="188">
        <v>1215</v>
      </c>
      <c r="X25" s="197">
        <v>1085.440304473</v>
      </c>
      <c r="Y25" s="5">
        <v>129.55969552700003</v>
      </c>
      <c r="Z25" s="172">
        <v>0.11936141950238664</v>
      </c>
      <c r="AA25" s="6">
        <v>0.31330582774626098</v>
      </c>
      <c r="AB25" s="161">
        <v>1380</v>
      </c>
      <c r="AC25" s="138">
        <v>1100</v>
      </c>
      <c r="AD25" s="121">
        <v>55</v>
      </c>
      <c r="AE25" s="5">
        <v>1155</v>
      </c>
      <c r="AF25" s="173">
        <v>0.83695652173913049</v>
      </c>
      <c r="AG25" s="7">
        <v>1.2077294685990341</v>
      </c>
      <c r="AH25" s="161">
        <v>90</v>
      </c>
      <c r="AI25" s="173">
        <v>6.5217391304347824E-2</v>
      </c>
      <c r="AJ25" s="8">
        <v>0.32032117536516613</v>
      </c>
      <c r="AK25" s="161">
        <v>55</v>
      </c>
      <c r="AL25" s="161">
        <v>40</v>
      </c>
      <c r="AM25" s="5">
        <v>95</v>
      </c>
      <c r="AN25" s="173">
        <v>6.8840579710144928E-2</v>
      </c>
      <c r="AO25" s="8">
        <v>0.75648988692466956</v>
      </c>
      <c r="AP25" s="161">
        <v>40</v>
      </c>
      <c r="AQ25" s="114" t="s">
        <v>5</v>
      </c>
      <c r="AR25" s="94" t="s">
        <v>9</v>
      </c>
      <c r="AS25" s="114" t="s">
        <v>469</v>
      </c>
      <c r="AT25" s="192"/>
    </row>
    <row r="26" spans="1:46" s="142" customFormat="1" ht="12.75" x14ac:dyDescent="0.2">
      <c r="A26" s="114"/>
      <c r="B26" s="260" t="s">
        <v>598</v>
      </c>
      <c r="C26" s="260" t="s">
        <v>599</v>
      </c>
      <c r="D26" s="129">
        <v>9330110.0399999991</v>
      </c>
      <c r="E26" s="122">
        <v>9330110.0099999998</v>
      </c>
      <c r="F26" s="123">
        <v>0.59086305900000002</v>
      </c>
      <c r="G26" s="146">
        <v>7527</v>
      </c>
      <c r="H26" s="146">
        <v>2776</v>
      </c>
      <c r="I26" s="147">
        <v>2653</v>
      </c>
      <c r="J26" s="179"/>
      <c r="K26" s="154">
        <v>1.51</v>
      </c>
      <c r="L26" s="89">
        <v>151</v>
      </c>
      <c r="M26" s="158">
        <v>4236</v>
      </c>
      <c r="N26" s="158">
        <v>4561</v>
      </c>
      <c r="O26" s="141">
        <v>4447.426245093</v>
      </c>
      <c r="P26" s="90">
        <v>-211.42624509300003</v>
      </c>
      <c r="Q26" s="162">
        <v>-4.753901097882713E-2</v>
      </c>
      <c r="R26" s="174">
        <v>2811.6</v>
      </c>
      <c r="S26" s="185">
        <v>1479</v>
      </c>
      <c r="T26" s="146">
        <v>1640.235851784</v>
      </c>
      <c r="U26" s="112">
        <v>-161.23585178400003</v>
      </c>
      <c r="V26" s="162">
        <v>-9.8300406986368521E-2</v>
      </c>
      <c r="W26" s="185">
        <v>1444</v>
      </c>
      <c r="X26" s="141">
        <v>1567.559695527</v>
      </c>
      <c r="Y26" s="90">
        <v>-123.55969552700003</v>
      </c>
      <c r="Z26" s="163">
        <v>-7.8822960222551738E-2</v>
      </c>
      <c r="AA26" s="91">
        <v>9.5629139072847682</v>
      </c>
      <c r="AB26" s="158">
        <v>2025</v>
      </c>
      <c r="AC26" s="189">
        <v>1525</v>
      </c>
      <c r="AD26" s="112">
        <v>90</v>
      </c>
      <c r="AE26" s="90">
        <v>1615</v>
      </c>
      <c r="AF26" s="164">
        <v>0.79753086419753083</v>
      </c>
      <c r="AG26" s="92">
        <v>1.150838187875225</v>
      </c>
      <c r="AH26" s="158">
        <v>225</v>
      </c>
      <c r="AI26" s="164">
        <v>0.1111111111111111</v>
      </c>
      <c r="AJ26" s="93">
        <v>0.54573237284435705</v>
      </c>
      <c r="AK26" s="158">
        <v>135</v>
      </c>
      <c r="AL26" s="158">
        <v>30</v>
      </c>
      <c r="AM26" s="90">
        <v>165</v>
      </c>
      <c r="AN26" s="164">
        <v>8.1481481481481488E-2</v>
      </c>
      <c r="AO26" s="93">
        <v>0.89540089540089551</v>
      </c>
      <c r="AP26" s="158">
        <v>20</v>
      </c>
      <c r="AQ26" s="113" t="s">
        <v>9</v>
      </c>
      <c r="AR26" s="94" t="s">
        <v>9</v>
      </c>
      <c r="AS26" s="114" t="s">
        <v>469</v>
      </c>
      <c r="AT26" s="192"/>
    </row>
    <row r="27" spans="1:46" s="142" customFormat="1" ht="12.75" x14ac:dyDescent="0.2">
      <c r="A27" s="114"/>
      <c r="B27" s="260"/>
      <c r="C27" s="260"/>
      <c r="D27" s="129">
        <v>9330111.0199999996</v>
      </c>
      <c r="E27" s="122"/>
      <c r="F27" s="111"/>
      <c r="G27" s="112"/>
      <c r="H27" s="112"/>
      <c r="I27" s="145"/>
      <c r="J27" s="179" t="s">
        <v>178</v>
      </c>
      <c r="K27" s="154">
        <v>32.06</v>
      </c>
      <c r="L27" s="89">
        <v>3206</v>
      </c>
      <c r="M27" s="158">
        <v>7567</v>
      </c>
      <c r="N27" s="158">
        <v>7450</v>
      </c>
      <c r="O27" s="141">
        <v>7358</v>
      </c>
      <c r="P27" s="90">
        <v>209</v>
      </c>
      <c r="Q27" s="162">
        <v>2.840445773307964E-2</v>
      </c>
      <c r="R27" s="174">
        <v>236</v>
      </c>
      <c r="S27" s="185">
        <v>2796</v>
      </c>
      <c r="T27" s="146">
        <v>2677</v>
      </c>
      <c r="U27" s="112">
        <v>119</v>
      </c>
      <c r="V27" s="162">
        <v>4.4452745610758314E-2</v>
      </c>
      <c r="W27" s="185">
        <v>2750</v>
      </c>
      <c r="X27" s="141">
        <v>2611</v>
      </c>
      <c r="Y27" s="90">
        <v>139</v>
      </c>
      <c r="Z27" s="163">
        <v>5.3236307927996933E-2</v>
      </c>
      <c r="AA27" s="91">
        <v>0.85776668746101059</v>
      </c>
      <c r="AB27" s="158">
        <v>3510</v>
      </c>
      <c r="AC27" s="189">
        <v>2720</v>
      </c>
      <c r="AD27" s="112">
        <v>195</v>
      </c>
      <c r="AE27" s="90">
        <v>2915</v>
      </c>
      <c r="AF27" s="164">
        <v>0.83048433048433046</v>
      </c>
      <c r="AG27" s="92">
        <v>1.1983900872789761</v>
      </c>
      <c r="AH27" s="158">
        <v>420</v>
      </c>
      <c r="AI27" s="164">
        <v>0.11965811965811966</v>
      </c>
      <c r="AJ27" s="93">
        <v>0.58771178614007691</v>
      </c>
      <c r="AK27" s="158">
        <v>60</v>
      </c>
      <c r="AL27" s="158">
        <v>85</v>
      </c>
      <c r="AM27" s="90">
        <v>145</v>
      </c>
      <c r="AN27" s="164">
        <v>4.1310541310541307E-2</v>
      </c>
      <c r="AO27" s="93">
        <v>0.45396199242353086</v>
      </c>
      <c r="AP27" s="158">
        <v>30</v>
      </c>
      <c r="AQ27" s="113" t="s">
        <v>9</v>
      </c>
      <c r="AR27" s="94" t="s">
        <v>9</v>
      </c>
      <c r="AS27" s="114"/>
      <c r="AT27" s="192"/>
    </row>
    <row r="28" spans="1:46" s="142" customFormat="1" ht="12.75" x14ac:dyDescent="0.2">
      <c r="A28" s="114"/>
      <c r="B28" s="260"/>
      <c r="C28" s="260"/>
      <c r="D28" s="129">
        <v>9330111.0399999991</v>
      </c>
      <c r="E28" s="122">
        <v>9330111.0099999998</v>
      </c>
      <c r="F28" s="123">
        <v>0.231296521</v>
      </c>
      <c r="G28" s="146">
        <v>5924</v>
      </c>
      <c r="H28" s="146">
        <v>2353</v>
      </c>
      <c r="I28" s="147">
        <v>2271</v>
      </c>
      <c r="J28" s="179"/>
      <c r="K28" s="154">
        <v>1.06</v>
      </c>
      <c r="L28" s="89">
        <v>106</v>
      </c>
      <c r="M28" s="158">
        <v>1855</v>
      </c>
      <c r="N28" s="158">
        <v>1472</v>
      </c>
      <c r="O28" s="141">
        <v>1370.200590404</v>
      </c>
      <c r="P28" s="90">
        <v>484.79940959600003</v>
      </c>
      <c r="Q28" s="162">
        <v>0.35381637768310858</v>
      </c>
      <c r="R28" s="174">
        <v>1756</v>
      </c>
      <c r="S28" s="185">
        <v>932</v>
      </c>
      <c r="T28" s="146">
        <v>544.24071391300004</v>
      </c>
      <c r="U28" s="112">
        <v>387.75928608699996</v>
      </c>
      <c r="V28" s="162">
        <v>0.71247754196681712</v>
      </c>
      <c r="W28" s="185">
        <v>920</v>
      </c>
      <c r="X28" s="141">
        <v>525.27439919100004</v>
      </c>
      <c r="Y28" s="90">
        <v>394.72560080899996</v>
      </c>
      <c r="Z28" s="163">
        <v>0.7514655224334853</v>
      </c>
      <c r="AA28" s="91">
        <v>8.6792452830188687</v>
      </c>
      <c r="AB28" s="158">
        <v>995</v>
      </c>
      <c r="AC28" s="189">
        <v>760</v>
      </c>
      <c r="AD28" s="112">
        <v>40</v>
      </c>
      <c r="AE28" s="90">
        <v>800</v>
      </c>
      <c r="AF28" s="164">
        <v>0.8040201005025126</v>
      </c>
      <c r="AG28" s="92">
        <v>1.1602021652272909</v>
      </c>
      <c r="AH28" s="158">
        <v>100</v>
      </c>
      <c r="AI28" s="164">
        <v>0.10050251256281408</v>
      </c>
      <c r="AJ28" s="93">
        <v>0.49362727191951905</v>
      </c>
      <c r="AK28" s="158">
        <v>55</v>
      </c>
      <c r="AL28" s="158">
        <v>25</v>
      </c>
      <c r="AM28" s="90">
        <v>80</v>
      </c>
      <c r="AN28" s="164">
        <v>8.0402010050251257E-2</v>
      </c>
      <c r="AO28" s="93">
        <v>0.88353857198078312</v>
      </c>
      <c r="AP28" s="158">
        <v>0</v>
      </c>
      <c r="AQ28" s="113" t="s">
        <v>9</v>
      </c>
      <c r="AR28" s="94" t="s">
        <v>9</v>
      </c>
      <c r="AS28" s="114" t="s">
        <v>469</v>
      </c>
      <c r="AT28" s="192"/>
    </row>
    <row r="29" spans="1:46" s="142" customFormat="1" ht="12.75" x14ac:dyDescent="0.2">
      <c r="A29" s="114"/>
      <c r="B29" s="260"/>
      <c r="C29" s="260"/>
      <c r="D29" s="129">
        <v>9330111.0500000007</v>
      </c>
      <c r="E29" s="122">
        <v>9330111.0099999998</v>
      </c>
      <c r="F29" s="123">
        <v>0.76870347900000002</v>
      </c>
      <c r="G29" s="146">
        <v>5924</v>
      </c>
      <c r="H29" s="146">
        <v>2353</v>
      </c>
      <c r="I29" s="147">
        <v>2271</v>
      </c>
      <c r="J29" s="179"/>
      <c r="K29" s="154">
        <v>3.34</v>
      </c>
      <c r="L29" s="89">
        <v>334</v>
      </c>
      <c r="M29" s="158">
        <v>5005</v>
      </c>
      <c r="N29" s="158">
        <v>4460</v>
      </c>
      <c r="O29" s="141">
        <v>4553.7994095960003</v>
      </c>
      <c r="P29" s="90">
        <v>451.20059040399974</v>
      </c>
      <c r="Q29" s="162">
        <v>9.9082227788340138E-2</v>
      </c>
      <c r="R29" s="174">
        <v>1496.4</v>
      </c>
      <c r="S29" s="185">
        <v>1755</v>
      </c>
      <c r="T29" s="146">
        <v>1808.759286087</v>
      </c>
      <c r="U29" s="112">
        <v>-53.759286086999964</v>
      </c>
      <c r="V29" s="162">
        <v>-2.9721636538657795E-2</v>
      </c>
      <c r="W29" s="185">
        <v>1721</v>
      </c>
      <c r="X29" s="141">
        <v>1745.7256008090001</v>
      </c>
      <c r="Y29" s="90">
        <v>-24.725600809000071</v>
      </c>
      <c r="Z29" s="163">
        <v>-1.4163509315290897E-2</v>
      </c>
      <c r="AA29" s="91">
        <v>5.1526946107784433</v>
      </c>
      <c r="AB29" s="158">
        <v>2300</v>
      </c>
      <c r="AC29" s="189">
        <v>1645</v>
      </c>
      <c r="AD29" s="112">
        <v>110</v>
      </c>
      <c r="AE29" s="90">
        <v>1755</v>
      </c>
      <c r="AF29" s="164">
        <v>0.7630434782608696</v>
      </c>
      <c r="AG29" s="92">
        <v>1.1010728402032752</v>
      </c>
      <c r="AH29" s="158">
        <v>320</v>
      </c>
      <c r="AI29" s="164">
        <v>0.1391304347826087</v>
      </c>
      <c r="AJ29" s="93">
        <v>0.68335184077902111</v>
      </c>
      <c r="AK29" s="158">
        <v>125</v>
      </c>
      <c r="AL29" s="158">
        <v>100</v>
      </c>
      <c r="AM29" s="90">
        <v>225</v>
      </c>
      <c r="AN29" s="164">
        <v>9.7826086956521743E-2</v>
      </c>
      <c r="AO29" s="93">
        <v>1.075011944577162</v>
      </c>
      <c r="AP29" s="158">
        <v>0</v>
      </c>
      <c r="AQ29" s="113" t="s">
        <v>9</v>
      </c>
      <c r="AR29" s="94" t="s">
        <v>9</v>
      </c>
      <c r="AS29" s="114" t="s">
        <v>469</v>
      </c>
      <c r="AT29" s="192"/>
    </row>
    <row r="30" spans="1:46" s="142" customFormat="1" ht="12.75" x14ac:dyDescent="0.2">
      <c r="A30" s="114"/>
      <c r="B30" s="260"/>
      <c r="C30" s="260"/>
      <c r="D30" s="129">
        <v>9330111.0600000005</v>
      </c>
      <c r="E30" s="122">
        <v>9330111.0299999993</v>
      </c>
      <c r="F30" s="123">
        <v>8.7194179999999996E-3</v>
      </c>
      <c r="G30" s="146">
        <v>3897</v>
      </c>
      <c r="H30" s="146">
        <v>1539</v>
      </c>
      <c r="I30" s="147">
        <v>1479</v>
      </c>
      <c r="J30" s="179"/>
      <c r="K30" s="154">
        <v>0.49</v>
      </c>
      <c r="L30" s="89">
        <v>49</v>
      </c>
      <c r="M30" s="158">
        <v>123</v>
      </c>
      <c r="N30" s="158">
        <v>107</v>
      </c>
      <c r="O30" s="141">
        <v>33.979571946</v>
      </c>
      <c r="P30" s="90">
        <v>89.020428054000007</v>
      </c>
      <c r="Q30" s="162">
        <v>2.61982193876575</v>
      </c>
      <c r="R30" s="174">
        <v>250.8</v>
      </c>
      <c r="S30" s="185">
        <v>40</v>
      </c>
      <c r="T30" s="146">
        <v>13.419184302</v>
      </c>
      <c r="U30" s="112">
        <v>26.580815698000002</v>
      </c>
      <c r="V30" s="162">
        <v>1.9808071116542001</v>
      </c>
      <c r="W30" s="185">
        <v>37</v>
      </c>
      <c r="X30" s="141">
        <v>12.896019222</v>
      </c>
      <c r="Y30" s="90">
        <v>24.103980778</v>
      </c>
      <c r="Z30" s="163">
        <v>1.8691024232407896</v>
      </c>
      <c r="AA30" s="91">
        <v>0.75510204081632648</v>
      </c>
      <c r="AB30" s="158">
        <v>55</v>
      </c>
      <c r="AC30" s="189">
        <v>30</v>
      </c>
      <c r="AD30" s="112">
        <v>0</v>
      </c>
      <c r="AE30" s="90">
        <v>30</v>
      </c>
      <c r="AF30" s="164">
        <v>0.54545454545454541</v>
      </c>
      <c r="AG30" s="92">
        <v>0.78709169618260533</v>
      </c>
      <c r="AH30" s="158">
        <v>10</v>
      </c>
      <c r="AI30" s="164">
        <v>0.18181818181818182</v>
      </c>
      <c r="AJ30" s="93">
        <v>0.89301661010894806</v>
      </c>
      <c r="AK30" s="158">
        <v>0</v>
      </c>
      <c r="AL30" s="158">
        <v>0</v>
      </c>
      <c r="AM30" s="90">
        <v>0</v>
      </c>
      <c r="AN30" s="164">
        <v>0</v>
      </c>
      <c r="AO30" s="93">
        <v>0</v>
      </c>
      <c r="AP30" s="158">
        <v>0</v>
      </c>
      <c r="AQ30" s="113" t="s">
        <v>9</v>
      </c>
      <c r="AR30" s="94" t="s">
        <v>9</v>
      </c>
      <c r="AS30" s="114" t="s">
        <v>469</v>
      </c>
      <c r="AT30" s="192"/>
    </row>
    <row r="31" spans="1:46" s="142" customFormat="1" ht="12.75" x14ac:dyDescent="0.2">
      <c r="A31" s="114"/>
      <c r="B31" s="260"/>
      <c r="C31" s="260"/>
      <c r="D31" s="129">
        <v>9330111.0700000003</v>
      </c>
      <c r="E31" s="122">
        <v>9330111.0299999993</v>
      </c>
      <c r="F31" s="123">
        <v>0.99128058200000002</v>
      </c>
      <c r="G31" s="146">
        <v>3897</v>
      </c>
      <c r="H31" s="146">
        <v>1539</v>
      </c>
      <c r="I31" s="147">
        <v>1479</v>
      </c>
      <c r="J31" s="179"/>
      <c r="K31" s="154">
        <v>23.85</v>
      </c>
      <c r="L31" s="89">
        <v>2385</v>
      </c>
      <c r="M31" s="158">
        <v>4285</v>
      </c>
      <c r="N31" s="158">
        <v>4001</v>
      </c>
      <c r="O31" s="141">
        <v>3863.0204280540001</v>
      </c>
      <c r="P31" s="90">
        <v>421.97957194599985</v>
      </c>
      <c r="Q31" s="162">
        <v>0.10923565634846318</v>
      </c>
      <c r="R31" s="174">
        <v>179.6</v>
      </c>
      <c r="S31" s="185">
        <v>1849</v>
      </c>
      <c r="T31" s="146">
        <v>1525.5808156979999</v>
      </c>
      <c r="U31" s="112">
        <v>323.41918430200008</v>
      </c>
      <c r="V31" s="162">
        <v>0.21199741172284334</v>
      </c>
      <c r="W31" s="185">
        <v>1678</v>
      </c>
      <c r="X31" s="141">
        <v>1466.1039807780001</v>
      </c>
      <c r="Y31" s="90">
        <v>211.89601922199995</v>
      </c>
      <c r="Z31" s="163">
        <v>0.14453000742113503</v>
      </c>
      <c r="AA31" s="91">
        <v>0.70356394129979039</v>
      </c>
      <c r="AB31" s="158">
        <v>2410</v>
      </c>
      <c r="AC31" s="189">
        <v>1670</v>
      </c>
      <c r="AD31" s="112">
        <v>105</v>
      </c>
      <c r="AE31" s="90">
        <v>1775</v>
      </c>
      <c r="AF31" s="164">
        <v>0.73651452282157681</v>
      </c>
      <c r="AG31" s="92">
        <v>1.0627915192230546</v>
      </c>
      <c r="AH31" s="158">
        <v>425</v>
      </c>
      <c r="AI31" s="164">
        <v>0.17634854771784234</v>
      </c>
      <c r="AJ31" s="93">
        <v>0.86615200254342994</v>
      </c>
      <c r="AK31" s="158">
        <v>110</v>
      </c>
      <c r="AL31" s="158">
        <v>75</v>
      </c>
      <c r="AM31" s="90">
        <v>185</v>
      </c>
      <c r="AN31" s="164">
        <v>7.6763485477178428E-2</v>
      </c>
      <c r="AO31" s="93">
        <v>0.84355478546349927</v>
      </c>
      <c r="AP31" s="158">
        <v>25</v>
      </c>
      <c r="AQ31" s="113" t="s">
        <v>9</v>
      </c>
      <c r="AR31" s="94" t="s">
        <v>9</v>
      </c>
      <c r="AS31" s="114" t="s">
        <v>469</v>
      </c>
      <c r="AT31" s="192"/>
    </row>
    <row r="32" spans="1:46" s="142" customFormat="1" ht="12.75" x14ac:dyDescent="0.2">
      <c r="A32" s="114"/>
      <c r="B32" s="260"/>
      <c r="C32" s="260"/>
      <c r="D32" s="129">
        <v>9330112</v>
      </c>
      <c r="E32" s="122"/>
      <c r="F32" s="111"/>
      <c r="G32" s="112"/>
      <c r="H32" s="112"/>
      <c r="I32" s="145"/>
      <c r="J32" s="179" t="s">
        <v>180</v>
      </c>
      <c r="K32" s="154">
        <v>1.06</v>
      </c>
      <c r="L32" s="89">
        <v>106</v>
      </c>
      <c r="M32" s="158">
        <v>2765</v>
      </c>
      <c r="N32" s="158">
        <v>2733</v>
      </c>
      <c r="O32" s="141">
        <v>2593</v>
      </c>
      <c r="P32" s="90">
        <v>172</v>
      </c>
      <c r="Q32" s="162">
        <v>6.6332433474739688E-2</v>
      </c>
      <c r="R32" s="174">
        <v>2614.4</v>
      </c>
      <c r="S32" s="185">
        <v>1160</v>
      </c>
      <c r="T32" s="146">
        <v>1097</v>
      </c>
      <c r="U32" s="112">
        <v>63</v>
      </c>
      <c r="V32" s="162">
        <v>5.7429352780309938E-2</v>
      </c>
      <c r="W32" s="185">
        <v>1098</v>
      </c>
      <c r="X32" s="141">
        <v>1048</v>
      </c>
      <c r="Y32" s="90">
        <v>50</v>
      </c>
      <c r="Z32" s="163">
        <v>4.7709923664122141E-2</v>
      </c>
      <c r="AA32" s="91">
        <v>10.358490566037736</v>
      </c>
      <c r="AB32" s="158">
        <v>1240</v>
      </c>
      <c r="AC32" s="189">
        <v>875</v>
      </c>
      <c r="AD32" s="112">
        <v>85</v>
      </c>
      <c r="AE32" s="90">
        <v>960</v>
      </c>
      <c r="AF32" s="164">
        <v>0.77419354838709675</v>
      </c>
      <c r="AG32" s="92">
        <v>1.1171624074849882</v>
      </c>
      <c r="AH32" s="158">
        <v>195</v>
      </c>
      <c r="AI32" s="164">
        <v>0.15725806451612903</v>
      </c>
      <c r="AJ32" s="93">
        <v>0.77238735027568284</v>
      </c>
      <c r="AK32" s="158">
        <v>35</v>
      </c>
      <c r="AL32" s="158">
        <v>30</v>
      </c>
      <c r="AM32" s="90">
        <v>65</v>
      </c>
      <c r="AN32" s="164">
        <v>5.2419354838709679E-2</v>
      </c>
      <c r="AO32" s="93">
        <v>0.57603686635944706</v>
      </c>
      <c r="AP32" s="158">
        <v>20</v>
      </c>
      <c r="AQ32" s="113" t="s">
        <v>9</v>
      </c>
      <c r="AR32" s="94" t="s">
        <v>9</v>
      </c>
      <c r="AS32" s="114"/>
      <c r="AT32" s="192"/>
    </row>
    <row r="33" spans="1:46" s="142" customFormat="1" ht="12.75" x14ac:dyDescent="0.2">
      <c r="A33" s="114"/>
      <c r="B33" s="260"/>
      <c r="C33" s="260"/>
      <c r="D33" s="129">
        <v>9330113</v>
      </c>
      <c r="E33" s="122"/>
      <c r="F33" s="111"/>
      <c r="G33" s="112"/>
      <c r="H33" s="112"/>
      <c r="I33" s="145"/>
      <c r="J33" s="179" t="s">
        <v>181</v>
      </c>
      <c r="K33" s="154">
        <v>2.92</v>
      </c>
      <c r="L33" s="89">
        <v>292</v>
      </c>
      <c r="M33" s="158">
        <v>7734</v>
      </c>
      <c r="N33" s="158">
        <v>7570</v>
      </c>
      <c r="O33" s="141">
        <v>7189</v>
      </c>
      <c r="P33" s="90">
        <v>545</v>
      </c>
      <c r="Q33" s="162">
        <v>7.5810265683683403E-2</v>
      </c>
      <c r="R33" s="174">
        <v>2648.7</v>
      </c>
      <c r="S33" s="185">
        <v>3050</v>
      </c>
      <c r="T33" s="146">
        <v>2803</v>
      </c>
      <c r="U33" s="112">
        <v>247</v>
      </c>
      <c r="V33" s="162">
        <v>8.8119871566179092E-2</v>
      </c>
      <c r="W33" s="185">
        <v>2975</v>
      </c>
      <c r="X33" s="141">
        <v>2700</v>
      </c>
      <c r="Y33" s="90">
        <v>275</v>
      </c>
      <c r="Z33" s="163">
        <v>0.10185185185185185</v>
      </c>
      <c r="AA33" s="91">
        <v>10.188356164383562</v>
      </c>
      <c r="AB33" s="158">
        <v>3645</v>
      </c>
      <c r="AC33" s="189">
        <v>2665</v>
      </c>
      <c r="AD33" s="112">
        <v>190</v>
      </c>
      <c r="AE33" s="90">
        <v>2855</v>
      </c>
      <c r="AF33" s="164">
        <v>0.78326474622770914</v>
      </c>
      <c r="AG33" s="92">
        <v>1.1302521590587433</v>
      </c>
      <c r="AH33" s="158">
        <v>515</v>
      </c>
      <c r="AI33" s="164">
        <v>0.1412894375857339</v>
      </c>
      <c r="AJ33" s="93">
        <v>0.69395598028356531</v>
      </c>
      <c r="AK33" s="158">
        <v>165</v>
      </c>
      <c r="AL33" s="158">
        <v>75</v>
      </c>
      <c r="AM33" s="90">
        <v>240</v>
      </c>
      <c r="AN33" s="164">
        <v>6.584362139917696E-2</v>
      </c>
      <c r="AO33" s="93">
        <v>0.72355627911183473</v>
      </c>
      <c r="AP33" s="158">
        <v>40</v>
      </c>
      <c r="AQ33" s="113" t="s">
        <v>9</v>
      </c>
      <c r="AR33" s="94" t="s">
        <v>9</v>
      </c>
      <c r="AS33" s="114"/>
      <c r="AT33" s="192"/>
    </row>
    <row r="34" spans="1:46" s="142" customFormat="1" ht="12.75" x14ac:dyDescent="0.2">
      <c r="A34" s="114"/>
      <c r="B34" s="260"/>
      <c r="C34" s="260"/>
      <c r="D34" s="129">
        <v>9330114.0099999998</v>
      </c>
      <c r="E34" s="122">
        <v>9330114</v>
      </c>
      <c r="F34" s="123">
        <v>0.361616787</v>
      </c>
      <c r="G34" s="146">
        <v>8064</v>
      </c>
      <c r="H34" s="146">
        <v>2750</v>
      </c>
      <c r="I34" s="147">
        <v>2656</v>
      </c>
      <c r="J34" s="179"/>
      <c r="K34" s="154">
        <v>1.66</v>
      </c>
      <c r="L34" s="89">
        <v>166</v>
      </c>
      <c r="M34" s="158">
        <v>2920</v>
      </c>
      <c r="N34" s="158">
        <v>2955</v>
      </c>
      <c r="O34" s="141">
        <v>2916.0777703680001</v>
      </c>
      <c r="P34" s="90">
        <v>3.9222296319999259</v>
      </c>
      <c r="Q34" s="162">
        <v>1.3450360178511125E-3</v>
      </c>
      <c r="R34" s="174">
        <v>1754.7</v>
      </c>
      <c r="S34" s="185">
        <v>981</v>
      </c>
      <c r="T34" s="146">
        <v>994.44616425000004</v>
      </c>
      <c r="U34" s="112">
        <v>-13.446164250000038</v>
      </c>
      <c r="V34" s="162">
        <v>-1.3521259102186775E-2</v>
      </c>
      <c r="W34" s="185">
        <v>959</v>
      </c>
      <c r="X34" s="141">
        <v>960.45418627200002</v>
      </c>
      <c r="Y34" s="90">
        <v>-1.4541862720000154</v>
      </c>
      <c r="Z34" s="163">
        <v>-1.5140610481843334E-3</v>
      </c>
      <c r="AA34" s="91">
        <v>5.7771084337349397</v>
      </c>
      <c r="AB34" s="158">
        <v>1480</v>
      </c>
      <c r="AC34" s="189">
        <v>1140</v>
      </c>
      <c r="AD34" s="112">
        <v>65</v>
      </c>
      <c r="AE34" s="90">
        <v>1205</v>
      </c>
      <c r="AF34" s="164">
        <v>0.81418918918918914</v>
      </c>
      <c r="AG34" s="92">
        <v>1.1748761748761749</v>
      </c>
      <c r="AH34" s="158">
        <v>180</v>
      </c>
      <c r="AI34" s="164">
        <v>0.12162162162162163</v>
      </c>
      <c r="AJ34" s="93">
        <v>0.59735570541071525</v>
      </c>
      <c r="AK34" s="158">
        <v>35</v>
      </c>
      <c r="AL34" s="158">
        <v>35</v>
      </c>
      <c r="AM34" s="90">
        <v>70</v>
      </c>
      <c r="AN34" s="164">
        <v>4.72972972972973E-2</v>
      </c>
      <c r="AO34" s="93">
        <v>0.51975051975051978</v>
      </c>
      <c r="AP34" s="158">
        <v>20</v>
      </c>
      <c r="AQ34" s="113" t="s">
        <v>9</v>
      </c>
      <c r="AR34" s="94" t="s">
        <v>9</v>
      </c>
      <c r="AS34" s="114" t="s">
        <v>469</v>
      </c>
      <c r="AT34" s="192"/>
    </row>
    <row r="35" spans="1:46" s="142" customFormat="1" ht="12.75" x14ac:dyDescent="0.2">
      <c r="A35" s="114"/>
      <c r="B35" s="260"/>
      <c r="C35" s="260"/>
      <c r="D35" s="129">
        <v>9330114.0199999996</v>
      </c>
      <c r="E35" s="122">
        <v>9330114</v>
      </c>
      <c r="F35" s="123">
        <v>0.638383213</v>
      </c>
      <c r="G35" s="146">
        <v>8064</v>
      </c>
      <c r="H35" s="146">
        <v>2750</v>
      </c>
      <c r="I35" s="147">
        <v>2656</v>
      </c>
      <c r="J35" s="179"/>
      <c r="K35" s="154">
        <v>2.0099999999999998</v>
      </c>
      <c r="L35" s="89">
        <v>200.99999999999997</v>
      </c>
      <c r="M35" s="158">
        <v>5315</v>
      </c>
      <c r="N35" s="158">
        <v>5155</v>
      </c>
      <c r="O35" s="141">
        <v>5147.9222296320004</v>
      </c>
      <c r="P35" s="90">
        <v>167.07777036799962</v>
      </c>
      <c r="Q35" s="162">
        <v>3.2455379649343148E-2</v>
      </c>
      <c r="R35" s="174">
        <v>2650.2</v>
      </c>
      <c r="S35" s="185">
        <v>1879</v>
      </c>
      <c r="T35" s="146">
        <v>1755.55383575</v>
      </c>
      <c r="U35" s="112">
        <v>123.44616425000004</v>
      </c>
      <c r="V35" s="162">
        <v>7.03175042178424E-2</v>
      </c>
      <c r="W35" s="185">
        <v>1789</v>
      </c>
      <c r="X35" s="141">
        <v>1695.545813728</v>
      </c>
      <c r="Y35" s="90">
        <v>93.454186272000015</v>
      </c>
      <c r="Z35" s="163">
        <v>5.5117464544660169E-2</v>
      </c>
      <c r="AA35" s="91">
        <v>8.9004975124378127</v>
      </c>
      <c r="AB35" s="158">
        <v>2470</v>
      </c>
      <c r="AC35" s="189">
        <v>1815</v>
      </c>
      <c r="AD35" s="112">
        <v>150</v>
      </c>
      <c r="AE35" s="90">
        <v>1965</v>
      </c>
      <c r="AF35" s="164">
        <v>0.79554655870445345</v>
      </c>
      <c r="AG35" s="92">
        <v>1.1479748321853587</v>
      </c>
      <c r="AH35" s="158">
        <v>320</v>
      </c>
      <c r="AI35" s="164">
        <v>0.12955465587044535</v>
      </c>
      <c r="AJ35" s="93">
        <v>0.63631952785091028</v>
      </c>
      <c r="AK35" s="158">
        <v>75</v>
      </c>
      <c r="AL35" s="158">
        <v>80</v>
      </c>
      <c r="AM35" s="90">
        <v>155</v>
      </c>
      <c r="AN35" s="164">
        <v>6.2753036437246959E-2</v>
      </c>
      <c r="AO35" s="93">
        <v>0.68959380700271389</v>
      </c>
      <c r="AP35" s="158">
        <v>25</v>
      </c>
      <c r="AQ35" s="113" t="s">
        <v>9</v>
      </c>
      <c r="AR35" s="94" t="s">
        <v>9</v>
      </c>
      <c r="AS35" s="114" t="s">
        <v>469</v>
      </c>
      <c r="AT35" s="192"/>
    </row>
    <row r="36" spans="1:46" s="142" customFormat="1" ht="12.75" x14ac:dyDescent="0.2">
      <c r="A36" s="114"/>
      <c r="B36" s="260"/>
      <c r="C36" s="260"/>
      <c r="D36" s="129">
        <v>9330115</v>
      </c>
      <c r="E36" s="122"/>
      <c r="F36" s="111"/>
      <c r="G36" s="112"/>
      <c r="H36" s="112"/>
      <c r="I36" s="145"/>
      <c r="J36" s="179" t="s">
        <v>183</v>
      </c>
      <c r="K36" s="154">
        <v>4.68</v>
      </c>
      <c r="L36" s="89">
        <v>468</v>
      </c>
      <c r="M36" s="158">
        <v>5836</v>
      </c>
      <c r="N36" s="158">
        <v>5714</v>
      </c>
      <c r="O36" s="141">
        <v>5424</v>
      </c>
      <c r="P36" s="90">
        <v>412</v>
      </c>
      <c r="Q36" s="162">
        <v>7.5958702064896758E-2</v>
      </c>
      <c r="R36" s="174">
        <v>1246.3</v>
      </c>
      <c r="S36" s="185">
        <v>2044</v>
      </c>
      <c r="T36" s="146">
        <v>1982</v>
      </c>
      <c r="U36" s="112">
        <v>62</v>
      </c>
      <c r="V36" s="162">
        <v>3.1281533804238142E-2</v>
      </c>
      <c r="W36" s="185">
        <v>1992</v>
      </c>
      <c r="X36" s="141">
        <v>1916</v>
      </c>
      <c r="Y36" s="90">
        <v>76</v>
      </c>
      <c r="Z36" s="163">
        <v>3.9665970772442591E-2</v>
      </c>
      <c r="AA36" s="91">
        <v>4.2564102564102564</v>
      </c>
      <c r="AB36" s="158">
        <v>2685</v>
      </c>
      <c r="AC36" s="189">
        <v>1900</v>
      </c>
      <c r="AD36" s="112">
        <v>165</v>
      </c>
      <c r="AE36" s="90">
        <v>2065</v>
      </c>
      <c r="AF36" s="164">
        <v>0.76908752327746743</v>
      </c>
      <c r="AG36" s="92">
        <v>1.1097944058837914</v>
      </c>
      <c r="AH36" s="158">
        <v>365</v>
      </c>
      <c r="AI36" s="164">
        <v>0.13594040968342644</v>
      </c>
      <c r="AJ36" s="93">
        <v>0.66768374107773298</v>
      </c>
      <c r="AK36" s="158">
        <v>155</v>
      </c>
      <c r="AL36" s="158">
        <v>60</v>
      </c>
      <c r="AM36" s="90">
        <v>215</v>
      </c>
      <c r="AN36" s="164">
        <v>8.0074487895716945E-2</v>
      </c>
      <c r="AO36" s="93">
        <v>0.87993942742546094</v>
      </c>
      <c r="AP36" s="158">
        <v>40</v>
      </c>
      <c r="AQ36" s="113" t="s">
        <v>9</v>
      </c>
      <c r="AR36" s="94" t="s">
        <v>9</v>
      </c>
      <c r="AS36" s="114"/>
      <c r="AT36" s="192"/>
    </row>
    <row r="37" spans="1:46" s="142" customFormat="1" ht="12.75" x14ac:dyDescent="0.2">
      <c r="A37" s="114"/>
      <c r="B37" s="260"/>
      <c r="C37" s="260"/>
      <c r="D37" s="129">
        <v>9330116</v>
      </c>
      <c r="E37" s="122"/>
      <c r="F37" s="111"/>
      <c r="G37" s="112"/>
      <c r="H37" s="112"/>
      <c r="I37" s="145"/>
      <c r="J37" s="179" t="s">
        <v>184</v>
      </c>
      <c r="K37" s="154">
        <v>16.11</v>
      </c>
      <c r="L37" s="89">
        <v>1611</v>
      </c>
      <c r="M37" s="158">
        <v>5238</v>
      </c>
      <c r="N37" s="158">
        <v>5277</v>
      </c>
      <c r="O37" s="141">
        <v>5165</v>
      </c>
      <c r="P37" s="90">
        <v>73</v>
      </c>
      <c r="Q37" s="162">
        <v>1.4133591481122943E-2</v>
      </c>
      <c r="R37" s="174">
        <v>325.2</v>
      </c>
      <c r="S37" s="185">
        <v>1933</v>
      </c>
      <c r="T37" s="146">
        <v>1855</v>
      </c>
      <c r="U37" s="112">
        <v>78</v>
      </c>
      <c r="V37" s="162">
        <v>4.2048517520215635E-2</v>
      </c>
      <c r="W37" s="185">
        <v>1797</v>
      </c>
      <c r="X37" s="141">
        <v>1791</v>
      </c>
      <c r="Y37" s="90">
        <v>6</v>
      </c>
      <c r="Z37" s="163">
        <v>3.3500837520938024E-3</v>
      </c>
      <c r="AA37" s="91">
        <v>1.1154562383612663</v>
      </c>
      <c r="AB37" s="158">
        <v>2285</v>
      </c>
      <c r="AC37" s="189">
        <v>1775</v>
      </c>
      <c r="AD37" s="112">
        <v>145</v>
      </c>
      <c r="AE37" s="90">
        <v>1920</v>
      </c>
      <c r="AF37" s="164">
        <v>0.84026258205689275</v>
      </c>
      <c r="AG37" s="92">
        <v>1.2125001184082147</v>
      </c>
      <c r="AH37" s="158">
        <v>235</v>
      </c>
      <c r="AI37" s="164">
        <v>0.10284463894967177</v>
      </c>
      <c r="AJ37" s="93">
        <v>0.50513083963493011</v>
      </c>
      <c r="AK37" s="158">
        <v>45</v>
      </c>
      <c r="AL37" s="158">
        <v>50</v>
      </c>
      <c r="AM37" s="90">
        <v>95</v>
      </c>
      <c r="AN37" s="164">
        <v>4.1575492341356671E-2</v>
      </c>
      <c r="AO37" s="93">
        <v>0.4568735422127107</v>
      </c>
      <c r="AP37" s="158">
        <v>40</v>
      </c>
      <c r="AQ37" s="113" t="s">
        <v>9</v>
      </c>
      <c r="AR37" s="94" t="s">
        <v>9</v>
      </c>
      <c r="AS37" s="114"/>
      <c r="AT37" s="192"/>
    </row>
    <row r="38" spans="1:46" s="142" customFormat="1" ht="12.75" x14ac:dyDescent="0.2">
      <c r="A38" s="114"/>
      <c r="B38" s="260"/>
      <c r="C38" s="260"/>
      <c r="D38" s="129">
        <v>9330117</v>
      </c>
      <c r="E38" s="122"/>
      <c r="F38" s="111"/>
      <c r="G38" s="112"/>
      <c r="H38" s="112"/>
      <c r="I38" s="145"/>
      <c r="J38" s="179" t="s">
        <v>185</v>
      </c>
      <c r="K38" s="154">
        <v>2.38</v>
      </c>
      <c r="L38" s="89">
        <v>238</v>
      </c>
      <c r="M38" s="158">
        <v>6001</v>
      </c>
      <c r="N38" s="158">
        <v>5996</v>
      </c>
      <c r="O38" s="141">
        <v>5771</v>
      </c>
      <c r="P38" s="90">
        <v>230</v>
      </c>
      <c r="Q38" s="162">
        <v>3.9854444636977994E-2</v>
      </c>
      <c r="R38" s="174">
        <v>2518.6</v>
      </c>
      <c r="S38" s="185">
        <v>2310</v>
      </c>
      <c r="T38" s="146">
        <v>2134</v>
      </c>
      <c r="U38" s="112">
        <v>176</v>
      </c>
      <c r="V38" s="162">
        <v>8.247422680412371E-2</v>
      </c>
      <c r="W38" s="185">
        <v>2142</v>
      </c>
      <c r="X38" s="141">
        <v>2056</v>
      </c>
      <c r="Y38" s="90">
        <v>86</v>
      </c>
      <c r="Z38" s="163">
        <v>4.1828793774319063E-2</v>
      </c>
      <c r="AA38" s="91">
        <v>9</v>
      </c>
      <c r="AB38" s="158">
        <v>2505</v>
      </c>
      <c r="AC38" s="189">
        <v>1825</v>
      </c>
      <c r="AD38" s="112">
        <v>140</v>
      </c>
      <c r="AE38" s="90">
        <v>1965</v>
      </c>
      <c r="AF38" s="164">
        <v>0.78443113772455086</v>
      </c>
      <c r="AG38" s="92">
        <v>1.1319352636717908</v>
      </c>
      <c r="AH38" s="158">
        <v>375</v>
      </c>
      <c r="AI38" s="164">
        <v>0.1497005988023952</v>
      </c>
      <c r="AJ38" s="93">
        <v>0.73526816700587028</v>
      </c>
      <c r="AK38" s="158">
        <v>85</v>
      </c>
      <c r="AL38" s="158">
        <v>45</v>
      </c>
      <c r="AM38" s="90">
        <v>130</v>
      </c>
      <c r="AN38" s="164">
        <v>5.1896207584830337E-2</v>
      </c>
      <c r="AO38" s="93">
        <v>0.57028799543769604</v>
      </c>
      <c r="AP38" s="158">
        <v>40</v>
      </c>
      <c r="AQ38" s="113" t="s">
        <v>9</v>
      </c>
      <c r="AR38" s="94" t="s">
        <v>9</v>
      </c>
      <c r="AS38" s="114"/>
      <c r="AT38" s="192"/>
    </row>
    <row r="39" spans="1:46" s="142" customFormat="1" ht="12.75" x14ac:dyDescent="0.2">
      <c r="A39" s="114"/>
      <c r="B39" s="260"/>
      <c r="C39" s="260"/>
      <c r="D39" s="129">
        <v>9330118</v>
      </c>
      <c r="E39" s="122"/>
      <c r="F39" s="111"/>
      <c r="G39" s="112"/>
      <c r="H39" s="112"/>
      <c r="I39" s="145"/>
      <c r="J39" s="179" t="s">
        <v>186</v>
      </c>
      <c r="K39" s="154">
        <v>3.52</v>
      </c>
      <c r="L39" s="89">
        <v>352</v>
      </c>
      <c r="M39" s="158">
        <v>8073</v>
      </c>
      <c r="N39" s="158">
        <v>7436</v>
      </c>
      <c r="O39" s="141">
        <v>7415</v>
      </c>
      <c r="P39" s="90">
        <v>658</v>
      </c>
      <c r="Q39" s="162">
        <v>8.8739042481456504E-2</v>
      </c>
      <c r="R39" s="174">
        <v>2292.4</v>
      </c>
      <c r="S39" s="185">
        <v>3650</v>
      </c>
      <c r="T39" s="146">
        <v>3425</v>
      </c>
      <c r="U39" s="112">
        <v>225</v>
      </c>
      <c r="V39" s="162">
        <v>6.569343065693431E-2</v>
      </c>
      <c r="W39" s="185">
        <v>3493</v>
      </c>
      <c r="X39" s="141">
        <v>3227</v>
      </c>
      <c r="Y39" s="90">
        <v>266</v>
      </c>
      <c r="Z39" s="163">
        <v>8.2429501084598705E-2</v>
      </c>
      <c r="AA39" s="91">
        <v>9.923295454545455</v>
      </c>
      <c r="AB39" s="158">
        <v>3680</v>
      </c>
      <c r="AC39" s="189">
        <v>2370</v>
      </c>
      <c r="AD39" s="112">
        <v>115</v>
      </c>
      <c r="AE39" s="90">
        <v>2485</v>
      </c>
      <c r="AF39" s="164">
        <v>0.67527173913043481</v>
      </c>
      <c r="AG39" s="92">
        <v>0.97441809398331147</v>
      </c>
      <c r="AH39" s="158">
        <v>785</v>
      </c>
      <c r="AI39" s="164">
        <v>0.21331521739130435</v>
      </c>
      <c r="AJ39" s="93">
        <v>1.0477171777568977</v>
      </c>
      <c r="AK39" s="158">
        <v>265</v>
      </c>
      <c r="AL39" s="158">
        <v>125</v>
      </c>
      <c r="AM39" s="90">
        <v>390</v>
      </c>
      <c r="AN39" s="164">
        <v>0.10597826086956522</v>
      </c>
      <c r="AO39" s="93">
        <v>1.1645962732919255</v>
      </c>
      <c r="AP39" s="158">
        <v>25</v>
      </c>
      <c r="AQ39" s="113" t="s">
        <v>9</v>
      </c>
      <c r="AR39" s="94" t="s">
        <v>9</v>
      </c>
      <c r="AS39" s="114"/>
      <c r="AT39" s="192"/>
    </row>
    <row r="40" spans="1:46" s="142" customFormat="1" ht="12.75" x14ac:dyDescent="0.2">
      <c r="A40" s="114"/>
      <c r="B40" s="260"/>
      <c r="C40" s="260"/>
      <c r="D40" s="129">
        <v>9330119</v>
      </c>
      <c r="E40" s="122"/>
      <c r="F40" s="111"/>
      <c r="G40" s="112"/>
      <c r="H40" s="112"/>
      <c r="I40" s="145"/>
      <c r="J40" s="179" t="s">
        <v>187</v>
      </c>
      <c r="K40" s="154">
        <v>1.31</v>
      </c>
      <c r="L40" s="89">
        <v>131</v>
      </c>
      <c r="M40" s="158">
        <v>2280</v>
      </c>
      <c r="N40" s="158">
        <v>2261</v>
      </c>
      <c r="O40" s="141">
        <v>2202</v>
      </c>
      <c r="P40" s="90">
        <v>78</v>
      </c>
      <c r="Q40" s="162">
        <v>3.5422343324250684E-2</v>
      </c>
      <c r="R40" s="174">
        <v>1738.5</v>
      </c>
      <c r="S40" s="185">
        <v>881</v>
      </c>
      <c r="T40" s="146">
        <v>865</v>
      </c>
      <c r="U40" s="112">
        <v>16</v>
      </c>
      <c r="V40" s="162">
        <v>1.8497109826589597E-2</v>
      </c>
      <c r="W40" s="185">
        <v>824</v>
      </c>
      <c r="X40" s="141">
        <v>834</v>
      </c>
      <c r="Y40" s="90">
        <v>-10</v>
      </c>
      <c r="Z40" s="163">
        <v>-1.1990407673860911E-2</v>
      </c>
      <c r="AA40" s="91">
        <v>6.2900763358778624</v>
      </c>
      <c r="AB40" s="158">
        <v>910</v>
      </c>
      <c r="AC40" s="189">
        <v>615</v>
      </c>
      <c r="AD40" s="112">
        <v>55</v>
      </c>
      <c r="AE40" s="90">
        <v>670</v>
      </c>
      <c r="AF40" s="164">
        <v>0.73626373626373631</v>
      </c>
      <c r="AG40" s="92">
        <v>1.0624296338582053</v>
      </c>
      <c r="AH40" s="158">
        <v>130</v>
      </c>
      <c r="AI40" s="164">
        <v>0.14285714285714285</v>
      </c>
      <c r="AJ40" s="93">
        <v>0.70165590794274479</v>
      </c>
      <c r="AK40" s="158">
        <v>50</v>
      </c>
      <c r="AL40" s="158">
        <v>45</v>
      </c>
      <c r="AM40" s="90">
        <v>95</v>
      </c>
      <c r="AN40" s="164">
        <v>0.1043956043956044</v>
      </c>
      <c r="AO40" s="93">
        <v>1.1472044439077407</v>
      </c>
      <c r="AP40" s="158">
        <v>15</v>
      </c>
      <c r="AQ40" s="113" t="s">
        <v>9</v>
      </c>
      <c r="AR40" s="94" t="s">
        <v>9</v>
      </c>
      <c r="AS40" s="114"/>
      <c r="AT40" s="192"/>
    </row>
    <row r="41" spans="1:46" s="142" customFormat="1" ht="12.75" x14ac:dyDescent="0.2">
      <c r="A41" s="114"/>
      <c r="B41" s="260"/>
      <c r="C41" s="260"/>
      <c r="D41" s="129">
        <v>9330120</v>
      </c>
      <c r="E41" s="122"/>
      <c r="F41" s="111"/>
      <c r="G41" s="112"/>
      <c r="H41" s="112"/>
      <c r="I41" s="145"/>
      <c r="J41" s="179" t="s">
        <v>188</v>
      </c>
      <c r="K41" s="154">
        <v>2.2799999999999998</v>
      </c>
      <c r="L41" s="89">
        <v>227.99999999999997</v>
      </c>
      <c r="M41" s="158">
        <v>3813</v>
      </c>
      <c r="N41" s="158">
        <v>3926</v>
      </c>
      <c r="O41" s="141">
        <v>3854</v>
      </c>
      <c r="P41" s="90">
        <v>-41</v>
      </c>
      <c r="Q41" s="162">
        <v>-1.0638297872340425E-2</v>
      </c>
      <c r="R41" s="174">
        <v>1671.5</v>
      </c>
      <c r="S41" s="185">
        <v>1403</v>
      </c>
      <c r="T41" s="146">
        <v>1387</v>
      </c>
      <c r="U41" s="112">
        <v>16</v>
      </c>
      <c r="V41" s="162">
        <v>1.1535688536409516E-2</v>
      </c>
      <c r="W41" s="185">
        <v>1358</v>
      </c>
      <c r="X41" s="141">
        <v>1344</v>
      </c>
      <c r="Y41" s="90">
        <v>14</v>
      </c>
      <c r="Z41" s="163">
        <v>1.0416666666666666E-2</v>
      </c>
      <c r="AA41" s="91">
        <v>5.9561403508771935</v>
      </c>
      <c r="AB41" s="158">
        <v>1445</v>
      </c>
      <c r="AC41" s="189">
        <v>1060</v>
      </c>
      <c r="AD41" s="112">
        <v>80</v>
      </c>
      <c r="AE41" s="90">
        <v>1140</v>
      </c>
      <c r="AF41" s="164">
        <v>0.78892733564013839</v>
      </c>
      <c r="AG41" s="92">
        <v>1.1384232837520036</v>
      </c>
      <c r="AH41" s="158">
        <v>180</v>
      </c>
      <c r="AI41" s="164">
        <v>0.1245674740484429</v>
      </c>
      <c r="AJ41" s="93">
        <v>0.61182452872516158</v>
      </c>
      <c r="AK41" s="158">
        <v>55</v>
      </c>
      <c r="AL41" s="158">
        <v>40</v>
      </c>
      <c r="AM41" s="90">
        <v>95</v>
      </c>
      <c r="AN41" s="164">
        <v>6.5743944636678195E-2</v>
      </c>
      <c r="AO41" s="93">
        <v>0.72246093007338674</v>
      </c>
      <c r="AP41" s="158">
        <v>25</v>
      </c>
      <c r="AQ41" s="113" t="s">
        <v>9</v>
      </c>
      <c r="AR41" s="94" t="s">
        <v>9</v>
      </c>
      <c r="AS41" s="114"/>
      <c r="AT41" s="192"/>
    </row>
    <row r="42" spans="1:46" s="142" customFormat="1" ht="12.75" x14ac:dyDescent="0.2">
      <c r="A42" s="114"/>
      <c r="B42" s="260"/>
      <c r="C42" s="260"/>
      <c r="D42" s="129">
        <v>9330121</v>
      </c>
      <c r="E42" s="122"/>
      <c r="F42" s="111"/>
      <c r="G42" s="112"/>
      <c r="H42" s="112"/>
      <c r="I42" s="145"/>
      <c r="J42" s="179" t="s">
        <v>189</v>
      </c>
      <c r="K42" s="154">
        <v>1.85</v>
      </c>
      <c r="L42" s="89">
        <v>185</v>
      </c>
      <c r="M42" s="158">
        <v>4489</v>
      </c>
      <c r="N42" s="158">
        <v>4543</v>
      </c>
      <c r="O42" s="141">
        <v>4488</v>
      </c>
      <c r="P42" s="90">
        <v>1</v>
      </c>
      <c r="Q42" s="162">
        <v>2.2281639928698751E-4</v>
      </c>
      <c r="R42" s="174">
        <v>2422.4</v>
      </c>
      <c r="S42" s="185">
        <v>1551</v>
      </c>
      <c r="T42" s="146">
        <v>1542</v>
      </c>
      <c r="U42" s="112">
        <v>9</v>
      </c>
      <c r="V42" s="162">
        <v>5.8365758754863814E-3</v>
      </c>
      <c r="W42" s="185">
        <v>1440</v>
      </c>
      <c r="X42" s="141">
        <v>1475</v>
      </c>
      <c r="Y42" s="90">
        <v>-35</v>
      </c>
      <c r="Z42" s="163">
        <v>-2.3728813559322035E-2</v>
      </c>
      <c r="AA42" s="91">
        <v>7.7837837837837842</v>
      </c>
      <c r="AB42" s="158">
        <v>1595</v>
      </c>
      <c r="AC42" s="189">
        <v>1225</v>
      </c>
      <c r="AD42" s="112">
        <v>85</v>
      </c>
      <c r="AE42" s="90">
        <v>1310</v>
      </c>
      <c r="AF42" s="164">
        <v>0.82131661442006265</v>
      </c>
      <c r="AG42" s="92">
        <v>1.1851610597692102</v>
      </c>
      <c r="AH42" s="158">
        <v>145</v>
      </c>
      <c r="AI42" s="164">
        <v>9.0909090909090912E-2</v>
      </c>
      <c r="AJ42" s="93">
        <v>0.44650830505447403</v>
      </c>
      <c r="AK42" s="158">
        <v>80</v>
      </c>
      <c r="AL42" s="158">
        <v>40</v>
      </c>
      <c r="AM42" s="90">
        <v>120</v>
      </c>
      <c r="AN42" s="164">
        <v>7.5235109717868343E-2</v>
      </c>
      <c r="AO42" s="93">
        <v>0.82675944744910268</v>
      </c>
      <c r="AP42" s="158">
        <v>25</v>
      </c>
      <c r="AQ42" s="113" t="s">
        <v>9</v>
      </c>
      <c r="AR42" s="94" t="s">
        <v>9</v>
      </c>
      <c r="AS42" s="114"/>
      <c r="AT42" s="192"/>
    </row>
    <row r="43" spans="1:46" s="142" customFormat="1" ht="12.75" x14ac:dyDescent="0.2">
      <c r="A43" s="114"/>
      <c r="B43" s="260"/>
      <c r="C43" s="260"/>
      <c r="D43" s="129">
        <v>9330122</v>
      </c>
      <c r="E43" s="122"/>
      <c r="F43" s="111"/>
      <c r="G43" s="112"/>
      <c r="H43" s="112"/>
      <c r="I43" s="145"/>
      <c r="J43" s="179" t="s">
        <v>190</v>
      </c>
      <c r="K43" s="154">
        <v>19.21</v>
      </c>
      <c r="L43" s="89">
        <v>1921</v>
      </c>
      <c r="M43" s="158">
        <v>4183</v>
      </c>
      <c r="N43" s="158">
        <v>4223</v>
      </c>
      <c r="O43" s="141">
        <v>4182</v>
      </c>
      <c r="P43" s="90">
        <v>1</v>
      </c>
      <c r="Q43" s="162">
        <v>2.3912003825920613E-4</v>
      </c>
      <c r="R43" s="174">
        <v>217.7</v>
      </c>
      <c r="S43" s="185">
        <v>1440</v>
      </c>
      <c r="T43" s="146">
        <v>1425</v>
      </c>
      <c r="U43" s="112">
        <v>15</v>
      </c>
      <c r="V43" s="162">
        <v>1.0526315789473684E-2</v>
      </c>
      <c r="W43" s="185">
        <v>1358</v>
      </c>
      <c r="X43" s="141">
        <v>1370</v>
      </c>
      <c r="Y43" s="90">
        <v>-12</v>
      </c>
      <c r="Z43" s="163">
        <v>-8.7591240875912416E-3</v>
      </c>
      <c r="AA43" s="91">
        <v>0.70692347735554395</v>
      </c>
      <c r="AB43" s="158">
        <v>1715</v>
      </c>
      <c r="AC43" s="189">
        <v>1320</v>
      </c>
      <c r="AD43" s="112">
        <v>100</v>
      </c>
      <c r="AE43" s="90">
        <v>1420</v>
      </c>
      <c r="AF43" s="164">
        <v>0.82798833819241979</v>
      </c>
      <c r="AG43" s="92">
        <v>1.1947883668000288</v>
      </c>
      <c r="AH43" s="158">
        <v>210</v>
      </c>
      <c r="AI43" s="164">
        <v>0.12244897959183673</v>
      </c>
      <c r="AJ43" s="93">
        <v>0.60141934966520982</v>
      </c>
      <c r="AK43" s="158">
        <v>35</v>
      </c>
      <c r="AL43" s="158">
        <v>30</v>
      </c>
      <c r="AM43" s="90">
        <v>65</v>
      </c>
      <c r="AN43" s="164">
        <v>3.7900874635568516E-2</v>
      </c>
      <c r="AO43" s="93">
        <v>0.41649312786339027</v>
      </c>
      <c r="AP43" s="158">
        <v>20</v>
      </c>
      <c r="AQ43" s="113" t="s">
        <v>9</v>
      </c>
      <c r="AR43" s="94" t="s">
        <v>9</v>
      </c>
      <c r="AS43" s="114"/>
      <c r="AT43" s="192"/>
    </row>
    <row r="44" spans="1:46" s="142" customFormat="1" ht="12.75" x14ac:dyDescent="0.2">
      <c r="A44" s="114"/>
      <c r="B44" s="262" t="s">
        <v>586</v>
      </c>
      <c r="C44" s="262" t="s">
        <v>613</v>
      </c>
      <c r="D44" s="131">
        <v>9330130.0099999998</v>
      </c>
      <c r="E44" s="125"/>
      <c r="F44" s="118"/>
      <c r="G44" s="119"/>
      <c r="H44" s="119"/>
      <c r="I44" s="149"/>
      <c r="J44" s="181" t="s">
        <v>191</v>
      </c>
      <c r="K44" s="156">
        <v>0.88</v>
      </c>
      <c r="L44" s="103">
        <v>88</v>
      </c>
      <c r="M44" s="160">
        <v>4634</v>
      </c>
      <c r="N44" s="160">
        <v>4388</v>
      </c>
      <c r="O44" s="144">
        <v>4480</v>
      </c>
      <c r="P44" s="104">
        <v>154</v>
      </c>
      <c r="Q44" s="168">
        <v>3.4375000000000003E-2</v>
      </c>
      <c r="R44" s="176">
        <v>5262.9</v>
      </c>
      <c r="S44" s="187">
        <v>2865</v>
      </c>
      <c r="T44" s="152">
        <v>2900</v>
      </c>
      <c r="U44" s="119">
        <v>-35</v>
      </c>
      <c r="V44" s="168">
        <v>-1.2068965517241379E-2</v>
      </c>
      <c r="W44" s="187">
        <v>2639</v>
      </c>
      <c r="X44" s="144">
        <v>2677</v>
      </c>
      <c r="Y44" s="104">
        <v>-38</v>
      </c>
      <c r="Z44" s="169">
        <v>-1.4194994396712738E-2</v>
      </c>
      <c r="AA44" s="105">
        <v>29.988636363636363</v>
      </c>
      <c r="AB44" s="160">
        <v>1255</v>
      </c>
      <c r="AC44" s="191">
        <v>790</v>
      </c>
      <c r="AD44" s="119">
        <v>55</v>
      </c>
      <c r="AE44" s="104">
        <v>845</v>
      </c>
      <c r="AF44" s="170">
        <v>0.67330677290836649</v>
      </c>
      <c r="AG44" s="106">
        <v>0.97158264488941781</v>
      </c>
      <c r="AH44" s="160">
        <v>220</v>
      </c>
      <c r="AI44" s="170">
        <v>0.1752988047808765</v>
      </c>
      <c r="AJ44" s="107">
        <v>0.86099609420862722</v>
      </c>
      <c r="AK44" s="160">
        <v>155</v>
      </c>
      <c r="AL44" s="160">
        <v>20</v>
      </c>
      <c r="AM44" s="104">
        <v>175</v>
      </c>
      <c r="AN44" s="170">
        <v>0.1394422310756972</v>
      </c>
      <c r="AO44" s="107">
        <v>1.5323322096230463</v>
      </c>
      <c r="AP44" s="160">
        <v>20</v>
      </c>
      <c r="AQ44" s="120" t="s">
        <v>7</v>
      </c>
      <c r="AR44" s="94" t="s">
        <v>9</v>
      </c>
      <c r="AS44" s="114"/>
      <c r="AT44" s="192"/>
    </row>
    <row r="45" spans="1:46" s="142" customFormat="1" ht="12.75" x14ac:dyDescent="0.2">
      <c r="A45" s="114"/>
      <c r="B45" s="260"/>
      <c r="C45" s="260"/>
      <c r="D45" s="129">
        <v>9330131</v>
      </c>
      <c r="E45" s="122"/>
      <c r="F45" s="111"/>
      <c r="G45" s="112"/>
      <c r="H45" s="112"/>
      <c r="I45" s="145"/>
      <c r="J45" s="179" t="s">
        <v>194</v>
      </c>
      <c r="K45" s="154">
        <v>3.36</v>
      </c>
      <c r="L45" s="89">
        <v>336</v>
      </c>
      <c r="M45" s="158">
        <v>7050</v>
      </c>
      <c r="N45" s="158">
        <v>7174</v>
      </c>
      <c r="O45" s="141">
        <v>7009</v>
      </c>
      <c r="P45" s="90">
        <v>41</v>
      </c>
      <c r="Q45" s="162">
        <v>5.8496219146811244E-3</v>
      </c>
      <c r="R45" s="174">
        <v>2097.6</v>
      </c>
      <c r="S45" s="185">
        <v>2778</v>
      </c>
      <c r="T45" s="146">
        <v>2705</v>
      </c>
      <c r="U45" s="112">
        <v>73</v>
      </c>
      <c r="V45" s="162">
        <v>2.6987060998151572E-2</v>
      </c>
      <c r="W45" s="185">
        <v>2579</v>
      </c>
      <c r="X45" s="141">
        <v>2520</v>
      </c>
      <c r="Y45" s="90">
        <v>59</v>
      </c>
      <c r="Z45" s="163">
        <v>2.3412698412698413E-2</v>
      </c>
      <c r="AA45" s="91">
        <v>7.6755952380952381</v>
      </c>
      <c r="AB45" s="158">
        <v>2135</v>
      </c>
      <c r="AC45" s="189">
        <v>1610</v>
      </c>
      <c r="AD45" s="112">
        <v>90</v>
      </c>
      <c r="AE45" s="90">
        <v>1700</v>
      </c>
      <c r="AF45" s="164">
        <v>0.79625292740046838</v>
      </c>
      <c r="AG45" s="92">
        <v>1.1489941232329992</v>
      </c>
      <c r="AH45" s="158">
        <v>205</v>
      </c>
      <c r="AI45" s="164">
        <v>9.6018735362997654E-2</v>
      </c>
      <c r="AJ45" s="93">
        <v>0.47160479058446786</v>
      </c>
      <c r="AK45" s="158">
        <v>110</v>
      </c>
      <c r="AL45" s="158">
        <v>75</v>
      </c>
      <c r="AM45" s="90">
        <v>185</v>
      </c>
      <c r="AN45" s="164">
        <v>8.6651053864168617E-2</v>
      </c>
      <c r="AO45" s="93">
        <v>0.95220938312273207</v>
      </c>
      <c r="AP45" s="158">
        <v>45</v>
      </c>
      <c r="AQ45" s="113" t="s">
        <v>9</v>
      </c>
      <c r="AR45" s="94" t="s">
        <v>9</v>
      </c>
      <c r="AS45" s="114"/>
      <c r="AT45" s="192"/>
    </row>
    <row r="46" spans="1:46" s="142" customFormat="1" ht="12.75" x14ac:dyDescent="0.2">
      <c r="A46" s="114"/>
      <c r="B46" s="260"/>
      <c r="C46" s="260"/>
      <c r="D46" s="129">
        <v>9330132</v>
      </c>
      <c r="E46" s="122"/>
      <c r="F46" s="111"/>
      <c r="G46" s="112"/>
      <c r="H46" s="112"/>
      <c r="I46" s="145"/>
      <c r="J46" s="179" t="s">
        <v>195</v>
      </c>
      <c r="K46" s="154">
        <v>3.3</v>
      </c>
      <c r="L46" s="89">
        <v>330</v>
      </c>
      <c r="M46" s="158">
        <v>3655</v>
      </c>
      <c r="N46" s="158">
        <v>3732</v>
      </c>
      <c r="O46" s="141">
        <v>3659</v>
      </c>
      <c r="P46" s="90">
        <v>-4</v>
      </c>
      <c r="Q46" s="162">
        <v>-1.0931948619841486E-3</v>
      </c>
      <c r="R46" s="174">
        <v>1107.4000000000001</v>
      </c>
      <c r="S46" s="185">
        <v>1378</v>
      </c>
      <c r="T46" s="146">
        <v>1395</v>
      </c>
      <c r="U46" s="112">
        <v>-17</v>
      </c>
      <c r="V46" s="162">
        <v>-1.2186379928315413E-2</v>
      </c>
      <c r="W46" s="185">
        <v>1259</v>
      </c>
      <c r="X46" s="141">
        <v>1312</v>
      </c>
      <c r="Y46" s="90">
        <v>-53</v>
      </c>
      <c r="Z46" s="163">
        <v>-4.0396341463414635E-2</v>
      </c>
      <c r="AA46" s="91">
        <v>3.815151515151515</v>
      </c>
      <c r="AB46" s="158">
        <v>1075</v>
      </c>
      <c r="AC46" s="189">
        <v>865</v>
      </c>
      <c r="AD46" s="112">
        <v>40</v>
      </c>
      <c r="AE46" s="90">
        <v>905</v>
      </c>
      <c r="AF46" s="164">
        <v>0.8418604651162791</v>
      </c>
      <c r="AG46" s="92">
        <v>1.2148058659686567</v>
      </c>
      <c r="AH46" s="158">
        <v>80</v>
      </c>
      <c r="AI46" s="164">
        <v>7.441860465116279E-2</v>
      </c>
      <c r="AJ46" s="93">
        <v>0.36551377530040663</v>
      </c>
      <c r="AK46" s="158">
        <v>25</v>
      </c>
      <c r="AL46" s="158">
        <v>20</v>
      </c>
      <c r="AM46" s="90">
        <v>45</v>
      </c>
      <c r="AN46" s="164">
        <v>4.1860465116279069E-2</v>
      </c>
      <c r="AO46" s="93">
        <v>0.46000511116790188</v>
      </c>
      <c r="AP46" s="158">
        <v>45</v>
      </c>
      <c r="AQ46" s="113" t="s">
        <v>9</v>
      </c>
      <c r="AR46" s="94" t="s">
        <v>9</v>
      </c>
      <c r="AS46" s="114"/>
      <c r="AT46" s="192"/>
    </row>
    <row r="47" spans="1:46" s="142" customFormat="1" ht="12.75" x14ac:dyDescent="0.2">
      <c r="A47" s="114"/>
      <c r="B47" s="260"/>
      <c r="C47" s="260"/>
      <c r="D47" s="129">
        <v>9330133.0099999998</v>
      </c>
      <c r="E47" s="122"/>
      <c r="F47" s="111"/>
      <c r="G47" s="112"/>
      <c r="H47" s="112"/>
      <c r="I47" s="145"/>
      <c r="J47" s="179" t="s">
        <v>196</v>
      </c>
      <c r="K47" s="154">
        <v>3.93</v>
      </c>
      <c r="L47" s="89">
        <v>393</v>
      </c>
      <c r="M47" s="158">
        <v>3675</v>
      </c>
      <c r="N47" s="158">
        <v>3642</v>
      </c>
      <c r="O47" s="141">
        <v>3654</v>
      </c>
      <c r="P47" s="90">
        <v>21</v>
      </c>
      <c r="Q47" s="162">
        <v>5.7471264367816091E-3</v>
      </c>
      <c r="R47" s="174">
        <v>935.5</v>
      </c>
      <c r="S47" s="185">
        <v>1518</v>
      </c>
      <c r="T47" s="146">
        <v>1494</v>
      </c>
      <c r="U47" s="112">
        <v>24</v>
      </c>
      <c r="V47" s="162">
        <v>1.6064257028112448E-2</v>
      </c>
      <c r="W47" s="185">
        <v>1430</v>
      </c>
      <c r="X47" s="141">
        <v>1415</v>
      </c>
      <c r="Y47" s="90">
        <v>15</v>
      </c>
      <c r="Z47" s="163">
        <v>1.0600706713780919E-2</v>
      </c>
      <c r="AA47" s="91">
        <v>3.6386768447837152</v>
      </c>
      <c r="AB47" s="158">
        <v>1540</v>
      </c>
      <c r="AC47" s="189">
        <v>1140</v>
      </c>
      <c r="AD47" s="112">
        <v>95</v>
      </c>
      <c r="AE47" s="90">
        <v>1235</v>
      </c>
      <c r="AF47" s="164">
        <v>0.80194805194805197</v>
      </c>
      <c r="AG47" s="92">
        <v>1.1572121961732353</v>
      </c>
      <c r="AH47" s="158">
        <v>165</v>
      </c>
      <c r="AI47" s="164">
        <v>0.10714285714285714</v>
      </c>
      <c r="AJ47" s="93">
        <v>0.52624193095705862</v>
      </c>
      <c r="AK47" s="158">
        <v>95</v>
      </c>
      <c r="AL47" s="158">
        <v>15</v>
      </c>
      <c r="AM47" s="90">
        <v>110</v>
      </c>
      <c r="AN47" s="164">
        <v>7.1428571428571425E-2</v>
      </c>
      <c r="AO47" s="93">
        <v>0.78492935635792771</v>
      </c>
      <c r="AP47" s="158">
        <v>35</v>
      </c>
      <c r="AQ47" s="113" t="s">
        <v>9</v>
      </c>
      <c r="AR47" s="94" t="s">
        <v>9</v>
      </c>
      <c r="AS47" s="114"/>
      <c r="AT47" s="192"/>
    </row>
    <row r="48" spans="1:46" s="142" customFormat="1" ht="12.75" x14ac:dyDescent="0.2">
      <c r="A48" s="114"/>
      <c r="B48" s="260"/>
      <c r="C48" s="260"/>
      <c r="D48" s="129">
        <v>9330133.0199999996</v>
      </c>
      <c r="E48" s="122"/>
      <c r="F48" s="111"/>
      <c r="G48" s="112"/>
      <c r="H48" s="112"/>
      <c r="I48" s="145"/>
      <c r="J48" s="179" t="s">
        <v>197</v>
      </c>
      <c r="K48" s="154">
        <v>36.770000000000003</v>
      </c>
      <c r="L48" s="89">
        <v>3677.0000000000005</v>
      </c>
      <c r="M48" s="158">
        <v>6216</v>
      </c>
      <c r="N48" s="158">
        <v>6333</v>
      </c>
      <c r="O48" s="141">
        <v>6195</v>
      </c>
      <c r="P48" s="90">
        <v>21</v>
      </c>
      <c r="Q48" s="162">
        <v>3.3898305084745762E-3</v>
      </c>
      <c r="R48" s="174">
        <v>169</v>
      </c>
      <c r="S48" s="185">
        <v>2368</v>
      </c>
      <c r="T48" s="146">
        <v>2278</v>
      </c>
      <c r="U48" s="112">
        <v>90</v>
      </c>
      <c r="V48" s="162">
        <v>3.9508340649692712E-2</v>
      </c>
      <c r="W48" s="185">
        <v>2245</v>
      </c>
      <c r="X48" s="141">
        <v>2184</v>
      </c>
      <c r="Y48" s="90">
        <v>61</v>
      </c>
      <c r="Z48" s="163">
        <v>2.7930402930402932E-2</v>
      </c>
      <c r="AA48" s="91">
        <v>0.61055208050040788</v>
      </c>
      <c r="AB48" s="158">
        <v>2135</v>
      </c>
      <c r="AC48" s="189">
        <v>1760</v>
      </c>
      <c r="AD48" s="112">
        <v>110</v>
      </c>
      <c r="AE48" s="90">
        <v>1870</v>
      </c>
      <c r="AF48" s="164">
        <v>0.8758782201405152</v>
      </c>
      <c r="AG48" s="92">
        <v>1.263893535556299</v>
      </c>
      <c r="AH48" s="158">
        <v>185</v>
      </c>
      <c r="AI48" s="164">
        <v>8.6651053864168617E-2</v>
      </c>
      <c r="AJ48" s="93">
        <v>0.42559456711281246</v>
      </c>
      <c r="AK48" s="158">
        <v>35</v>
      </c>
      <c r="AL48" s="158">
        <v>15</v>
      </c>
      <c r="AM48" s="90">
        <v>50</v>
      </c>
      <c r="AN48" s="164">
        <v>2.3419203747072601E-2</v>
      </c>
      <c r="AO48" s="93">
        <v>0.25735388733046816</v>
      </c>
      <c r="AP48" s="158">
        <v>25</v>
      </c>
      <c r="AQ48" s="113" t="s">
        <v>9</v>
      </c>
      <c r="AR48" s="94" t="s">
        <v>9</v>
      </c>
      <c r="AS48" s="114"/>
      <c r="AT48" s="192"/>
    </row>
    <row r="49" spans="1:46" s="142" customFormat="1" ht="12.75" x14ac:dyDescent="0.2">
      <c r="A49" s="114"/>
      <c r="B49" s="260"/>
      <c r="C49" s="260"/>
      <c r="D49" s="129">
        <v>9330134</v>
      </c>
      <c r="E49" s="122"/>
      <c r="F49" s="111"/>
      <c r="G49" s="112"/>
      <c r="H49" s="112"/>
      <c r="I49" s="145"/>
      <c r="J49" s="179" t="s">
        <v>198</v>
      </c>
      <c r="K49" s="154">
        <v>15.19</v>
      </c>
      <c r="L49" s="89">
        <v>1519</v>
      </c>
      <c r="M49" s="158">
        <v>7534</v>
      </c>
      <c r="N49" s="158">
        <v>7634</v>
      </c>
      <c r="O49" s="141">
        <v>7406</v>
      </c>
      <c r="P49" s="90">
        <v>128</v>
      </c>
      <c r="Q49" s="162">
        <v>1.7283283823926545E-2</v>
      </c>
      <c r="R49" s="174">
        <v>496</v>
      </c>
      <c r="S49" s="185">
        <v>3178</v>
      </c>
      <c r="T49" s="146">
        <v>2779</v>
      </c>
      <c r="U49" s="112">
        <v>399</v>
      </c>
      <c r="V49" s="162">
        <v>0.14357682619647355</v>
      </c>
      <c r="W49" s="185">
        <v>2692</v>
      </c>
      <c r="X49" s="141">
        <v>2580</v>
      </c>
      <c r="Y49" s="90">
        <v>112</v>
      </c>
      <c r="Z49" s="163">
        <v>4.3410852713178294E-2</v>
      </c>
      <c r="AA49" s="91">
        <v>1.7722185648452931</v>
      </c>
      <c r="AB49" s="158">
        <v>2055</v>
      </c>
      <c r="AC49" s="189">
        <v>1605</v>
      </c>
      <c r="AD49" s="112">
        <v>125</v>
      </c>
      <c r="AE49" s="90">
        <v>1730</v>
      </c>
      <c r="AF49" s="164">
        <v>0.84184914841849146</v>
      </c>
      <c r="AG49" s="92">
        <v>1.2147895359574192</v>
      </c>
      <c r="AH49" s="158">
        <v>185</v>
      </c>
      <c r="AI49" s="164">
        <v>9.002433090024331E-2</v>
      </c>
      <c r="AJ49" s="93">
        <v>0.44216272544323826</v>
      </c>
      <c r="AK49" s="158">
        <v>60</v>
      </c>
      <c r="AL49" s="158">
        <v>35</v>
      </c>
      <c r="AM49" s="90">
        <v>95</v>
      </c>
      <c r="AN49" s="164">
        <v>4.6228710462287104E-2</v>
      </c>
      <c r="AO49" s="93">
        <v>0.50800780727788031</v>
      </c>
      <c r="AP49" s="158">
        <v>45</v>
      </c>
      <c r="AQ49" s="113" t="s">
        <v>9</v>
      </c>
      <c r="AR49" s="94" t="s">
        <v>9</v>
      </c>
      <c r="AS49" s="114"/>
      <c r="AT49" s="192"/>
    </row>
    <row r="50" spans="1:46" s="142" customFormat="1" ht="12.75" x14ac:dyDescent="0.2">
      <c r="A50" s="114"/>
      <c r="B50" s="260" t="s">
        <v>586</v>
      </c>
      <c r="C50" s="260" t="s">
        <v>593</v>
      </c>
      <c r="D50" s="129">
        <v>9330135</v>
      </c>
      <c r="E50" s="122"/>
      <c r="F50" s="111"/>
      <c r="G50" s="112"/>
      <c r="H50" s="112"/>
      <c r="I50" s="145"/>
      <c r="J50" s="179" t="s">
        <v>199</v>
      </c>
      <c r="K50" s="154">
        <v>22.35</v>
      </c>
      <c r="L50" s="89">
        <v>2235</v>
      </c>
      <c r="M50" s="158">
        <v>4912</v>
      </c>
      <c r="N50" s="158">
        <v>5239</v>
      </c>
      <c r="O50" s="141">
        <v>5231</v>
      </c>
      <c r="P50" s="90">
        <v>-319</v>
      </c>
      <c r="Q50" s="162">
        <v>-6.0982603708659912E-2</v>
      </c>
      <c r="R50" s="174">
        <v>219.8</v>
      </c>
      <c r="S50" s="185">
        <v>1898</v>
      </c>
      <c r="T50" s="146">
        <v>1934</v>
      </c>
      <c r="U50" s="112">
        <v>-36</v>
      </c>
      <c r="V50" s="162">
        <v>-1.8614270941054809E-2</v>
      </c>
      <c r="W50" s="185">
        <v>1640</v>
      </c>
      <c r="X50" s="141">
        <v>1795</v>
      </c>
      <c r="Y50" s="90">
        <v>-155</v>
      </c>
      <c r="Z50" s="163">
        <v>-8.6350974930362118E-2</v>
      </c>
      <c r="AA50" s="91">
        <v>0.73378076062639819</v>
      </c>
      <c r="AB50" s="158">
        <v>1585</v>
      </c>
      <c r="AC50" s="189">
        <v>1270</v>
      </c>
      <c r="AD50" s="112">
        <v>85</v>
      </c>
      <c r="AE50" s="90">
        <v>1355</v>
      </c>
      <c r="AF50" s="164">
        <v>0.85488958990536279</v>
      </c>
      <c r="AG50" s="92">
        <v>1.2336069118403505</v>
      </c>
      <c r="AH50" s="158">
        <v>135</v>
      </c>
      <c r="AI50" s="164">
        <v>8.5173501577287064E-2</v>
      </c>
      <c r="AJ50" s="93">
        <v>0.41833743407311919</v>
      </c>
      <c r="AK50" s="158">
        <v>35</v>
      </c>
      <c r="AL50" s="158">
        <v>15</v>
      </c>
      <c r="AM50" s="90">
        <v>50</v>
      </c>
      <c r="AN50" s="164">
        <v>3.1545741324921134E-2</v>
      </c>
      <c r="AO50" s="93">
        <v>0.34665649807605642</v>
      </c>
      <c r="AP50" s="158">
        <v>45</v>
      </c>
      <c r="AQ50" s="113" t="s">
        <v>9</v>
      </c>
      <c r="AR50" s="94" t="s">
        <v>9</v>
      </c>
      <c r="AS50" s="114"/>
      <c r="AT50" s="192"/>
    </row>
    <row r="51" spans="1:46" s="142" customFormat="1" ht="12.75" x14ac:dyDescent="0.2">
      <c r="A51" s="114"/>
      <c r="B51" s="260"/>
      <c r="C51" s="260"/>
      <c r="D51" s="129">
        <v>9330140.0199999996</v>
      </c>
      <c r="E51" s="122"/>
      <c r="F51" s="111"/>
      <c r="G51" s="112"/>
      <c r="H51" s="112"/>
      <c r="I51" s="145"/>
      <c r="J51" s="179" t="s">
        <v>200</v>
      </c>
      <c r="K51" s="154">
        <v>15.68</v>
      </c>
      <c r="L51" s="89">
        <v>1568</v>
      </c>
      <c r="M51" s="158">
        <v>7380</v>
      </c>
      <c r="N51" s="158">
        <v>7305</v>
      </c>
      <c r="O51" s="141">
        <v>6472</v>
      </c>
      <c r="P51" s="90">
        <v>908</v>
      </c>
      <c r="Q51" s="162">
        <v>0.14029666254635353</v>
      </c>
      <c r="R51" s="174">
        <v>470.7</v>
      </c>
      <c r="S51" s="185">
        <v>3079</v>
      </c>
      <c r="T51" s="146">
        <v>2738</v>
      </c>
      <c r="U51" s="112">
        <v>341</v>
      </c>
      <c r="V51" s="162">
        <v>0.12454346238130022</v>
      </c>
      <c r="W51" s="185">
        <v>3011</v>
      </c>
      <c r="X51" s="141">
        <v>2651</v>
      </c>
      <c r="Y51" s="90">
        <v>360</v>
      </c>
      <c r="Z51" s="163">
        <v>0.13579781214635986</v>
      </c>
      <c r="AA51" s="91">
        <v>1.9202806122448979</v>
      </c>
      <c r="AB51" s="158">
        <v>3415</v>
      </c>
      <c r="AC51" s="189">
        <v>2685</v>
      </c>
      <c r="AD51" s="112">
        <v>140</v>
      </c>
      <c r="AE51" s="90">
        <v>2825</v>
      </c>
      <c r="AF51" s="164">
        <v>0.82723279648609083</v>
      </c>
      <c r="AG51" s="92">
        <v>1.1936981190275482</v>
      </c>
      <c r="AH51" s="158">
        <v>375</v>
      </c>
      <c r="AI51" s="164">
        <v>0.10980966325036604</v>
      </c>
      <c r="AJ51" s="93">
        <v>0.53934019278175849</v>
      </c>
      <c r="AK51" s="158">
        <v>95</v>
      </c>
      <c r="AL51" s="158">
        <v>90</v>
      </c>
      <c r="AM51" s="90">
        <v>185</v>
      </c>
      <c r="AN51" s="164">
        <v>5.4172767203513911E-2</v>
      </c>
      <c r="AO51" s="93">
        <v>0.59530513410454844</v>
      </c>
      <c r="AP51" s="158">
        <v>25</v>
      </c>
      <c r="AQ51" s="113" t="s">
        <v>9</v>
      </c>
      <c r="AR51" s="94" t="s">
        <v>9</v>
      </c>
      <c r="AS51" s="114"/>
      <c r="AT51" s="192"/>
    </row>
    <row r="52" spans="1:46" s="142" customFormat="1" ht="12.75" x14ac:dyDescent="0.2">
      <c r="A52" s="114"/>
      <c r="B52" s="260"/>
      <c r="C52" s="260"/>
      <c r="D52" s="129">
        <v>9330140.0399999991</v>
      </c>
      <c r="E52" s="122"/>
      <c r="F52" s="111"/>
      <c r="G52" s="112"/>
      <c r="H52" s="112"/>
      <c r="I52" s="145"/>
      <c r="J52" s="179" t="s">
        <v>202</v>
      </c>
      <c r="K52" s="154">
        <v>2.5099999999999998</v>
      </c>
      <c r="L52" s="89">
        <v>250.99999999999997</v>
      </c>
      <c r="M52" s="158">
        <v>5189</v>
      </c>
      <c r="N52" s="158">
        <v>5094</v>
      </c>
      <c r="O52" s="141">
        <v>4610</v>
      </c>
      <c r="P52" s="90">
        <v>579</v>
      </c>
      <c r="Q52" s="162">
        <v>0.12559652928416487</v>
      </c>
      <c r="R52" s="174">
        <v>2069.1999999999998</v>
      </c>
      <c r="S52" s="185">
        <v>1633</v>
      </c>
      <c r="T52" s="146">
        <v>1510</v>
      </c>
      <c r="U52" s="112">
        <v>123</v>
      </c>
      <c r="V52" s="162">
        <v>8.1456953642384103E-2</v>
      </c>
      <c r="W52" s="185">
        <v>1610</v>
      </c>
      <c r="X52" s="141">
        <v>1413</v>
      </c>
      <c r="Y52" s="90">
        <v>197</v>
      </c>
      <c r="Z52" s="163">
        <v>0.13941967445152159</v>
      </c>
      <c r="AA52" s="91">
        <v>6.4143426294820722</v>
      </c>
      <c r="AB52" s="158">
        <v>2750</v>
      </c>
      <c r="AC52" s="189">
        <v>2075</v>
      </c>
      <c r="AD52" s="112">
        <v>150</v>
      </c>
      <c r="AE52" s="90">
        <v>2225</v>
      </c>
      <c r="AF52" s="164">
        <v>0.80909090909090908</v>
      </c>
      <c r="AG52" s="92">
        <v>1.1675193493375313</v>
      </c>
      <c r="AH52" s="158">
        <v>470</v>
      </c>
      <c r="AI52" s="164">
        <v>0.1709090909090909</v>
      </c>
      <c r="AJ52" s="93">
        <v>0.83943561350241114</v>
      </c>
      <c r="AK52" s="158">
        <v>10</v>
      </c>
      <c r="AL52" s="158">
        <v>0</v>
      </c>
      <c r="AM52" s="90">
        <v>10</v>
      </c>
      <c r="AN52" s="164">
        <v>3.6363636363636364E-3</v>
      </c>
      <c r="AO52" s="93">
        <v>3.996003996003996E-2</v>
      </c>
      <c r="AP52" s="158">
        <v>35</v>
      </c>
      <c r="AQ52" s="113" t="s">
        <v>9</v>
      </c>
      <c r="AR52" s="94" t="s">
        <v>9</v>
      </c>
      <c r="AS52" s="114"/>
      <c r="AT52" s="192"/>
    </row>
    <row r="53" spans="1:46" s="142" customFormat="1" ht="12.75" x14ac:dyDescent="0.2">
      <c r="A53" s="114"/>
      <c r="B53" s="260"/>
      <c r="C53" s="260"/>
      <c r="D53" s="129">
        <v>9330141.0099999998</v>
      </c>
      <c r="E53" s="122">
        <v>9330141</v>
      </c>
      <c r="F53" s="123">
        <v>0.91935944199999997</v>
      </c>
      <c r="G53" s="146">
        <v>8763</v>
      </c>
      <c r="H53" s="146">
        <v>3586</v>
      </c>
      <c r="I53" s="147">
        <v>3464</v>
      </c>
      <c r="J53" s="179"/>
      <c r="K53" s="154">
        <v>2.2000000000000002</v>
      </c>
      <c r="L53" s="89">
        <v>220.00000000000003</v>
      </c>
      <c r="M53" s="158">
        <v>8528</v>
      </c>
      <c r="N53" s="158">
        <v>8321</v>
      </c>
      <c r="O53" s="141">
        <v>8056.3467902459997</v>
      </c>
      <c r="P53" s="90">
        <v>471.65320975400027</v>
      </c>
      <c r="Q53" s="162">
        <v>5.8544303272178085E-2</v>
      </c>
      <c r="R53" s="174">
        <v>3883.8</v>
      </c>
      <c r="S53" s="185">
        <v>3361</v>
      </c>
      <c r="T53" s="146">
        <v>3296.822959012</v>
      </c>
      <c r="U53" s="112">
        <v>64.177040988000044</v>
      </c>
      <c r="V53" s="162">
        <v>1.9466329185972662E-2</v>
      </c>
      <c r="W53" s="185">
        <v>3294</v>
      </c>
      <c r="X53" s="141">
        <v>3184.6611070879999</v>
      </c>
      <c r="Y53" s="90">
        <v>109.33889291200012</v>
      </c>
      <c r="Z53" s="163">
        <v>3.4332975860021021E-2</v>
      </c>
      <c r="AA53" s="91">
        <v>14.972727272727271</v>
      </c>
      <c r="AB53" s="158">
        <v>3710</v>
      </c>
      <c r="AC53" s="189">
        <v>2715</v>
      </c>
      <c r="AD53" s="112">
        <v>225</v>
      </c>
      <c r="AE53" s="90">
        <v>2940</v>
      </c>
      <c r="AF53" s="164">
        <v>0.79245283018867929</v>
      </c>
      <c r="AG53" s="92">
        <v>1.1435105774728418</v>
      </c>
      <c r="AH53" s="158">
        <v>455</v>
      </c>
      <c r="AI53" s="164">
        <v>0.12264150943396226</v>
      </c>
      <c r="AJ53" s="93">
        <v>0.6023649775734885</v>
      </c>
      <c r="AK53" s="158">
        <v>185</v>
      </c>
      <c r="AL53" s="158">
        <v>105</v>
      </c>
      <c r="AM53" s="90">
        <v>290</v>
      </c>
      <c r="AN53" s="164">
        <v>7.8167115902964962E-2</v>
      </c>
      <c r="AO53" s="93">
        <v>0.85897929563697761</v>
      </c>
      <c r="AP53" s="158">
        <v>25</v>
      </c>
      <c r="AQ53" s="113" t="s">
        <v>9</v>
      </c>
      <c r="AR53" s="94" t="s">
        <v>9</v>
      </c>
      <c r="AS53" s="114" t="s">
        <v>469</v>
      </c>
      <c r="AT53" s="192"/>
    </row>
    <row r="54" spans="1:46" s="142" customFormat="1" ht="12.75" x14ac:dyDescent="0.2">
      <c r="A54" s="114"/>
      <c r="B54" s="260"/>
      <c r="C54" s="260"/>
      <c r="D54" s="129">
        <v>9330141.0199999996</v>
      </c>
      <c r="E54" s="122">
        <v>9330141</v>
      </c>
      <c r="F54" s="123">
        <v>8.0640558000000001E-2</v>
      </c>
      <c r="G54" s="146">
        <v>8763</v>
      </c>
      <c r="H54" s="146">
        <v>3586</v>
      </c>
      <c r="I54" s="147">
        <v>3464</v>
      </c>
      <c r="J54" s="179"/>
      <c r="K54" s="154">
        <v>0.08</v>
      </c>
      <c r="L54" s="89">
        <v>8</v>
      </c>
      <c r="M54" s="158">
        <v>785</v>
      </c>
      <c r="N54" s="158">
        <v>788</v>
      </c>
      <c r="O54" s="141">
        <v>706.65320975400004</v>
      </c>
      <c r="P54" s="90">
        <v>78.346790245999955</v>
      </c>
      <c r="Q54" s="162">
        <v>0.11087021068406952</v>
      </c>
      <c r="R54" s="174">
        <v>9503.6</v>
      </c>
      <c r="S54" s="185">
        <v>412</v>
      </c>
      <c r="T54" s="146">
        <v>289.17704098799999</v>
      </c>
      <c r="U54" s="112">
        <v>122.82295901200001</v>
      </c>
      <c r="V54" s="162">
        <v>0.4247327470824242</v>
      </c>
      <c r="W54" s="185">
        <v>397</v>
      </c>
      <c r="X54" s="141">
        <v>279.33889291200001</v>
      </c>
      <c r="Y54" s="90">
        <v>117.66110708799999</v>
      </c>
      <c r="Z54" s="163">
        <v>0.42121276368438504</v>
      </c>
      <c r="AA54" s="91">
        <v>49.625</v>
      </c>
      <c r="AB54" s="158">
        <v>275</v>
      </c>
      <c r="AC54" s="189">
        <v>220</v>
      </c>
      <c r="AD54" s="112">
        <v>25</v>
      </c>
      <c r="AE54" s="90">
        <v>245</v>
      </c>
      <c r="AF54" s="164">
        <v>0.89090909090909087</v>
      </c>
      <c r="AG54" s="92">
        <v>1.2855831037649219</v>
      </c>
      <c r="AH54" s="158">
        <v>10</v>
      </c>
      <c r="AI54" s="164">
        <v>3.6363636363636362E-2</v>
      </c>
      <c r="AJ54" s="93">
        <v>0.17860332202178961</v>
      </c>
      <c r="AK54" s="158">
        <v>20</v>
      </c>
      <c r="AL54" s="158">
        <v>0</v>
      </c>
      <c r="AM54" s="90">
        <v>20</v>
      </c>
      <c r="AN54" s="164">
        <v>7.2727272727272724E-2</v>
      </c>
      <c r="AO54" s="93">
        <v>0.79920079920079923</v>
      </c>
      <c r="AP54" s="158">
        <v>10</v>
      </c>
      <c r="AQ54" s="113" t="s">
        <v>9</v>
      </c>
      <c r="AR54" s="94" t="s">
        <v>9</v>
      </c>
      <c r="AS54" s="114" t="s">
        <v>469</v>
      </c>
      <c r="AT54" s="192"/>
    </row>
    <row r="55" spans="1:46" s="142" customFormat="1" ht="12.75" x14ac:dyDescent="0.2">
      <c r="A55" s="114"/>
      <c r="B55" s="260"/>
      <c r="C55" s="260"/>
      <c r="D55" s="129">
        <v>9330142.0099999998</v>
      </c>
      <c r="E55" s="122"/>
      <c r="F55" s="111"/>
      <c r="G55" s="112"/>
      <c r="H55" s="112"/>
      <c r="I55" s="145"/>
      <c r="J55" s="179" t="s">
        <v>204</v>
      </c>
      <c r="K55" s="154">
        <v>1.47</v>
      </c>
      <c r="L55" s="89">
        <v>147</v>
      </c>
      <c r="M55" s="158">
        <v>6038</v>
      </c>
      <c r="N55" s="158">
        <v>6284</v>
      </c>
      <c r="O55" s="141">
        <v>6328</v>
      </c>
      <c r="P55" s="90">
        <v>-290</v>
      </c>
      <c r="Q55" s="162">
        <v>-4.5828065739570163E-2</v>
      </c>
      <c r="R55" s="174">
        <v>4108.6000000000004</v>
      </c>
      <c r="S55" s="185">
        <v>2104</v>
      </c>
      <c r="T55" s="146">
        <v>2107</v>
      </c>
      <c r="U55" s="112">
        <v>-3</v>
      </c>
      <c r="V55" s="162">
        <v>-1.4238253440911248E-3</v>
      </c>
      <c r="W55" s="185">
        <v>2050</v>
      </c>
      <c r="X55" s="141">
        <v>2073</v>
      </c>
      <c r="Y55" s="90">
        <v>-23</v>
      </c>
      <c r="Z55" s="163">
        <v>-1.1095031355523395E-2</v>
      </c>
      <c r="AA55" s="91">
        <v>13.945578231292517</v>
      </c>
      <c r="AB55" s="158">
        <v>2765</v>
      </c>
      <c r="AC55" s="189">
        <v>2100</v>
      </c>
      <c r="AD55" s="112">
        <v>140</v>
      </c>
      <c r="AE55" s="90">
        <v>2240</v>
      </c>
      <c r="AF55" s="164">
        <v>0.810126582278481</v>
      </c>
      <c r="AG55" s="92">
        <v>1.1690138272416755</v>
      </c>
      <c r="AH55" s="158">
        <v>410</v>
      </c>
      <c r="AI55" s="164">
        <v>0.14828209764918626</v>
      </c>
      <c r="AJ55" s="93">
        <v>0.72830106900386182</v>
      </c>
      <c r="AK55" s="158">
        <v>50</v>
      </c>
      <c r="AL55" s="158">
        <v>40</v>
      </c>
      <c r="AM55" s="90">
        <v>90</v>
      </c>
      <c r="AN55" s="164">
        <v>3.25497287522604E-2</v>
      </c>
      <c r="AO55" s="93">
        <v>0.3576893269479165</v>
      </c>
      <c r="AP55" s="158">
        <v>35</v>
      </c>
      <c r="AQ55" s="113" t="s">
        <v>9</v>
      </c>
      <c r="AR55" s="94" t="s">
        <v>9</v>
      </c>
      <c r="AS55" s="114"/>
      <c r="AT55" s="192"/>
    </row>
    <row r="56" spans="1:46" s="142" customFormat="1" ht="12.75" x14ac:dyDescent="0.2">
      <c r="A56" s="114"/>
      <c r="B56" s="260"/>
      <c r="C56" s="260"/>
      <c r="D56" s="129">
        <v>9330142.0199999996</v>
      </c>
      <c r="E56" s="122"/>
      <c r="F56" s="111"/>
      <c r="G56" s="112"/>
      <c r="H56" s="112"/>
      <c r="I56" s="145"/>
      <c r="J56" s="179" t="s">
        <v>205</v>
      </c>
      <c r="K56" s="154">
        <v>1.46</v>
      </c>
      <c r="L56" s="89">
        <v>146</v>
      </c>
      <c r="M56" s="158">
        <v>5120</v>
      </c>
      <c r="N56" s="158">
        <v>5194</v>
      </c>
      <c r="O56" s="141">
        <v>5089</v>
      </c>
      <c r="P56" s="90">
        <v>31</v>
      </c>
      <c r="Q56" s="162">
        <v>6.0915700530556104E-3</v>
      </c>
      <c r="R56" s="174">
        <v>3496.3</v>
      </c>
      <c r="S56" s="185">
        <v>1860</v>
      </c>
      <c r="T56" s="146">
        <v>1835</v>
      </c>
      <c r="U56" s="112">
        <v>25</v>
      </c>
      <c r="V56" s="162">
        <v>1.3623978201634877E-2</v>
      </c>
      <c r="W56" s="185">
        <v>1799</v>
      </c>
      <c r="X56" s="141">
        <v>1800</v>
      </c>
      <c r="Y56" s="90">
        <v>-1</v>
      </c>
      <c r="Z56" s="163">
        <v>-5.5555555555555556E-4</v>
      </c>
      <c r="AA56" s="91">
        <v>12.321917808219178</v>
      </c>
      <c r="AB56" s="158">
        <v>2175</v>
      </c>
      <c r="AC56" s="189">
        <v>1655</v>
      </c>
      <c r="AD56" s="112">
        <v>125</v>
      </c>
      <c r="AE56" s="90">
        <v>1780</v>
      </c>
      <c r="AF56" s="164">
        <v>0.81839080459770119</v>
      </c>
      <c r="AG56" s="92">
        <v>1.1809391119735948</v>
      </c>
      <c r="AH56" s="158">
        <v>290</v>
      </c>
      <c r="AI56" s="164">
        <v>0.13333333333333333</v>
      </c>
      <c r="AJ56" s="93">
        <v>0.65487884741322855</v>
      </c>
      <c r="AK56" s="158">
        <v>35</v>
      </c>
      <c r="AL56" s="158">
        <v>40</v>
      </c>
      <c r="AM56" s="90">
        <v>75</v>
      </c>
      <c r="AN56" s="164">
        <v>3.4482758620689655E-2</v>
      </c>
      <c r="AO56" s="93">
        <v>0.37893141341417202</v>
      </c>
      <c r="AP56" s="158">
        <v>30</v>
      </c>
      <c r="AQ56" s="113" t="s">
        <v>9</v>
      </c>
      <c r="AR56" s="94" t="s">
        <v>9</v>
      </c>
      <c r="AS56" s="114"/>
      <c r="AT56" s="192"/>
    </row>
    <row r="57" spans="1:46" s="142" customFormat="1" ht="12.75" x14ac:dyDescent="0.2">
      <c r="A57" s="114"/>
      <c r="B57" s="260"/>
      <c r="C57" s="260"/>
      <c r="D57" s="129">
        <v>9330142.0299999993</v>
      </c>
      <c r="E57" s="122"/>
      <c r="F57" s="111"/>
      <c r="G57" s="112"/>
      <c r="H57" s="112"/>
      <c r="I57" s="145"/>
      <c r="J57" s="179" t="s">
        <v>206</v>
      </c>
      <c r="K57" s="154">
        <v>1.53</v>
      </c>
      <c r="L57" s="89">
        <v>153</v>
      </c>
      <c r="M57" s="158">
        <v>6101</v>
      </c>
      <c r="N57" s="158">
        <v>6317</v>
      </c>
      <c r="O57" s="141">
        <v>6298</v>
      </c>
      <c r="P57" s="90">
        <v>-197</v>
      </c>
      <c r="Q57" s="162">
        <v>-3.127977135598603E-2</v>
      </c>
      <c r="R57" s="174">
        <v>3985</v>
      </c>
      <c r="S57" s="185">
        <v>2419</v>
      </c>
      <c r="T57" s="146">
        <v>2286</v>
      </c>
      <c r="U57" s="112">
        <v>133</v>
      </c>
      <c r="V57" s="162">
        <v>5.8180227471566051E-2</v>
      </c>
      <c r="W57" s="185">
        <v>2296</v>
      </c>
      <c r="X57" s="141">
        <v>2210</v>
      </c>
      <c r="Y57" s="90">
        <v>86</v>
      </c>
      <c r="Z57" s="163">
        <v>3.8914027149321267E-2</v>
      </c>
      <c r="AA57" s="91">
        <v>15.006535947712418</v>
      </c>
      <c r="AB57" s="158">
        <v>2515</v>
      </c>
      <c r="AC57" s="189">
        <v>1735</v>
      </c>
      <c r="AD57" s="112">
        <v>135</v>
      </c>
      <c r="AE57" s="90">
        <v>1870</v>
      </c>
      <c r="AF57" s="164">
        <v>0.74353876739562619</v>
      </c>
      <c r="AG57" s="92">
        <v>1.072927514279403</v>
      </c>
      <c r="AH57" s="158">
        <v>505</v>
      </c>
      <c r="AI57" s="164">
        <v>0.20079522862823063</v>
      </c>
      <c r="AJ57" s="93">
        <v>0.98622410917598535</v>
      </c>
      <c r="AK57" s="158">
        <v>45</v>
      </c>
      <c r="AL57" s="158">
        <v>60</v>
      </c>
      <c r="AM57" s="90">
        <v>105</v>
      </c>
      <c r="AN57" s="164">
        <v>4.1749502982107355E-2</v>
      </c>
      <c r="AO57" s="93">
        <v>0.45878574705612479</v>
      </c>
      <c r="AP57" s="158">
        <v>35</v>
      </c>
      <c r="AQ57" s="113" t="s">
        <v>9</v>
      </c>
      <c r="AR57" s="94" t="s">
        <v>9</v>
      </c>
      <c r="AS57" s="114"/>
      <c r="AT57" s="192"/>
    </row>
    <row r="58" spans="1:46" s="142" customFormat="1" ht="12.75" x14ac:dyDescent="0.2">
      <c r="A58" s="114"/>
      <c r="B58" s="260" t="s">
        <v>541</v>
      </c>
      <c r="C58" s="260" t="s">
        <v>589</v>
      </c>
      <c r="D58" s="129">
        <v>9330143.0099999998</v>
      </c>
      <c r="E58" s="122"/>
      <c r="F58" s="111"/>
      <c r="G58" s="112"/>
      <c r="H58" s="112"/>
      <c r="I58" s="145"/>
      <c r="J58" s="179" t="s">
        <v>207</v>
      </c>
      <c r="K58" s="154">
        <v>1.33</v>
      </c>
      <c r="L58" s="89">
        <v>133</v>
      </c>
      <c r="M58" s="158">
        <v>5098</v>
      </c>
      <c r="N58" s="158">
        <v>5536</v>
      </c>
      <c r="O58" s="141">
        <v>5478</v>
      </c>
      <c r="P58" s="90">
        <v>-380</v>
      </c>
      <c r="Q58" s="162">
        <v>-6.9368382621394664E-2</v>
      </c>
      <c r="R58" s="174">
        <v>3829.9</v>
      </c>
      <c r="S58" s="185">
        <v>1683</v>
      </c>
      <c r="T58" s="146">
        <v>1668</v>
      </c>
      <c r="U58" s="112">
        <v>15</v>
      </c>
      <c r="V58" s="162">
        <v>8.9928057553956831E-3</v>
      </c>
      <c r="W58" s="185">
        <v>1650</v>
      </c>
      <c r="X58" s="141">
        <v>1636</v>
      </c>
      <c r="Y58" s="90">
        <v>14</v>
      </c>
      <c r="Z58" s="163">
        <v>8.557457212713936E-3</v>
      </c>
      <c r="AA58" s="91">
        <v>12.406015037593985</v>
      </c>
      <c r="AB58" s="158">
        <v>2215</v>
      </c>
      <c r="AC58" s="189">
        <v>1650</v>
      </c>
      <c r="AD58" s="112">
        <v>150</v>
      </c>
      <c r="AE58" s="90">
        <v>1800</v>
      </c>
      <c r="AF58" s="164">
        <v>0.81264108352144471</v>
      </c>
      <c r="AG58" s="92">
        <v>1.1726422561637009</v>
      </c>
      <c r="AH58" s="158">
        <v>350</v>
      </c>
      <c r="AI58" s="164">
        <v>0.1580135440180587</v>
      </c>
      <c r="AJ58" s="93">
        <v>0.77609795686669303</v>
      </c>
      <c r="AK58" s="158">
        <v>30</v>
      </c>
      <c r="AL58" s="158">
        <v>25</v>
      </c>
      <c r="AM58" s="90">
        <v>55</v>
      </c>
      <c r="AN58" s="164">
        <v>2.4830699774266364E-2</v>
      </c>
      <c r="AO58" s="93">
        <v>0.27286483268424577</v>
      </c>
      <c r="AP58" s="158">
        <v>15</v>
      </c>
      <c r="AQ58" s="113" t="s">
        <v>9</v>
      </c>
      <c r="AR58" s="94" t="s">
        <v>9</v>
      </c>
      <c r="AS58" s="114"/>
      <c r="AT58" s="192"/>
    </row>
    <row r="59" spans="1:46" s="142" customFormat="1" ht="12.75" x14ac:dyDescent="0.2">
      <c r="A59" s="114"/>
      <c r="B59" s="260"/>
      <c r="C59" s="260"/>
      <c r="D59" s="129">
        <v>9330143.0199999996</v>
      </c>
      <c r="E59" s="122"/>
      <c r="F59" s="111"/>
      <c r="G59" s="112"/>
      <c r="H59" s="112"/>
      <c r="I59" s="145"/>
      <c r="J59" s="179" t="s">
        <v>208</v>
      </c>
      <c r="K59" s="154">
        <v>1.3</v>
      </c>
      <c r="L59" s="89">
        <v>130</v>
      </c>
      <c r="M59" s="158">
        <v>4685</v>
      </c>
      <c r="N59" s="158">
        <v>4707</v>
      </c>
      <c r="O59" s="141">
        <v>4508</v>
      </c>
      <c r="P59" s="90">
        <v>177</v>
      </c>
      <c r="Q59" s="162">
        <v>3.9263531499556345E-2</v>
      </c>
      <c r="R59" s="174">
        <v>3595.3</v>
      </c>
      <c r="S59" s="185">
        <v>1683</v>
      </c>
      <c r="T59" s="146">
        <v>1590</v>
      </c>
      <c r="U59" s="112">
        <v>93</v>
      </c>
      <c r="V59" s="162">
        <v>5.849056603773585E-2</v>
      </c>
      <c r="W59" s="185">
        <v>1613</v>
      </c>
      <c r="X59" s="141">
        <v>1537</v>
      </c>
      <c r="Y59" s="90">
        <v>76</v>
      </c>
      <c r="Z59" s="163">
        <v>4.9446974625894598E-2</v>
      </c>
      <c r="AA59" s="91">
        <v>12.407692307692308</v>
      </c>
      <c r="AB59" s="158">
        <v>1490</v>
      </c>
      <c r="AC59" s="189">
        <v>1030</v>
      </c>
      <c r="AD59" s="112">
        <v>90</v>
      </c>
      <c r="AE59" s="90">
        <v>1120</v>
      </c>
      <c r="AF59" s="164">
        <v>0.75167785234899331</v>
      </c>
      <c r="AG59" s="92">
        <v>1.0846722256118231</v>
      </c>
      <c r="AH59" s="158">
        <v>275</v>
      </c>
      <c r="AI59" s="164">
        <v>0.18456375838926176</v>
      </c>
      <c r="AJ59" s="93">
        <v>0.90650176026160001</v>
      </c>
      <c r="AK59" s="158">
        <v>65</v>
      </c>
      <c r="AL59" s="158">
        <v>0</v>
      </c>
      <c r="AM59" s="90">
        <v>65</v>
      </c>
      <c r="AN59" s="164">
        <v>4.3624161073825503E-2</v>
      </c>
      <c r="AO59" s="93">
        <v>0.4793863854266539</v>
      </c>
      <c r="AP59" s="158">
        <v>25</v>
      </c>
      <c r="AQ59" s="113" t="s">
        <v>9</v>
      </c>
      <c r="AR59" s="94" t="s">
        <v>9</v>
      </c>
      <c r="AS59" s="114"/>
      <c r="AT59" s="192"/>
    </row>
    <row r="60" spans="1:46" s="142" customFormat="1" ht="12.75" x14ac:dyDescent="0.2">
      <c r="A60" s="114"/>
      <c r="B60" s="260"/>
      <c r="C60" s="260"/>
      <c r="D60" s="129">
        <v>9330143.0299999993</v>
      </c>
      <c r="E60" s="122"/>
      <c r="F60" s="111"/>
      <c r="G60" s="112"/>
      <c r="H60" s="112"/>
      <c r="I60" s="145"/>
      <c r="J60" s="179" t="s">
        <v>209</v>
      </c>
      <c r="K60" s="154">
        <v>1.34</v>
      </c>
      <c r="L60" s="89">
        <v>134</v>
      </c>
      <c r="M60" s="158">
        <v>4787</v>
      </c>
      <c r="N60" s="158">
        <v>4774</v>
      </c>
      <c r="O60" s="141">
        <v>4694</v>
      </c>
      <c r="P60" s="90">
        <v>93</v>
      </c>
      <c r="Q60" s="162">
        <v>1.9812526629740094E-2</v>
      </c>
      <c r="R60" s="174">
        <v>3572.9</v>
      </c>
      <c r="S60" s="185">
        <v>1722</v>
      </c>
      <c r="T60" s="146">
        <v>1615</v>
      </c>
      <c r="U60" s="112">
        <v>107</v>
      </c>
      <c r="V60" s="162">
        <v>6.6253869969040244E-2</v>
      </c>
      <c r="W60" s="185">
        <v>1644</v>
      </c>
      <c r="X60" s="141">
        <v>1561</v>
      </c>
      <c r="Y60" s="90">
        <v>83</v>
      </c>
      <c r="Z60" s="163">
        <v>5.3171044202434334E-2</v>
      </c>
      <c r="AA60" s="91">
        <v>12.26865671641791</v>
      </c>
      <c r="AB60" s="158">
        <v>1765</v>
      </c>
      <c r="AC60" s="189">
        <v>1215</v>
      </c>
      <c r="AD60" s="112">
        <v>130</v>
      </c>
      <c r="AE60" s="90">
        <v>1345</v>
      </c>
      <c r="AF60" s="164">
        <v>0.76203966005665724</v>
      </c>
      <c r="AG60" s="92">
        <v>1.0996243290860857</v>
      </c>
      <c r="AH60" s="158">
        <v>350</v>
      </c>
      <c r="AI60" s="164">
        <v>0.19830028328611898</v>
      </c>
      <c r="AJ60" s="93">
        <v>0.97396995720097734</v>
      </c>
      <c r="AK60" s="158">
        <v>10</v>
      </c>
      <c r="AL60" s="158">
        <v>20</v>
      </c>
      <c r="AM60" s="90">
        <v>30</v>
      </c>
      <c r="AN60" s="164">
        <v>1.69971671388102E-2</v>
      </c>
      <c r="AO60" s="93">
        <v>0.18678205647044177</v>
      </c>
      <c r="AP60" s="158">
        <v>40</v>
      </c>
      <c r="AQ60" s="113" t="s">
        <v>9</v>
      </c>
      <c r="AR60" s="94" t="s">
        <v>9</v>
      </c>
      <c r="AS60" s="114"/>
      <c r="AT60" s="192"/>
    </row>
    <row r="61" spans="1:46" s="142" customFormat="1" ht="12.75" x14ac:dyDescent="0.2">
      <c r="A61" s="114"/>
      <c r="B61" s="260"/>
      <c r="C61" s="260"/>
      <c r="D61" s="129">
        <v>9330143.0399999991</v>
      </c>
      <c r="E61" s="122"/>
      <c r="F61" s="111"/>
      <c r="G61" s="112"/>
      <c r="H61" s="112"/>
      <c r="I61" s="145"/>
      <c r="J61" s="179" t="s">
        <v>210</v>
      </c>
      <c r="K61" s="154">
        <v>1.32</v>
      </c>
      <c r="L61" s="89">
        <v>132</v>
      </c>
      <c r="M61" s="158">
        <v>5664</v>
      </c>
      <c r="N61" s="158">
        <v>5673</v>
      </c>
      <c r="O61" s="141">
        <v>5677</v>
      </c>
      <c r="P61" s="90">
        <v>-13</v>
      </c>
      <c r="Q61" s="162">
        <v>-2.2899418707063592E-3</v>
      </c>
      <c r="R61" s="174">
        <v>4288</v>
      </c>
      <c r="S61" s="185">
        <v>1842</v>
      </c>
      <c r="T61" s="146">
        <v>1762</v>
      </c>
      <c r="U61" s="112">
        <v>80</v>
      </c>
      <c r="V61" s="162">
        <v>4.5402951191827468E-2</v>
      </c>
      <c r="W61" s="185">
        <v>1801</v>
      </c>
      <c r="X61" s="141">
        <v>1723</v>
      </c>
      <c r="Y61" s="90">
        <v>78</v>
      </c>
      <c r="Z61" s="163">
        <v>4.5269878119558911E-2</v>
      </c>
      <c r="AA61" s="91">
        <v>13.643939393939394</v>
      </c>
      <c r="AB61" s="158">
        <v>2105</v>
      </c>
      <c r="AC61" s="189">
        <v>1550</v>
      </c>
      <c r="AD61" s="112">
        <v>150</v>
      </c>
      <c r="AE61" s="90">
        <v>1700</v>
      </c>
      <c r="AF61" s="164">
        <v>0.80760095011876487</v>
      </c>
      <c r="AG61" s="92">
        <v>1.1653693363907143</v>
      </c>
      <c r="AH61" s="158">
        <v>305</v>
      </c>
      <c r="AI61" s="164">
        <v>0.14489311163895488</v>
      </c>
      <c r="AJ61" s="93">
        <v>0.71165575461176267</v>
      </c>
      <c r="AK61" s="158">
        <v>50</v>
      </c>
      <c r="AL61" s="158">
        <v>25</v>
      </c>
      <c r="AM61" s="90">
        <v>75</v>
      </c>
      <c r="AN61" s="164">
        <v>3.5629453681710214E-2</v>
      </c>
      <c r="AO61" s="93">
        <v>0.39153245804077158</v>
      </c>
      <c r="AP61" s="158">
        <v>20</v>
      </c>
      <c r="AQ61" s="113" t="s">
        <v>9</v>
      </c>
      <c r="AR61" s="94" t="s">
        <v>9</v>
      </c>
      <c r="AS61" s="114"/>
      <c r="AT61" s="192"/>
    </row>
    <row r="62" spans="1:46" s="142" customFormat="1" ht="12.75" x14ac:dyDescent="0.2">
      <c r="A62" s="114"/>
      <c r="B62" s="260"/>
      <c r="C62" s="260"/>
      <c r="D62" s="129">
        <v>9330144.0299999993</v>
      </c>
      <c r="E62" s="122"/>
      <c r="F62" s="111"/>
      <c r="G62" s="112"/>
      <c r="H62" s="112"/>
      <c r="I62" s="145"/>
      <c r="J62" s="179" t="s">
        <v>211</v>
      </c>
      <c r="K62" s="154">
        <v>0.68</v>
      </c>
      <c r="L62" s="89">
        <v>68</v>
      </c>
      <c r="M62" s="158">
        <v>2512</v>
      </c>
      <c r="N62" s="158">
        <v>2519</v>
      </c>
      <c r="O62" s="141">
        <v>2143</v>
      </c>
      <c r="P62" s="90">
        <v>369</v>
      </c>
      <c r="Q62" s="162">
        <v>0.17218852076528232</v>
      </c>
      <c r="R62" s="174">
        <v>3672</v>
      </c>
      <c r="S62" s="185">
        <v>826</v>
      </c>
      <c r="T62" s="146">
        <v>680</v>
      </c>
      <c r="U62" s="112">
        <v>146</v>
      </c>
      <c r="V62" s="162">
        <v>0.21470588235294116</v>
      </c>
      <c r="W62" s="185">
        <v>792</v>
      </c>
      <c r="X62" s="141">
        <v>660</v>
      </c>
      <c r="Y62" s="90">
        <v>132</v>
      </c>
      <c r="Z62" s="163">
        <v>0.2</v>
      </c>
      <c r="AA62" s="91">
        <v>11.647058823529411</v>
      </c>
      <c r="AB62" s="158">
        <v>1230</v>
      </c>
      <c r="AC62" s="189">
        <v>880</v>
      </c>
      <c r="AD62" s="112">
        <v>85</v>
      </c>
      <c r="AE62" s="90">
        <v>965</v>
      </c>
      <c r="AF62" s="164">
        <v>0.78455284552845528</v>
      </c>
      <c r="AG62" s="92">
        <v>1.1321108882084492</v>
      </c>
      <c r="AH62" s="158">
        <v>215</v>
      </c>
      <c r="AI62" s="164">
        <v>0.17479674796747968</v>
      </c>
      <c r="AJ62" s="93">
        <v>0.85853019630392768</v>
      </c>
      <c r="AK62" s="158">
        <v>25</v>
      </c>
      <c r="AL62" s="158">
        <v>25</v>
      </c>
      <c r="AM62" s="90">
        <v>50</v>
      </c>
      <c r="AN62" s="164">
        <v>4.065040650406504E-2</v>
      </c>
      <c r="AO62" s="93">
        <v>0.44670776378093452</v>
      </c>
      <c r="AP62" s="158">
        <v>0</v>
      </c>
      <c r="AQ62" s="113" t="s">
        <v>9</v>
      </c>
      <c r="AR62" s="94" t="s">
        <v>9</v>
      </c>
      <c r="AS62" s="114"/>
      <c r="AT62" s="192"/>
    </row>
    <row r="63" spans="1:46" s="142" customFormat="1" ht="12.75" x14ac:dyDescent="0.2">
      <c r="A63" s="114"/>
      <c r="B63" s="260"/>
      <c r="C63" s="260"/>
      <c r="D63" s="129">
        <v>9330144.0399999991</v>
      </c>
      <c r="E63" s="122"/>
      <c r="F63" s="111"/>
      <c r="G63" s="112"/>
      <c r="H63" s="112"/>
      <c r="I63" s="145"/>
      <c r="J63" s="179" t="s">
        <v>212</v>
      </c>
      <c r="K63" s="154">
        <v>1.34</v>
      </c>
      <c r="L63" s="89">
        <v>134</v>
      </c>
      <c r="M63" s="158">
        <v>5683</v>
      </c>
      <c r="N63" s="158">
        <v>5712</v>
      </c>
      <c r="O63" s="141">
        <v>5515</v>
      </c>
      <c r="P63" s="90">
        <v>168</v>
      </c>
      <c r="Q63" s="162">
        <v>3.0462375339981869E-2</v>
      </c>
      <c r="R63" s="174">
        <v>4252.5</v>
      </c>
      <c r="S63" s="185">
        <v>2114</v>
      </c>
      <c r="T63" s="146">
        <v>2039</v>
      </c>
      <c r="U63" s="112">
        <v>75</v>
      </c>
      <c r="V63" s="162">
        <v>3.678273663560569E-2</v>
      </c>
      <c r="W63" s="185">
        <v>2038</v>
      </c>
      <c r="X63" s="141">
        <v>1977</v>
      </c>
      <c r="Y63" s="90">
        <v>61</v>
      </c>
      <c r="Z63" s="163">
        <v>3.0854830551340414E-2</v>
      </c>
      <c r="AA63" s="91">
        <v>15.208955223880597</v>
      </c>
      <c r="AB63" s="158">
        <v>2515</v>
      </c>
      <c r="AC63" s="189">
        <v>1650</v>
      </c>
      <c r="AD63" s="112">
        <v>125</v>
      </c>
      <c r="AE63" s="90">
        <v>1775</v>
      </c>
      <c r="AF63" s="164">
        <v>0.70576540755467199</v>
      </c>
      <c r="AG63" s="92">
        <v>1.0184205015218932</v>
      </c>
      <c r="AH63" s="158">
        <v>580</v>
      </c>
      <c r="AI63" s="164">
        <v>0.23061630218687873</v>
      </c>
      <c r="AJ63" s="93">
        <v>1.1326930362813297</v>
      </c>
      <c r="AK63" s="158">
        <v>95</v>
      </c>
      <c r="AL63" s="158">
        <v>60</v>
      </c>
      <c r="AM63" s="90">
        <v>155</v>
      </c>
      <c r="AN63" s="164">
        <v>6.1630218687872766E-2</v>
      </c>
      <c r="AO63" s="93">
        <v>0.67725515041618423</v>
      </c>
      <c r="AP63" s="158">
        <v>10</v>
      </c>
      <c r="AQ63" s="113" t="s">
        <v>9</v>
      </c>
      <c r="AR63" s="94" t="s">
        <v>9</v>
      </c>
      <c r="AS63" s="114"/>
      <c r="AT63" s="192"/>
    </row>
    <row r="64" spans="1:46" s="142" customFormat="1" ht="12.75" x14ac:dyDescent="0.2">
      <c r="A64" s="114"/>
      <c r="B64" s="260"/>
      <c r="C64" s="260"/>
      <c r="D64" s="129">
        <v>9330144.0500000007</v>
      </c>
      <c r="E64" s="122"/>
      <c r="F64" s="111"/>
      <c r="G64" s="112"/>
      <c r="H64" s="112"/>
      <c r="I64" s="145"/>
      <c r="J64" s="179" t="s">
        <v>213</v>
      </c>
      <c r="K64" s="154">
        <v>0.69</v>
      </c>
      <c r="L64" s="89">
        <v>69</v>
      </c>
      <c r="M64" s="158">
        <v>2813</v>
      </c>
      <c r="N64" s="158">
        <v>2599</v>
      </c>
      <c r="O64" s="141">
        <v>2332</v>
      </c>
      <c r="P64" s="90">
        <v>481</v>
      </c>
      <c r="Q64" s="162">
        <v>0.20626072041166379</v>
      </c>
      <c r="R64" s="174">
        <v>4077.4</v>
      </c>
      <c r="S64" s="185">
        <v>970</v>
      </c>
      <c r="T64" s="146">
        <v>827</v>
      </c>
      <c r="U64" s="112">
        <v>143</v>
      </c>
      <c r="V64" s="162">
        <v>0.17291414752116083</v>
      </c>
      <c r="W64" s="185">
        <v>929</v>
      </c>
      <c r="X64" s="141">
        <v>797</v>
      </c>
      <c r="Y64" s="90">
        <v>132</v>
      </c>
      <c r="Z64" s="163">
        <v>0.16562107904642409</v>
      </c>
      <c r="AA64" s="91">
        <v>13.463768115942029</v>
      </c>
      <c r="AB64" s="158">
        <v>1110</v>
      </c>
      <c r="AC64" s="189">
        <v>835</v>
      </c>
      <c r="AD64" s="112">
        <v>65</v>
      </c>
      <c r="AE64" s="90">
        <v>900</v>
      </c>
      <c r="AF64" s="164">
        <v>0.81081081081081086</v>
      </c>
      <c r="AG64" s="92">
        <v>1.1700011700011701</v>
      </c>
      <c r="AH64" s="158">
        <v>180</v>
      </c>
      <c r="AI64" s="164">
        <v>0.16216216216216217</v>
      </c>
      <c r="AJ64" s="93">
        <v>0.79647427388095371</v>
      </c>
      <c r="AK64" s="158">
        <v>10</v>
      </c>
      <c r="AL64" s="158">
        <v>10</v>
      </c>
      <c r="AM64" s="90">
        <v>20</v>
      </c>
      <c r="AN64" s="164">
        <v>1.8018018018018018E-2</v>
      </c>
      <c r="AO64" s="93">
        <v>0.198000198000198</v>
      </c>
      <c r="AP64" s="158">
        <v>0</v>
      </c>
      <c r="AQ64" s="113" t="s">
        <v>9</v>
      </c>
      <c r="AR64" s="94" t="s">
        <v>9</v>
      </c>
      <c r="AS64" s="114"/>
      <c r="AT64" s="192"/>
    </row>
    <row r="65" spans="1:46" s="142" customFormat="1" ht="12.75" x14ac:dyDescent="0.2">
      <c r="A65" s="114"/>
      <c r="B65" s="260"/>
      <c r="C65" s="260"/>
      <c r="D65" s="129">
        <v>9330144.0600000005</v>
      </c>
      <c r="E65" s="122"/>
      <c r="F65" s="111"/>
      <c r="G65" s="112"/>
      <c r="H65" s="112"/>
      <c r="I65" s="145"/>
      <c r="J65" s="179" t="s">
        <v>214</v>
      </c>
      <c r="K65" s="154">
        <v>1.33</v>
      </c>
      <c r="L65" s="89">
        <v>133</v>
      </c>
      <c r="M65" s="158">
        <v>5443</v>
      </c>
      <c r="N65" s="158">
        <v>5374</v>
      </c>
      <c r="O65" s="141">
        <v>5149</v>
      </c>
      <c r="P65" s="90">
        <v>294</v>
      </c>
      <c r="Q65" s="162">
        <v>5.709846572149932E-2</v>
      </c>
      <c r="R65" s="174">
        <v>4088.8</v>
      </c>
      <c r="S65" s="185">
        <v>1834</v>
      </c>
      <c r="T65" s="146">
        <v>1605</v>
      </c>
      <c r="U65" s="112">
        <v>229</v>
      </c>
      <c r="V65" s="162">
        <v>0.1426791277258567</v>
      </c>
      <c r="W65" s="185">
        <v>1750</v>
      </c>
      <c r="X65" s="141">
        <v>1580</v>
      </c>
      <c r="Y65" s="90">
        <v>170</v>
      </c>
      <c r="Z65" s="163">
        <v>0.10759493670886076</v>
      </c>
      <c r="AA65" s="91">
        <v>13.157894736842104</v>
      </c>
      <c r="AB65" s="158">
        <v>2520</v>
      </c>
      <c r="AC65" s="189">
        <v>1815</v>
      </c>
      <c r="AD65" s="112">
        <v>165</v>
      </c>
      <c r="AE65" s="90">
        <v>1980</v>
      </c>
      <c r="AF65" s="164">
        <v>0.7857142857142857</v>
      </c>
      <c r="AG65" s="92">
        <v>1.1337868480725624</v>
      </c>
      <c r="AH65" s="158">
        <v>420</v>
      </c>
      <c r="AI65" s="164">
        <v>0.16666666666666666</v>
      </c>
      <c r="AJ65" s="93">
        <v>0.81859855926653569</v>
      </c>
      <c r="AK65" s="158">
        <v>50</v>
      </c>
      <c r="AL65" s="158">
        <v>50</v>
      </c>
      <c r="AM65" s="90">
        <v>100</v>
      </c>
      <c r="AN65" s="164">
        <v>3.968253968253968E-2</v>
      </c>
      <c r="AO65" s="93">
        <v>0.43607186464329323</v>
      </c>
      <c r="AP65" s="158">
        <v>15</v>
      </c>
      <c r="AQ65" s="113" t="s">
        <v>9</v>
      </c>
      <c r="AR65" s="94" t="s">
        <v>9</v>
      </c>
      <c r="AS65" s="114"/>
      <c r="AT65" s="192"/>
    </row>
    <row r="66" spans="1:46" s="142" customFormat="1" ht="12.75" x14ac:dyDescent="0.2">
      <c r="A66" s="114"/>
      <c r="B66" s="260"/>
      <c r="C66" s="260"/>
      <c r="D66" s="129">
        <v>9330145.0099999998</v>
      </c>
      <c r="E66" s="122">
        <v>9330145</v>
      </c>
      <c r="F66" s="123">
        <v>0.59177705300000005</v>
      </c>
      <c r="G66" s="146">
        <v>7615</v>
      </c>
      <c r="H66" s="146">
        <v>2406</v>
      </c>
      <c r="I66" s="147">
        <v>2351</v>
      </c>
      <c r="J66" s="179"/>
      <c r="K66" s="154">
        <v>1.34</v>
      </c>
      <c r="L66" s="89">
        <v>134</v>
      </c>
      <c r="M66" s="158">
        <v>4410</v>
      </c>
      <c r="N66" s="158">
        <v>4438</v>
      </c>
      <c r="O66" s="141">
        <v>4506.3822585950002</v>
      </c>
      <c r="P66" s="90">
        <v>-96.382258595000167</v>
      </c>
      <c r="Q66" s="162">
        <v>-2.1387945598971496E-2</v>
      </c>
      <c r="R66" s="174">
        <v>3300.9</v>
      </c>
      <c r="S66" s="185">
        <v>1510</v>
      </c>
      <c r="T66" s="146">
        <v>1423.815589518</v>
      </c>
      <c r="U66" s="112">
        <v>86.184410481999976</v>
      </c>
      <c r="V66" s="162">
        <v>6.0530598988016222E-2</v>
      </c>
      <c r="W66" s="185">
        <v>1434</v>
      </c>
      <c r="X66" s="141">
        <v>1391.2678516030001</v>
      </c>
      <c r="Y66" s="90">
        <v>42.732148396999946</v>
      </c>
      <c r="Z66" s="163">
        <v>3.0714537353655185E-2</v>
      </c>
      <c r="AA66" s="91">
        <v>10.701492537313433</v>
      </c>
      <c r="AB66" s="158">
        <v>1500</v>
      </c>
      <c r="AC66" s="189">
        <v>1105</v>
      </c>
      <c r="AD66" s="112">
        <v>65</v>
      </c>
      <c r="AE66" s="90">
        <v>1170</v>
      </c>
      <c r="AF66" s="164">
        <v>0.78</v>
      </c>
      <c r="AG66" s="92">
        <v>1.1255411255411256</v>
      </c>
      <c r="AH66" s="158">
        <v>230</v>
      </c>
      <c r="AI66" s="164">
        <v>0.15333333333333332</v>
      </c>
      <c r="AJ66" s="93">
        <v>0.75311067452521274</v>
      </c>
      <c r="AK66" s="158">
        <v>60</v>
      </c>
      <c r="AL66" s="158">
        <v>15</v>
      </c>
      <c r="AM66" s="90">
        <v>75</v>
      </c>
      <c r="AN66" s="164">
        <v>0.05</v>
      </c>
      <c r="AO66" s="93">
        <v>0.5494505494505495</v>
      </c>
      <c r="AP66" s="158">
        <v>25</v>
      </c>
      <c r="AQ66" s="113" t="s">
        <v>9</v>
      </c>
      <c r="AR66" s="94" t="s">
        <v>9</v>
      </c>
      <c r="AS66" s="114" t="s">
        <v>469</v>
      </c>
      <c r="AT66" s="192"/>
    </row>
    <row r="67" spans="1:46" s="142" customFormat="1" ht="12.75" x14ac:dyDescent="0.2">
      <c r="A67" s="114"/>
      <c r="B67" s="260"/>
      <c r="C67" s="260"/>
      <c r="D67" s="129">
        <v>9330145.0199999996</v>
      </c>
      <c r="E67" s="122">
        <v>9330145</v>
      </c>
      <c r="F67" s="123">
        <v>0.408222947</v>
      </c>
      <c r="G67" s="146">
        <v>7615</v>
      </c>
      <c r="H67" s="146">
        <v>2406</v>
      </c>
      <c r="I67" s="147">
        <v>2351</v>
      </c>
      <c r="J67" s="179"/>
      <c r="K67" s="154">
        <v>1.37</v>
      </c>
      <c r="L67" s="89">
        <v>137</v>
      </c>
      <c r="M67" s="158">
        <v>3228</v>
      </c>
      <c r="N67" s="158">
        <v>3283</v>
      </c>
      <c r="O67" s="141">
        <v>3108.6177414049998</v>
      </c>
      <c r="P67" s="90">
        <v>119.38225859500017</v>
      </c>
      <c r="Q67" s="162">
        <v>3.8403647063097263E-2</v>
      </c>
      <c r="R67" s="174">
        <v>2348.8000000000002</v>
      </c>
      <c r="S67" s="185">
        <v>1036</v>
      </c>
      <c r="T67" s="146">
        <v>982.18441048199998</v>
      </c>
      <c r="U67" s="112">
        <v>53.815589518000024</v>
      </c>
      <c r="V67" s="162">
        <v>5.4791736606357264E-2</v>
      </c>
      <c r="W67" s="185">
        <v>1020</v>
      </c>
      <c r="X67" s="141">
        <v>959.73214839700006</v>
      </c>
      <c r="Y67" s="90">
        <v>60.26785160299994</v>
      </c>
      <c r="Z67" s="163">
        <v>6.279653307817476E-2</v>
      </c>
      <c r="AA67" s="91">
        <v>7.445255474452555</v>
      </c>
      <c r="AB67" s="158">
        <v>1450</v>
      </c>
      <c r="AC67" s="189">
        <v>1035</v>
      </c>
      <c r="AD67" s="112">
        <v>150</v>
      </c>
      <c r="AE67" s="90">
        <v>1185</v>
      </c>
      <c r="AF67" s="164">
        <v>0.8172413793103448</v>
      </c>
      <c r="AG67" s="92">
        <v>1.1792804896253173</v>
      </c>
      <c r="AH67" s="158">
        <v>230</v>
      </c>
      <c r="AI67" s="164">
        <v>0.15862068965517243</v>
      </c>
      <c r="AJ67" s="93">
        <v>0.7790800081295306</v>
      </c>
      <c r="AK67" s="158">
        <v>20</v>
      </c>
      <c r="AL67" s="158">
        <v>10</v>
      </c>
      <c r="AM67" s="90">
        <v>30</v>
      </c>
      <c r="AN67" s="164">
        <v>2.0689655172413793E-2</v>
      </c>
      <c r="AO67" s="93">
        <v>0.22735884804850323</v>
      </c>
      <c r="AP67" s="158">
        <v>0</v>
      </c>
      <c r="AQ67" s="113" t="s">
        <v>9</v>
      </c>
      <c r="AR67" s="94" t="s">
        <v>9</v>
      </c>
      <c r="AS67" s="114" t="s">
        <v>469</v>
      </c>
      <c r="AT67" s="192"/>
    </row>
    <row r="68" spans="1:46" s="142" customFormat="1" ht="12.75" x14ac:dyDescent="0.2">
      <c r="A68" s="114"/>
      <c r="B68" s="260"/>
      <c r="C68" s="260"/>
      <c r="D68" s="129">
        <v>9330146</v>
      </c>
      <c r="E68" s="122"/>
      <c r="F68" s="111"/>
      <c r="G68" s="112"/>
      <c r="H68" s="112"/>
      <c r="I68" s="145"/>
      <c r="J68" s="179" t="s">
        <v>216</v>
      </c>
      <c r="K68" s="154">
        <v>4.8</v>
      </c>
      <c r="L68" s="89">
        <v>480</v>
      </c>
      <c r="M68" s="158">
        <v>7086</v>
      </c>
      <c r="N68" s="158">
        <v>6748</v>
      </c>
      <c r="O68" s="141">
        <v>6103</v>
      </c>
      <c r="P68" s="90">
        <v>983</v>
      </c>
      <c r="Q68" s="162">
        <v>0.16106832705226937</v>
      </c>
      <c r="R68" s="174">
        <v>1476.7</v>
      </c>
      <c r="S68" s="185">
        <v>2523</v>
      </c>
      <c r="T68" s="146">
        <v>2030</v>
      </c>
      <c r="U68" s="112">
        <v>493</v>
      </c>
      <c r="V68" s="162">
        <v>0.24285714285714285</v>
      </c>
      <c r="W68" s="185">
        <v>2363</v>
      </c>
      <c r="X68" s="141">
        <v>1961</v>
      </c>
      <c r="Y68" s="90">
        <v>402</v>
      </c>
      <c r="Z68" s="163">
        <v>0.20499745028046915</v>
      </c>
      <c r="AA68" s="91">
        <v>4.9229166666666666</v>
      </c>
      <c r="AB68" s="158">
        <v>3430</v>
      </c>
      <c r="AC68" s="189">
        <v>2440</v>
      </c>
      <c r="AD68" s="112">
        <v>265</v>
      </c>
      <c r="AE68" s="90">
        <v>2705</v>
      </c>
      <c r="AF68" s="164">
        <v>0.78862973760932942</v>
      </c>
      <c r="AG68" s="92">
        <v>1.1379938493641117</v>
      </c>
      <c r="AH68" s="158">
        <v>540</v>
      </c>
      <c r="AI68" s="164">
        <v>0.15743440233236153</v>
      </c>
      <c r="AJ68" s="93">
        <v>0.77325344956955566</v>
      </c>
      <c r="AK68" s="158">
        <v>85</v>
      </c>
      <c r="AL68" s="158">
        <v>25</v>
      </c>
      <c r="AM68" s="90">
        <v>110</v>
      </c>
      <c r="AN68" s="164">
        <v>3.2069970845481049E-2</v>
      </c>
      <c r="AO68" s="93">
        <v>0.3524172620382533</v>
      </c>
      <c r="AP68" s="158">
        <v>65</v>
      </c>
      <c r="AQ68" s="113" t="s">
        <v>9</v>
      </c>
      <c r="AR68" s="94" t="s">
        <v>9</v>
      </c>
      <c r="AS68" s="114"/>
      <c r="AT68" s="192"/>
    </row>
    <row r="69" spans="1:46" s="142" customFormat="1" ht="12.75" x14ac:dyDescent="0.2">
      <c r="A69" s="114"/>
      <c r="B69" s="260" t="s">
        <v>541</v>
      </c>
      <c r="C69" s="260" t="s">
        <v>545</v>
      </c>
      <c r="D69" s="129">
        <v>9330147.0099999998</v>
      </c>
      <c r="E69" s="122"/>
      <c r="F69" s="111"/>
      <c r="G69" s="112"/>
      <c r="H69" s="112"/>
      <c r="I69" s="145"/>
      <c r="J69" s="179" t="s">
        <v>217</v>
      </c>
      <c r="K69" s="154">
        <v>2.67</v>
      </c>
      <c r="L69" s="89">
        <v>267</v>
      </c>
      <c r="M69" s="158">
        <v>10895</v>
      </c>
      <c r="N69" s="158">
        <v>9674</v>
      </c>
      <c r="O69" s="141">
        <v>6447</v>
      </c>
      <c r="P69" s="90">
        <v>4448</v>
      </c>
      <c r="Q69" s="162">
        <v>0.68993330231115246</v>
      </c>
      <c r="R69" s="174">
        <v>4087.1</v>
      </c>
      <c r="S69" s="185">
        <v>4331</v>
      </c>
      <c r="T69" s="146">
        <v>2540</v>
      </c>
      <c r="U69" s="112">
        <v>1791</v>
      </c>
      <c r="V69" s="162">
        <v>0.70511811023622051</v>
      </c>
      <c r="W69" s="185">
        <v>4096</v>
      </c>
      <c r="X69" s="141">
        <v>2303</v>
      </c>
      <c r="Y69" s="90">
        <v>1793</v>
      </c>
      <c r="Z69" s="163">
        <v>0.77854971775944415</v>
      </c>
      <c r="AA69" s="91">
        <v>15.340823970037453</v>
      </c>
      <c r="AB69" s="158">
        <v>4800</v>
      </c>
      <c r="AC69" s="189">
        <v>3245</v>
      </c>
      <c r="AD69" s="112">
        <v>380</v>
      </c>
      <c r="AE69" s="90">
        <v>3625</v>
      </c>
      <c r="AF69" s="164">
        <v>0.75520833333333337</v>
      </c>
      <c r="AG69" s="92">
        <v>1.0897667147667149</v>
      </c>
      <c r="AH69" s="158">
        <v>960</v>
      </c>
      <c r="AI69" s="164">
        <v>0.2</v>
      </c>
      <c r="AJ69" s="93">
        <v>0.98231827111984282</v>
      </c>
      <c r="AK69" s="158">
        <v>150</v>
      </c>
      <c r="AL69" s="158">
        <v>10</v>
      </c>
      <c r="AM69" s="90">
        <v>160</v>
      </c>
      <c r="AN69" s="164">
        <v>3.3333333333333333E-2</v>
      </c>
      <c r="AO69" s="93">
        <v>0.36630036630036633</v>
      </c>
      <c r="AP69" s="158">
        <v>50</v>
      </c>
      <c r="AQ69" s="113" t="s">
        <v>9</v>
      </c>
      <c r="AR69" s="94" t="s">
        <v>9</v>
      </c>
      <c r="AS69" s="114"/>
      <c r="AT69" s="192"/>
    </row>
    <row r="70" spans="1:46" s="142" customFormat="1" ht="12.75" x14ac:dyDescent="0.2">
      <c r="A70" s="114"/>
      <c r="B70" s="260"/>
      <c r="C70" s="260"/>
      <c r="D70" s="129">
        <v>9330147.0399999991</v>
      </c>
      <c r="E70" s="122"/>
      <c r="F70" s="111"/>
      <c r="G70" s="112"/>
      <c r="H70" s="112"/>
      <c r="I70" s="145"/>
      <c r="J70" s="179" t="s">
        <v>218</v>
      </c>
      <c r="K70" s="154">
        <v>0.33</v>
      </c>
      <c r="L70" s="89">
        <v>33</v>
      </c>
      <c r="M70" s="158">
        <v>5368</v>
      </c>
      <c r="N70" s="158">
        <v>5408</v>
      </c>
      <c r="O70" s="141">
        <v>5383</v>
      </c>
      <c r="P70" s="90">
        <v>-15</v>
      </c>
      <c r="Q70" s="162">
        <v>-2.7865502507895224E-3</v>
      </c>
      <c r="R70" s="174">
        <v>16227.3</v>
      </c>
      <c r="S70" s="185">
        <v>2459</v>
      </c>
      <c r="T70" s="146">
        <v>2413</v>
      </c>
      <c r="U70" s="112">
        <v>46</v>
      </c>
      <c r="V70" s="162">
        <v>1.9063406547865726E-2</v>
      </c>
      <c r="W70" s="185">
        <v>2419</v>
      </c>
      <c r="X70" s="141">
        <v>2330</v>
      </c>
      <c r="Y70" s="90">
        <v>89</v>
      </c>
      <c r="Z70" s="163">
        <v>3.8197424892703863E-2</v>
      </c>
      <c r="AA70" s="91">
        <v>73.303030303030297</v>
      </c>
      <c r="AB70" s="158">
        <v>2540</v>
      </c>
      <c r="AC70" s="189">
        <v>1660</v>
      </c>
      <c r="AD70" s="112">
        <v>195</v>
      </c>
      <c r="AE70" s="90">
        <v>1855</v>
      </c>
      <c r="AF70" s="164">
        <v>0.73031496062992129</v>
      </c>
      <c r="AG70" s="92">
        <v>1.0538455420345185</v>
      </c>
      <c r="AH70" s="158">
        <v>535</v>
      </c>
      <c r="AI70" s="164">
        <v>0.21062992125984251</v>
      </c>
      <c r="AJ70" s="93">
        <v>1.0345281004903857</v>
      </c>
      <c r="AK70" s="158">
        <v>75</v>
      </c>
      <c r="AL70" s="158">
        <v>50</v>
      </c>
      <c r="AM70" s="90">
        <v>125</v>
      </c>
      <c r="AN70" s="164">
        <v>4.9212598425196853E-2</v>
      </c>
      <c r="AO70" s="93">
        <v>0.54079778489227315</v>
      </c>
      <c r="AP70" s="158">
        <v>30</v>
      </c>
      <c r="AQ70" s="113" t="s">
        <v>9</v>
      </c>
      <c r="AR70" s="94" t="s">
        <v>9</v>
      </c>
      <c r="AS70" s="114"/>
      <c r="AT70" s="192"/>
    </row>
    <row r="71" spans="1:46" s="142" customFormat="1" ht="12.75" x14ac:dyDescent="0.2">
      <c r="A71" s="114"/>
      <c r="B71" s="260"/>
      <c r="C71" s="260"/>
      <c r="D71" s="129">
        <v>9330147.0500000007</v>
      </c>
      <c r="E71" s="122"/>
      <c r="F71" s="111"/>
      <c r="G71" s="112"/>
      <c r="H71" s="112"/>
      <c r="I71" s="145"/>
      <c r="J71" s="179" t="s">
        <v>219</v>
      </c>
      <c r="K71" s="154">
        <v>0.33</v>
      </c>
      <c r="L71" s="89">
        <v>33</v>
      </c>
      <c r="M71" s="158">
        <v>4553</v>
      </c>
      <c r="N71" s="158">
        <v>4466</v>
      </c>
      <c r="O71" s="141">
        <v>4092</v>
      </c>
      <c r="P71" s="90">
        <v>461</v>
      </c>
      <c r="Q71" s="162">
        <v>0.11265884652981427</v>
      </c>
      <c r="R71" s="174">
        <v>13817.9</v>
      </c>
      <c r="S71" s="185">
        <v>1910</v>
      </c>
      <c r="T71" s="146">
        <v>1658</v>
      </c>
      <c r="U71" s="112">
        <v>252</v>
      </c>
      <c r="V71" s="162">
        <v>0.1519903498190591</v>
      </c>
      <c r="W71" s="185">
        <v>1826</v>
      </c>
      <c r="X71" s="141">
        <v>1548</v>
      </c>
      <c r="Y71" s="90">
        <v>278</v>
      </c>
      <c r="Z71" s="163">
        <v>0.17958656330749354</v>
      </c>
      <c r="AA71" s="91">
        <v>55.333333333333336</v>
      </c>
      <c r="AB71" s="158">
        <v>2090</v>
      </c>
      <c r="AC71" s="189">
        <v>1300</v>
      </c>
      <c r="AD71" s="112">
        <v>95</v>
      </c>
      <c r="AE71" s="90">
        <v>1395</v>
      </c>
      <c r="AF71" s="164">
        <v>0.66746411483253587</v>
      </c>
      <c r="AG71" s="92">
        <v>0.96315168085503022</v>
      </c>
      <c r="AH71" s="158">
        <v>520</v>
      </c>
      <c r="AI71" s="164">
        <v>0.24880382775119617</v>
      </c>
      <c r="AJ71" s="93">
        <v>1.222022729622771</v>
      </c>
      <c r="AK71" s="158">
        <v>155</v>
      </c>
      <c r="AL71" s="158">
        <v>15</v>
      </c>
      <c r="AM71" s="90">
        <v>170</v>
      </c>
      <c r="AN71" s="164">
        <v>8.1339712918660281E-2</v>
      </c>
      <c r="AO71" s="93">
        <v>0.89384299910615694</v>
      </c>
      <c r="AP71" s="158">
        <v>0</v>
      </c>
      <c r="AQ71" s="113" t="s">
        <v>9</v>
      </c>
      <c r="AR71" s="94" t="s">
        <v>9</v>
      </c>
      <c r="AS71" s="114"/>
      <c r="AT71" s="192"/>
    </row>
    <row r="72" spans="1:46" s="142" customFormat="1" ht="12.75" x14ac:dyDescent="0.2">
      <c r="A72" s="114"/>
      <c r="B72" s="260" t="s">
        <v>541</v>
      </c>
      <c r="C72" s="260" t="s">
        <v>601</v>
      </c>
      <c r="D72" s="129">
        <v>9330147.0899999999</v>
      </c>
      <c r="E72" s="122">
        <v>9330147.0600000005</v>
      </c>
      <c r="F72" s="123">
        <v>0.47408228400000002</v>
      </c>
      <c r="G72" s="146">
        <v>7979</v>
      </c>
      <c r="H72" s="146">
        <v>3763</v>
      </c>
      <c r="I72" s="147">
        <v>3542</v>
      </c>
      <c r="J72" s="179"/>
      <c r="K72" s="154">
        <v>0.24</v>
      </c>
      <c r="L72" s="89">
        <v>24</v>
      </c>
      <c r="M72" s="158">
        <v>3941</v>
      </c>
      <c r="N72" s="158">
        <v>3772</v>
      </c>
      <c r="O72" s="141">
        <v>3782.7025440360003</v>
      </c>
      <c r="P72" s="90">
        <v>158.29745596399971</v>
      </c>
      <c r="Q72" s="162">
        <v>4.1847714463718398E-2</v>
      </c>
      <c r="R72" s="174">
        <v>16414</v>
      </c>
      <c r="S72" s="185">
        <v>1636</v>
      </c>
      <c r="T72" s="146">
        <v>1783.9716346920002</v>
      </c>
      <c r="U72" s="112">
        <v>-147.97163469200018</v>
      </c>
      <c r="V72" s="162">
        <v>-8.2945060232164081E-2</v>
      </c>
      <c r="W72" s="185">
        <v>1608</v>
      </c>
      <c r="X72" s="141">
        <v>1679.1994499280001</v>
      </c>
      <c r="Y72" s="90">
        <v>-71.199449928000149</v>
      </c>
      <c r="Z72" s="163">
        <v>-4.240082971147531E-2</v>
      </c>
      <c r="AA72" s="91">
        <v>67</v>
      </c>
      <c r="AB72" s="158">
        <v>1875</v>
      </c>
      <c r="AC72" s="189">
        <v>1125</v>
      </c>
      <c r="AD72" s="112">
        <v>130</v>
      </c>
      <c r="AE72" s="90">
        <v>1255</v>
      </c>
      <c r="AF72" s="164">
        <v>0.66933333333333334</v>
      </c>
      <c r="AG72" s="92">
        <v>0.96584896584896596</v>
      </c>
      <c r="AH72" s="158">
        <v>440</v>
      </c>
      <c r="AI72" s="164">
        <v>0.23466666666666666</v>
      </c>
      <c r="AJ72" s="93">
        <v>1.1525867714472822</v>
      </c>
      <c r="AK72" s="158">
        <v>120</v>
      </c>
      <c r="AL72" s="158">
        <v>45</v>
      </c>
      <c r="AM72" s="90">
        <v>165</v>
      </c>
      <c r="AN72" s="164">
        <v>8.7999999999999995E-2</v>
      </c>
      <c r="AO72" s="93">
        <v>0.96703296703296704</v>
      </c>
      <c r="AP72" s="158">
        <v>10</v>
      </c>
      <c r="AQ72" s="113" t="s">
        <v>9</v>
      </c>
      <c r="AR72" s="94" t="s">
        <v>9</v>
      </c>
      <c r="AS72" s="114" t="s">
        <v>469</v>
      </c>
      <c r="AT72" s="192"/>
    </row>
    <row r="73" spans="1:46" s="142" customFormat="1" ht="12.75" x14ac:dyDescent="0.2">
      <c r="A73" s="114"/>
      <c r="B73" s="261"/>
      <c r="C73" s="261"/>
      <c r="D73" s="130">
        <v>9330147.0999999996</v>
      </c>
      <c r="E73" s="124">
        <v>9330147.0600000005</v>
      </c>
      <c r="F73" s="126">
        <v>0.52591771600000004</v>
      </c>
      <c r="G73" s="150">
        <v>7979</v>
      </c>
      <c r="H73" s="150">
        <v>3763</v>
      </c>
      <c r="I73" s="151">
        <v>3542</v>
      </c>
      <c r="J73" s="180"/>
      <c r="K73" s="155">
        <v>0.41</v>
      </c>
      <c r="L73" s="96">
        <v>41</v>
      </c>
      <c r="M73" s="159">
        <v>4413</v>
      </c>
      <c r="N73" s="159">
        <v>4354</v>
      </c>
      <c r="O73" s="143">
        <v>4196.2974559640006</v>
      </c>
      <c r="P73" s="97">
        <v>216.70254403599938</v>
      </c>
      <c r="Q73" s="165">
        <v>5.1641368685151297E-2</v>
      </c>
      <c r="R73" s="175">
        <v>10667.2</v>
      </c>
      <c r="S73" s="186">
        <v>1993</v>
      </c>
      <c r="T73" s="150">
        <v>1979.028365308</v>
      </c>
      <c r="U73" s="116">
        <v>13.971634691999952</v>
      </c>
      <c r="V73" s="165">
        <v>7.0598455974255426E-3</v>
      </c>
      <c r="W73" s="186">
        <v>1940</v>
      </c>
      <c r="X73" s="143">
        <v>1862.8005500720001</v>
      </c>
      <c r="Y73" s="97">
        <v>77.199449927999922</v>
      </c>
      <c r="Z73" s="166">
        <v>4.1442681517898441E-2</v>
      </c>
      <c r="AA73" s="98">
        <v>47.31707317073171</v>
      </c>
      <c r="AB73" s="159">
        <v>1925</v>
      </c>
      <c r="AC73" s="190">
        <v>1110</v>
      </c>
      <c r="AD73" s="116">
        <v>90</v>
      </c>
      <c r="AE73" s="97">
        <v>1200</v>
      </c>
      <c r="AF73" s="167">
        <v>0.62337662337662336</v>
      </c>
      <c r="AG73" s="99">
        <v>0.89953336706583464</v>
      </c>
      <c r="AH73" s="159">
        <v>595</v>
      </c>
      <c r="AI73" s="167">
        <v>0.30909090909090908</v>
      </c>
      <c r="AJ73" s="100">
        <v>1.5181282371852116</v>
      </c>
      <c r="AK73" s="159">
        <v>90</v>
      </c>
      <c r="AL73" s="159">
        <v>20</v>
      </c>
      <c r="AM73" s="97">
        <v>110</v>
      </c>
      <c r="AN73" s="167">
        <v>5.7142857142857141E-2</v>
      </c>
      <c r="AO73" s="100">
        <v>0.62794348508634223</v>
      </c>
      <c r="AP73" s="159">
        <v>20</v>
      </c>
      <c r="AQ73" s="117" t="s">
        <v>8</v>
      </c>
      <c r="AR73" s="94" t="s">
        <v>9</v>
      </c>
      <c r="AS73" s="114" t="s">
        <v>469</v>
      </c>
      <c r="AT73" s="192"/>
    </row>
    <row r="74" spans="1:46" s="142" customFormat="1" ht="12.75" x14ac:dyDescent="0.2">
      <c r="A74" s="114"/>
      <c r="B74" s="260"/>
      <c r="C74" s="260"/>
      <c r="D74" s="129">
        <v>9330149.0199999996</v>
      </c>
      <c r="E74" s="122"/>
      <c r="F74" s="111"/>
      <c r="G74" s="112"/>
      <c r="H74" s="112"/>
      <c r="I74" s="145"/>
      <c r="J74" s="179" t="s">
        <v>224</v>
      </c>
      <c r="K74" s="154">
        <v>1.53</v>
      </c>
      <c r="L74" s="89">
        <v>153</v>
      </c>
      <c r="M74" s="158">
        <v>4725</v>
      </c>
      <c r="N74" s="158">
        <v>4910</v>
      </c>
      <c r="O74" s="141">
        <v>4903</v>
      </c>
      <c r="P74" s="90">
        <v>-178</v>
      </c>
      <c r="Q74" s="162">
        <v>-3.6304303487660616E-2</v>
      </c>
      <c r="R74" s="174">
        <v>3082.8</v>
      </c>
      <c r="S74" s="185">
        <v>1622</v>
      </c>
      <c r="T74" s="146">
        <v>1615</v>
      </c>
      <c r="U74" s="112">
        <v>7</v>
      </c>
      <c r="V74" s="162">
        <v>4.3343653250773996E-3</v>
      </c>
      <c r="W74" s="185">
        <v>1550</v>
      </c>
      <c r="X74" s="141">
        <v>1575</v>
      </c>
      <c r="Y74" s="90">
        <v>-25</v>
      </c>
      <c r="Z74" s="163">
        <v>-1.5873015873015872E-2</v>
      </c>
      <c r="AA74" s="91">
        <v>10.130718954248366</v>
      </c>
      <c r="AB74" s="158">
        <v>2090</v>
      </c>
      <c r="AC74" s="189">
        <v>1470</v>
      </c>
      <c r="AD74" s="112">
        <v>135</v>
      </c>
      <c r="AE74" s="90">
        <v>1605</v>
      </c>
      <c r="AF74" s="164">
        <v>0.76794258373205737</v>
      </c>
      <c r="AG74" s="92">
        <v>1.1081422564676153</v>
      </c>
      <c r="AH74" s="158">
        <v>385</v>
      </c>
      <c r="AI74" s="164">
        <v>0.18421052631578946</v>
      </c>
      <c r="AJ74" s="93">
        <v>0.90476682866301306</v>
      </c>
      <c r="AK74" s="158">
        <v>30</v>
      </c>
      <c r="AL74" s="158">
        <v>45</v>
      </c>
      <c r="AM74" s="90">
        <v>75</v>
      </c>
      <c r="AN74" s="164">
        <v>3.5885167464114832E-2</v>
      </c>
      <c r="AO74" s="93">
        <v>0.39434249960565754</v>
      </c>
      <c r="AP74" s="158">
        <v>20</v>
      </c>
      <c r="AQ74" s="113" t="s">
        <v>9</v>
      </c>
      <c r="AR74" s="94" t="s">
        <v>9</v>
      </c>
      <c r="AS74" s="114"/>
      <c r="AT74" s="192"/>
    </row>
    <row r="75" spans="1:46" s="142" customFormat="1" ht="12.75" x14ac:dyDescent="0.2">
      <c r="A75" s="114"/>
      <c r="B75" s="260"/>
      <c r="C75" s="260"/>
      <c r="D75" s="129">
        <v>9330149.0500000007</v>
      </c>
      <c r="E75" s="122"/>
      <c r="F75" s="111"/>
      <c r="G75" s="112"/>
      <c r="H75" s="112"/>
      <c r="I75" s="145"/>
      <c r="J75" s="179" t="s">
        <v>227</v>
      </c>
      <c r="K75" s="154">
        <v>0.65</v>
      </c>
      <c r="L75" s="89">
        <v>65</v>
      </c>
      <c r="M75" s="158">
        <v>2182</v>
      </c>
      <c r="N75" s="158">
        <v>2296</v>
      </c>
      <c r="O75" s="141">
        <v>2111</v>
      </c>
      <c r="P75" s="90">
        <v>71</v>
      </c>
      <c r="Q75" s="162">
        <v>3.3633349123638086E-2</v>
      </c>
      <c r="R75" s="174">
        <v>3369.4</v>
      </c>
      <c r="S75" s="185">
        <v>720</v>
      </c>
      <c r="T75" s="146">
        <v>670</v>
      </c>
      <c r="U75" s="112">
        <v>50</v>
      </c>
      <c r="V75" s="162">
        <v>7.4626865671641784E-2</v>
      </c>
      <c r="W75" s="185">
        <v>671</v>
      </c>
      <c r="X75" s="141">
        <v>644</v>
      </c>
      <c r="Y75" s="90">
        <v>27</v>
      </c>
      <c r="Z75" s="163">
        <v>4.192546583850932E-2</v>
      </c>
      <c r="AA75" s="91">
        <v>10.323076923076924</v>
      </c>
      <c r="AB75" s="158">
        <v>760</v>
      </c>
      <c r="AC75" s="189">
        <v>540</v>
      </c>
      <c r="AD75" s="112">
        <v>50</v>
      </c>
      <c r="AE75" s="90">
        <v>590</v>
      </c>
      <c r="AF75" s="164">
        <v>0.77631578947368418</v>
      </c>
      <c r="AG75" s="92">
        <v>1.1202248044353309</v>
      </c>
      <c r="AH75" s="158">
        <v>125</v>
      </c>
      <c r="AI75" s="164">
        <v>0.16447368421052633</v>
      </c>
      <c r="AJ75" s="93">
        <v>0.80782752559197601</v>
      </c>
      <c r="AK75" s="158">
        <v>40</v>
      </c>
      <c r="AL75" s="158">
        <v>0</v>
      </c>
      <c r="AM75" s="90">
        <v>40</v>
      </c>
      <c r="AN75" s="164">
        <v>5.2631578947368418E-2</v>
      </c>
      <c r="AO75" s="93">
        <v>0.578368999421631</v>
      </c>
      <c r="AP75" s="158">
        <v>10</v>
      </c>
      <c r="AQ75" s="113" t="s">
        <v>9</v>
      </c>
      <c r="AR75" s="94" t="s">
        <v>9</v>
      </c>
      <c r="AS75" s="114"/>
      <c r="AT75" s="192"/>
    </row>
    <row r="76" spans="1:46" s="142" customFormat="1" ht="12.75" x14ac:dyDescent="0.2">
      <c r="A76" s="114"/>
      <c r="B76" s="260"/>
      <c r="C76" s="260"/>
      <c r="D76" s="129">
        <v>9330149.0600000005</v>
      </c>
      <c r="E76" s="122">
        <v>9330149.0299999993</v>
      </c>
      <c r="F76" s="123">
        <v>0.62981835500000005</v>
      </c>
      <c r="G76" s="146">
        <v>7796</v>
      </c>
      <c r="H76" s="146">
        <v>2595</v>
      </c>
      <c r="I76" s="147">
        <v>2514</v>
      </c>
      <c r="J76" s="179"/>
      <c r="K76" s="154">
        <v>1.67</v>
      </c>
      <c r="L76" s="89">
        <v>167</v>
      </c>
      <c r="M76" s="158">
        <v>4943</v>
      </c>
      <c r="N76" s="158">
        <v>5140</v>
      </c>
      <c r="O76" s="141">
        <v>4910.0638955800005</v>
      </c>
      <c r="P76" s="90">
        <v>32.936104419999538</v>
      </c>
      <c r="Q76" s="162">
        <v>6.707876948332251E-3</v>
      </c>
      <c r="R76" s="174">
        <v>2956.2</v>
      </c>
      <c r="S76" s="185">
        <v>1807</v>
      </c>
      <c r="T76" s="146">
        <v>1634.3786312250002</v>
      </c>
      <c r="U76" s="112">
        <v>172.62136877499984</v>
      </c>
      <c r="V76" s="162">
        <v>0.10561895846962745</v>
      </c>
      <c r="W76" s="185">
        <v>1736</v>
      </c>
      <c r="X76" s="141">
        <v>1583.3633444700001</v>
      </c>
      <c r="Y76" s="90">
        <v>152.63665552999987</v>
      </c>
      <c r="Z76" s="163">
        <v>9.640027101997363E-2</v>
      </c>
      <c r="AA76" s="91">
        <v>10.395209580838323</v>
      </c>
      <c r="AB76" s="158">
        <v>1615</v>
      </c>
      <c r="AC76" s="189">
        <v>1205</v>
      </c>
      <c r="AD76" s="112">
        <v>115</v>
      </c>
      <c r="AE76" s="90">
        <v>1320</v>
      </c>
      <c r="AF76" s="164">
        <v>0.8173374613003096</v>
      </c>
      <c r="AG76" s="92">
        <v>1.1794191360754829</v>
      </c>
      <c r="AH76" s="158">
        <v>230</v>
      </c>
      <c r="AI76" s="164">
        <v>0.14241486068111456</v>
      </c>
      <c r="AJ76" s="93">
        <v>0.69948359863022869</v>
      </c>
      <c r="AK76" s="158">
        <v>45</v>
      </c>
      <c r="AL76" s="158">
        <v>15</v>
      </c>
      <c r="AM76" s="90">
        <v>60</v>
      </c>
      <c r="AN76" s="164">
        <v>3.7151702786377708E-2</v>
      </c>
      <c r="AO76" s="93">
        <v>0.4082604701799748</v>
      </c>
      <c r="AP76" s="158">
        <v>10</v>
      </c>
      <c r="AQ76" s="113" t="s">
        <v>9</v>
      </c>
      <c r="AR76" s="94" t="s">
        <v>9</v>
      </c>
      <c r="AS76" s="114" t="s">
        <v>469</v>
      </c>
      <c r="AT76" s="192"/>
    </row>
    <row r="77" spans="1:46" s="142" customFormat="1" ht="12.75" x14ac:dyDescent="0.2">
      <c r="A77" s="114"/>
      <c r="B77" s="260"/>
      <c r="C77" s="260"/>
      <c r="D77" s="129">
        <v>9330149.0700000003</v>
      </c>
      <c r="E77" s="122">
        <v>9330149.0299999993</v>
      </c>
      <c r="F77" s="123">
        <v>0.370181645</v>
      </c>
      <c r="G77" s="146">
        <v>7796</v>
      </c>
      <c r="H77" s="146">
        <v>2595</v>
      </c>
      <c r="I77" s="147">
        <v>2514</v>
      </c>
      <c r="J77" s="179"/>
      <c r="K77" s="154">
        <v>1.04</v>
      </c>
      <c r="L77" s="89">
        <v>104</v>
      </c>
      <c r="M77" s="158">
        <v>2664</v>
      </c>
      <c r="N77" s="158">
        <v>2919</v>
      </c>
      <c r="O77" s="141">
        <v>2885.93610442</v>
      </c>
      <c r="P77" s="90">
        <v>-221.93610441999999</v>
      </c>
      <c r="Q77" s="162">
        <v>-7.69026396946524E-2</v>
      </c>
      <c r="R77" s="174">
        <v>2564.3000000000002</v>
      </c>
      <c r="S77" s="185">
        <v>899</v>
      </c>
      <c r="T77" s="146">
        <v>960.62136877500006</v>
      </c>
      <c r="U77" s="112">
        <v>-61.621368775000064</v>
      </c>
      <c r="V77" s="162">
        <v>-6.4147405812532185E-2</v>
      </c>
      <c r="W77" s="185">
        <v>844</v>
      </c>
      <c r="X77" s="141">
        <v>930.63665552999998</v>
      </c>
      <c r="Y77" s="90">
        <v>-86.636655529999985</v>
      </c>
      <c r="Z77" s="163">
        <v>-9.3093964239631399E-2</v>
      </c>
      <c r="AA77" s="91">
        <v>8.115384615384615</v>
      </c>
      <c r="AB77" s="158">
        <v>855</v>
      </c>
      <c r="AC77" s="189">
        <v>645</v>
      </c>
      <c r="AD77" s="112">
        <v>55</v>
      </c>
      <c r="AE77" s="90">
        <v>700</v>
      </c>
      <c r="AF77" s="164">
        <v>0.81871345029239762</v>
      </c>
      <c r="AG77" s="92">
        <v>1.18140469017662</v>
      </c>
      <c r="AH77" s="158">
        <v>100</v>
      </c>
      <c r="AI77" s="164">
        <v>0.11695906432748537</v>
      </c>
      <c r="AJ77" s="93">
        <v>0.57445512930984954</v>
      </c>
      <c r="AK77" s="158">
        <v>30</v>
      </c>
      <c r="AL77" s="158">
        <v>20</v>
      </c>
      <c r="AM77" s="90">
        <v>50</v>
      </c>
      <c r="AN77" s="164">
        <v>5.8479532163742687E-2</v>
      </c>
      <c r="AO77" s="93">
        <v>0.64263222157958999</v>
      </c>
      <c r="AP77" s="158">
        <v>15</v>
      </c>
      <c r="AQ77" s="113" t="s">
        <v>9</v>
      </c>
      <c r="AR77" s="94" t="s">
        <v>9</v>
      </c>
      <c r="AS77" s="114" t="s">
        <v>469</v>
      </c>
      <c r="AT77" s="192"/>
    </row>
    <row r="78" spans="1:46" s="142" customFormat="1" ht="12.75" x14ac:dyDescent="0.2">
      <c r="A78" s="114"/>
      <c r="B78" s="260"/>
      <c r="C78" s="260"/>
      <c r="D78" s="129">
        <v>9330149.0800000001</v>
      </c>
      <c r="E78" s="122">
        <v>9330149.0399999991</v>
      </c>
      <c r="F78" s="123">
        <v>0.60888417399999994</v>
      </c>
      <c r="G78" s="146">
        <v>7609</v>
      </c>
      <c r="H78" s="146">
        <v>2868</v>
      </c>
      <c r="I78" s="147">
        <v>2754</v>
      </c>
      <c r="J78" s="179"/>
      <c r="K78" s="154">
        <v>1.03</v>
      </c>
      <c r="L78" s="89">
        <v>103</v>
      </c>
      <c r="M78" s="158">
        <v>4672</v>
      </c>
      <c r="N78" s="158">
        <v>4644</v>
      </c>
      <c r="O78" s="141">
        <v>4632.9996799659993</v>
      </c>
      <c r="P78" s="90">
        <v>39.000320034000652</v>
      </c>
      <c r="Q78" s="162">
        <v>8.4179414478800195E-3</v>
      </c>
      <c r="R78" s="174">
        <v>4523.6000000000004</v>
      </c>
      <c r="S78" s="185">
        <v>1852</v>
      </c>
      <c r="T78" s="146">
        <v>1746.2798110319998</v>
      </c>
      <c r="U78" s="112">
        <v>105.72018896800023</v>
      </c>
      <c r="V78" s="162">
        <v>6.0540234331359945E-2</v>
      </c>
      <c r="W78" s="185">
        <v>1812</v>
      </c>
      <c r="X78" s="141">
        <v>1676.8670151959998</v>
      </c>
      <c r="Y78" s="90">
        <v>135.13298480400022</v>
      </c>
      <c r="Z78" s="163">
        <v>8.0586584135418318E-2</v>
      </c>
      <c r="AA78" s="91">
        <v>17.592233009708739</v>
      </c>
      <c r="AB78" s="158">
        <v>2170</v>
      </c>
      <c r="AC78" s="189">
        <v>1490</v>
      </c>
      <c r="AD78" s="112">
        <v>200</v>
      </c>
      <c r="AE78" s="90">
        <v>1690</v>
      </c>
      <c r="AF78" s="164">
        <v>0.77880184331797231</v>
      </c>
      <c r="AG78" s="92">
        <v>1.1238121837200179</v>
      </c>
      <c r="AH78" s="158">
        <v>395</v>
      </c>
      <c r="AI78" s="164">
        <v>0.18202764976958524</v>
      </c>
      <c r="AJ78" s="93">
        <v>0.89404543108833612</v>
      </c>
      <c r="AK78" s="158">
        <v>35</v>
      </c>
      <c r="AL78" s="158">
        <v>30</v>
      </c>
      <c r="AM78" s="90">
        <v>65</v>
      </c>
      <c r="AN78" s="164">
        <v>2.9953917050691243E-2</v>
      </c>
      <c r="AO78" s="93">
        <v>0.32916392363396973</v>
      </c>
      <c r="AP78" s="158">
        <v>20</v>
      </c>
      <c r="AQ78" s="113" t="s">
        <v>9</v>
      </c>
      <c r="AR78" s="94" t="s">
        <v>9</v>
      </c>
      <c r="AS78" s="114" t="s">
        <v>469</v>
      </c>
      <c r="AT78" s="192"/>
    </row>
    <row r="79" spans="1:46" s="142" customFormat="1" ht="12.75" x14ac:dyDescent="0.2">
      <c r="A79" s="114"/>
      <c r="B79" s="260"/>
      <c r="C79" s="260"/>
      <c r="D79" s="129">
        <v>9330149.0899999999</v>
      </c>
      <c r="E79" s="122">
        <v>9330149.0399999991</v>
      </c>
      <c r="F79" s="123">
        <v>0.391115826</v>
      </c>
      <c r="G79" s="146">
        <v>7609</v>
      </c>
      <c r="H79" s="146">
        <v>2868</v>
      </c>
      <c r="I79" s="147">
        <v>2754</v>
      </c>
      <c r="J79" s="179"/>
      <c r="K79" s="154">
        <v>0.66</v>
      </c>
      <c r="L79" s="89">
        <v>66</v>
      </c>
      <c r="M79" s="158">
        <v>2983</v>
      </c>
      <c r="N79" s="158">
        <v>3077</v>
      </c>
      <c r="O79" s="141">
        <v>2976.0003200340002</v>
      </c>
      <c r="P79" s="90">
        <v>6.9996799659998032</v>
      </c>
      <c r="Q79" s="162">
        <v>2.3520427463931972E-3</v>
      </c>
      <c r="R79" s="174">
        <v>4495.2</v>
      </c>
      <c r="S79" s="185">
        <v>1081</v>
      </c>
      <c r="T79" s="146">
        <v>1121.720188968</v>
      </c>
      <c r="U79" s="112">
        <v>-40.720188968000002</v>
      </c>
      <c r="V79" s="162">
        <v>-3.6301556634603507E-2</v>
      </c>
      <c r="W79" s="185">
        <v>1031</v>
      </c>
      <c r="X79" s="141">
        <v>1077.132984804</v>
      </c>
      <c r="Y79" s="90">
        <v>-46.132984803999989</v>
      </c>
      <c r="Z79" s="163">
        <v>-4.2829423529718157E-2</v>
      </c>
      <c r="AA79" s="91">
        <v>15.621212121212121</v>
      </c>
      <c r="AB79" s="158">
        <v>1100</v>
      </c>
      <c r="AC79" s="189">
        <v>785</v>
      </c>
      <c r="AD79" s="112">
        <v>60</v>
      </c>
      <c r="AE79" s="90">
        <v>845</v>
      </c>
      <c r="AF79" s="164">
        <v>0.76818181818181819</v>
      </c>
      <c r="AG79" s="92">
        <v>1.1084874721238358</v>
      </c>
      <c r="AH79" s="158">
        <v>185</v>
      </c>
      <c r="AI79" s="164">
        <v>0.16818181818181818</v>
      </c>
      <c r="AJ79" s="93">
        <v>0.82604036435077688</v>
      </c>
      <c r="AK79" s="158">
        <v>55</v>
      </c>
      <c r="AL79" s="158">
        <v>20</v>
      </c>
      <c r="AM79" s="90">
        <v>75</v>
      </c>
      <c r="AN79" s="164">
        <v>6.8181818181818177E-2</v>
      </c>
      <c r="AO79" s="93">
        <v>0.74925074925074919</v>
      </c>
      <c r="AP79" s="158">
        <v>0</v>
      </c>
      <c r="AQ79" s="113" t="s">
        <v>9</v>
      </c>
      <c r="AR79" s="94" t="s">
        <v>9</v>
      </c>
      <c r="AS79" s="114" t="s">
        <v>469</v>
      </c>
      <c r="AT79" s="192"/>
    </row>
    <row r="80" spans="1:46" s="142" customFormat="1" ht="12.75" x14ac:dyDescent="0.2">
      <c r="A80" s="114"/>
      <c r="B80" s="260"/>
      <c r="C80" s="260"/>
      <c r="D80" s="129">
        <v>9330151.0299999993</v>
      </c>
      <c r="E80" s="122"/>
      <c r="F80" s="111"/>
      <c r="G80" s="112"/>
      <c r="H80" s="112"/>
      <c r="I80" s="145"/>
      <c r="J80" s="179" t="s">
        <v>230</v>
      </c>
      <c r="K80" s="154">
        <v>3.08</v>
      </c>
      <c r="L80" s="89">
        <v>308</v>
      </c>
      <c r="M80" s="158">
        <v>3022</v>
      </c>
      <c r="N80" s="158">
        <v>2598</v>
      </c>
      <c r="O80" s="141">
        <v>2392</v>
      </c>
      <c r="P80" s="90">
        <v>630</v>
      </c>
      <c r="Q80" s="162">
        <v>0.26337792642140467</v>
      </c>
      <c r="R80" s="174">
        <v>980.5</v>
      </c>
      <c r="S80" s="185">
        <v>1024</v>
      </c>
      <c r="T80" s="146">
        <v>697</v>
      </c>
      <c r="U80" s="112">
        <v>327</v>
      </c>
      <c r="V80" s="162">
        <v>0.46915351506456243</v>
      </c>
      <c r="W80" s="185">
        <v>975</v>
      </c>
      <c r="X80" s="141">
        <v>673</v>
      </c>
      <c r="Y80" s="90">
        <v>302</v>
      </c>
      <c r="Z80" s="163">
        <v>0.44873699851411591</v>
      </c>
      <c r="AA80" s="91">
        <v>3.1655844155844157</v>
      </c>
      <c r="AB80" s="158">
        <v>1570</v>
      </c>
      <c r="AC80" s="189">
        <v>1050</v>
      </c>
      <c r="AD80" s="112">
        <v>100</v>
      </c>
      <c r="AE80" s="90">
        <v>1150</v>
      </c>
      <c r="AF80" s="164">
        <v>0.73248407643312097</v>
      </c>
      <c r="AG80" s="92">
        <v>1.0569755792685729</v>
      </c>
      <c r="AH80" s="158">
        <v>315</v>
      </c>
      <c r="AI80" s="164">
        <v>0.20063694267515925</v>
      </c>
      <c r="AJ80" s="93">
        <v>0.98544667325716717</v>
      </c>
      <c r="AK80" s="158">
        <v>40</v>
      </c>
      <c r="AL80" s="158">
        <v>35</v>
      </c>
      <c r="AM80" s="90">
        <v>75</v>
      </c>
      <c r="AN80" s="164">
        <v>4.7770700636942678E-2</v>
      </c>
      <c r="AO80" s="93">
        <v>0.5249527542521174</v>
      </c>
      <c r="AP80" s="158">
        <v>30</v>
      </c>
      <c r="AQ80" s="113" t="s">
        <v>9</v>
      </c>
      <c r="AR80" s="94" t="s">
        <v>9</v>
      </c>
      <c r="AS80" s="114"/>
      <c r="AT80" s="192"/>
    </row>
    <row r="81" spans="1:46" s="142" customFormat="1" ht="12.75" x14ac:dyDescent="0.2">
      <c r="A81" s="114"/>
      <c r="B81" s="260"/>
      <c r="C81" s="260"/>
      <c r="D81" s="129">
        <v>9330151.0500000007</v>
      </c>
      <c r="E81" s="122"/>
      <c r="F81" s="111"/>
      <c r="G81" s="112"/>
      <c r="H81" s="112"/>
      <c r="I81" s="145"/>
      <c r="J81" s="179" t="s">
        <v>231</v>
      </c>
      <c r="K81" s="154">
        <v>1.3</v>
      </c>
      <c r="L81" s="89">
        <v>130</v>
      </c>
      <c r="M81" s="158">
        <v>3781</v>
      </c>
      <c r="N81" s="158">
        <v>3915</v>
      </c>
      <c r="O81" s="141">
        <v>3627</v>
      </c>
      <c r="P81" s="90">
        <v>154</v>
      </c>
      <c r="Q81" s="162">
        <v>4.2459332781913425E-2</v>
      </c>
      <c r="R81" s="174">
        <v>2912</v>
      </c>
      <c r="S81" s="185">
        <v>1254</v>
      </c>
      <c r="T81" s="146">
        <v>1143</v>
      </c>
      <c r="U81" s="112">
        <v>111</v>
      </c>
      <c r="V81" s="162">
        <v>9.711286089238845E-2</v>
      </c>
      <c r="W81" s="185">
        <v>1154</v>
      </c>
      <c r="X81" s="141">
        <v>1104</v>
      </c>
      <c r="Y81" s="90">
        <v>50</v>
      </c>
      <c r="Z81" s="163">
        <v>4.5289855072463768E-2</v>
      </c>
      <c r="AA81" s="91">
        <v>8.8769230769230774</v>
      </c>
      <c r="AB81" s="158">
        <v>1700</v>
      </c>
      <c r="AC81" s="189">
        <v>1145</v>
      </c>
      <c r="AD81" s="112">
        <v>115</v>
      </c>
      <c r="AE81" s="90">
        <v>1260</v>
      </c>
      <c r="AF81" s="164">
        <v>0.74117647058823533</v>
      </c>
      <c r="AG81" s="92">
        <v>1.0695187165775402</v>
      </c>
      <c r="AH81" s="158">
        <v>325</v>
      </c>
      <c r="AI81" s="164">
        <v>0.19117647058823528</v>
      </c>
      <c r="AJ81" s="93">
        <v>0.9389807003351438</v>
      </c>
      <c r="AK81" s="158">
        <v>95</v>
      </c>
      <c r="AL81" s="158">
        <v>10</v>
      </c>
      <c r="AM81" s="90">
        <v>105</v>
      </c>
      <c r="AN81" s="164">
        <v>6.1764705882352944E-2</v>
      </c>
      <c r="AO81" s="93">
        <v>0.67873303167420818</v>
      </c>
      <c r="AP81" s="158">
        <v>0</v>
      </c>
      <c r="AQ81" s="113" t="s">
        <v>9</v>
      </c>
      <c r="AR81" s="94" t="s">
        <v>9</v>
      </c>
      <c r="AS81" s="114"/>
      <c r="AT81" s="192"/>
    </row>
    <row r="82" spans="1:46" s="142" customFormat="1" ht="12.75" x14ac:dyDescent="0.2">
      <c r="A82" s="114"/>
      <c r="B82" s="260"/>
      <c r="C82" s="260"/>
      <c r="D82" s="129">
        <v>9330151.0600000005</v>
      </c>
      <c r="E82" s="122"/>
      <c r="F82" s="111"/>
      <c r="G82" s="112"/>
      <c r="H82" s="112"/>
      <c r="I82" s="145"/>
      <c r="J82" s="179" t="s">
        <v>232</v>
      </c>
      <c r="K82" s="154">
        <v>1.91</v>
      </c>
      <c r="L82" s="89">
        <v>191</v>
      </c>
      <c r="M82" s="158">
        <v>5239</v>
      </c>
      <c r="N82" s="158">
        <v>5362</v>
      </c>
      <c r="O82" s="141">
        <v>5146</v>
      </c>
      <c r="P82" s="90">
        <v>93</v>
      </c>
      <c r="Q82" s="162">
        <v>1.8072289156626505E-2</v>
      </c>
      <c r="R82" s="174">
        <v>2742.9</v>
      </c>
      <c r="S82" s="185">
        <v>1574</v>
      </c>
      <c r="T82" s="146">
        <v>1525</v>
      </c>
      <c r="U82" s="112">
        <v>49</v>
      </c>
      <c r="V82" s="162">
        <v>3.2131147540983604E-2</v>
      </c>
      <c r="W82" s="185">
        <v>1511</v>
      </c>
      <c r="X82" s="141">
        <v>1469</v>
      </c>
      <c r="Y82" s="90">
        <v>42</v>
      </c>
      <c r="Z82" s="163">
        <v>2.8590878148400271E-2</v>
      </c>
      <c r="AA82" s="91">
        <v>7.9109947643979055</v>
      </c>
      <c r="AB82" s="158">
        <v>2530</v>
      </c>
      <c r="AC82" s="189">
        <v>1875</v>
      </c>
      <c r="AD82" s="112">
        <v>195</v>
      </c>
      <c r="AE82" s="90">
        <v>2070</v>
      </c>
      <c r="AF82" s="164">
        <v>0.81818181818181823</v>
      </c>
      <c r="AG82" s="92">
        <v>1.1806375442739081</v>
      </c>
      <c r="AH82" s="158">
        <v>360</v>
      </c>
      <c r="AI82" s="164">
        <v>0.14229249011857709</v>
      </c>
      <c r="AJ82" s="93">
        <v>0.69888256443308983</v>
      </c>
      <c r="AK82" s="158">
        <v>60</v>
      </c>
      <c r="AL82" s="158">
        <v>30</v>
      </c>
      <c r="AM82" s="90">
        <v>90</v>
      </c>
      <c r="AN82" s="164">
        <v>3.5573122529644272E-2</v>
      </c>
      <c r="AO82" s="93">
        <v>0.39091343439169529</v>
      </c>
      <c r="AP82" s="158">
        <v>15</v>
      </c>
      <c r="AQ82" s="113" t="s">
        <v>9</v>
      </c>
      <c r="AR82" s="94" t="s">
        <v>9</v>
      </c>
      <c r="AS82" s="114"/>
      <c r="AT82" s="192"/>
    </row>
    <row r="83" spans="1:46" s="142" customFormat="1" ht="12.75" x14ac:dyDescent="0.2">
      <c r="A83" s="114"/>
      <c r="B83" s="260"/>
      <c r="C83" s="260"/>
      <c r="D83" s="129">
        <v>9330151.0700000003</v>
      </c>
      <c r="E83" s="122">
        <v>9330151.0099999998</v>
      </c>
      <c r="F83" s="123">
        <v>0.27344426599999999</v>
      </c>
      <c r="G83" s="146">
        <v>9114</v>
      </c>
      <c r="H83" s="146">
        <v>3345</v>
      </c>
      <c r="I83" s="147">
        <v>3029</v>
      </c>
      <c r="J83" s="179"/>
      <c r="K83" s="154">
        <v>2.97</v>
      </c>
      <c r="L83" s="89">
        <v>297</v>
      </c>
      <c r="M83" s="158">
        <v>3566</v>
      </c>
      <c r="N83" s="158">
        <v>3325</v>
      </c>
      <c r="O83" s="141">
        <v>2492.1710403239999</v>
      </c>
      <c r="P83" s="90">
        <v>1073.8289596760001</v>
      </c>
      <c r="Q83" s="162">
        <v>0.43088092362087421</v>
      </c>
      <c r="R83" s="174">
        <v>1200.9000000000001</v>
      </c>
      <c r="S83" s="185">
        <v>1845</v>
      </c>
      <c r="T83" s="146">
        <v>914.67106976999992</v>
      </c>
      <c r="U83" s="112">
        <v>930.32893023000008</v>
      </c>
      <c r="V83" s="162">
        <v>1.0171185696995286</v>
      </c>
      <c r="W83" s="185">
        <v>1539</v>
      </c>
      <c r="X83" s="141">
        <v>828.262681714</v>
      </c>
      <c r="Y83" s="90">
        <v>710.737318286</v>
      </c>
      <c r="Z83" s="163">
        <v>0.8581061708771015</v>
      </c>
      <c r="AA83" s="91">
        <v>5.1818181818181817</v>
      </c>
      <c r="AB83" s="158">
        <v>1435</v>
      </c>
      <c r="AC83" s="189">
        <v>860</v>
      </c>
      <c r="AD83" s="112">
        <v>55</v>
      </c>
      <c r="AE83" s="90">
        <v>915</v>
      </c>
      <c r="AF83" s="164">
        <v>0.6376306620209059</v>
      </c>
      <c r="AG83" s="92">
        <v>0.92010196539813272</v>
      </c>
      <c r="AH83" s="158">
        <v>315</v>
      </c>
      <c r="AI83" s="164">
        <v>0.21951219512195122</v>
      </c>
      <c r="AJ83" s="93">
        <v>1.0781542000095836</v>
      </c>
      <c r="AK83" s="158">
        <v>180</v>
      </c>
      <c r="AL83" s="158">
        <v>15</v>
      </c>
      <c r="AM83" s="90">
        <v>195</v>
      </c>
      <c r="AN83" s="164">
        <v>0.13588850174216027</v>
      </c>
      <c r="AO83" s="93">
        <v>1.4932802389248383</v>
      </c>
      <c r="AP83" s="158">
        <v>15</v>
      </c>
      <c r="AQ83" s="113" t="s">
        <v>9</v>
      </c>
      <c r="AR83" s="94" t="s">
        <v>9</v>
      </c>
      <c r="AS83" s="114" t="s">
        <v>469</v>
      </c>
      <c r="AT83" s="192"/>
    </row>
    <row r="84" spans="1:46" s="142" customFormat="1" ht="12.75" x14ac:dyDescent="0.2">
      <c r="A84" s="114"/>
      <c r="B84" s="260" t="s">
        <v>541</v>
      </c>
      <c r="C84" s="260" t="s">
        <v>548</v>
      </c>
      <c r="D84" s="129">
        <v>9330151.0800000001</v>
      </c>
      <c r="E84" s="122">
        <v>9330151.0099999998</v>
      </c>
      <c r="F84" s="123">
        <v>0.72655573399999995</v>
      </c>
      <c r="G84" s="146">
        <v>9114</v>
      </c>
      <c r="H84" s="146">
        <v>3345</v>
      </c>
      <c r="I84" s="147">
        <v>3029</v>
      </c>
      <c r="J84" s="179"/>
      <c r="K84" s="154">
        <v>3.3</v>
      </c>
      <c r="L84" s="89">
        <v>330</v>
      </c>
      <c r="M84" s="158">
        <v>10444</v>
      </c>
      <c r="N84" s="158">
        <v>7856</v>
      </c>
      <c r="O84" s="141">
        <v>6621.8289596759996</v>
      </c>
      <c r="P84" s="90">
        <v>3822.1710403240004</v>
      </c>
      <c r="Q84" s="162">
        <v>0.57720775689002635</v>
      </c>
      <c r="R84" s="174">
        <v>3164.1</v>
      </c>
      <c r="S84" s="185">
        <v>4000</v>
      </c>
      <c r="T84" s="146">
        <v>2430.32893023</v>
      </c>
      <c r="U84" s="112">
        <v>1569.67106977</v>
      </c>
      <c r="V84" s="162">
        <v>0.64586774664343505</v>
      </c>
      <c r="W84" s="185">
        <v>3802</v>
      </c>
      <c r="X84" s="141">
        <v>2200.7373182859997</v>
      </c>
      <c r="Y84" s="90">
        <v>1601.2626817140003</v>
      </c>
      <c r="Z84" s="163">
        <v>0.72760282129496123</v>
      </c>
      <c r="AA84" s="91">
        <v>11.521212121212121</v>
      </c>
      <c r="AB84" s="158">
        <v>5025</v>
      </c>
      <c r="AC84" s="189">
        <v>3460</v>
      </c>
      <c r="AD84" s="112">
        <v>375</v>
      </c>
      <c r="AE84" s="90">
        <v>3835</v>
      </c>
      <c r="AF84" s="164">
        <v>0.76318407960199008</v>
      </c>
      <c r="AG84" s="92">
        <v>1.1012757281413998</v>
      </c>
      <c r="AH84" s="158">
        <v>910</v>
      </c>
      <c r="AI84" s="164">
        <v>0.18109452736318407</v>
      </c>
      <c r="AJ84" s="93">
        <v>0.88946231514334018</v>
      </c>
      <c r="AK84" s="158">
        <v>155</v>
      </c>
      <c r="AL84" s="158">
        <v>45</v>
      </c>
      <c r="AM84" s="90">
        <v>200</v>
      </c>
      <c r="AN84" s="164">
        <v>3.9800995024875621E-2</v>
      </c>
      <c r="AO84" s="93">
        <v>0.43737357170192992</v>
      </c>
      <c r="AP84" s="158">
        <v>70</v>
      </c>
      <c r="AQ84" s="113" t="s">
        <v>9</v>
      </c>
      <c r="AR84" s="94" t="s">
        <v>9</v>
      </c>
      <c r="AS84" s="114" t="s">
        <v>469</v>
      </c>
      <c r="AT84" s="192"/>
    </row>
    <row r="85" spans="1:46" s="142" customFormat="1" ht="12.75" x14ac:dyDescent="0.2">
      <c r="A85" s="114"/>
      <c r="B85" s="260"/>
      <c r="C85" s="260"/>
      <c r="D85" s="129">
        <v>9330160.0099999998</v>
      </c>
      <c r="E85" s="122"/>
      <c r="F85" s="111"/>
      <c r="G85" s="112"/>
      <c r="H85" s="112"/>
      <c r="I85" s="145"/>
      <c r="J85" s="179" t="s">
        <v>233</v>
      </c>
      <c r="K85" s="154">
        <v>2.17</v>
      </c>
      <c r="L85" s="89">
        <v>217</v>
      </c>
      <c r="M85" s="158">
        <v>4606</v>
      </c>
      <c r="N85" s="158">
        <v>4805</v>
      </c>
      <c r="O85" s="141">
        <v>4654</v>
      </c>
      <c r="P85" s="90">
        <v>-48</v>
      </c>
      <c r="Q85" s="162">
        <v>-1.0313708637730984E-2</v>
      </c>
      <c r="R85" s="174">
        <v>2118.6</v>
      </c>
      <c r="S85" s="185">
        <v>1731</v>
      </c>
      <c r="T85" s="146">
        <v>1666</v>
      </c>
      <c r="U85" s="112">
        <v>65</v>
      </c>
      <c r="V85" s="162">
        <v>3.9015606242496996E-2</v>
      </c>
      <c r="W85" s="185">
        <v>1659</v>
      </c>
      <c r="X85" s="141">
        <v>1617</v>
      </c>
      <c r="Y85" s="90">
        <v>42</v>
      </c>
      <c r="Z85" s="163">
        <v>2.5974025974025976E-2</v>
      </c>
      <c r="AA85" s="91">
        <v>7.645161290322581</v>
      </c>
      <c r="AB85" s="158">
        <v>1905</v>
      </c>
      <c r="AC85" s="189">
        <v>1515</v>
      </c>
      <c r="AD85" s="112">
        <v>125</v>
      </c>
      <c r="AE85" s="90">
        <v>1640</v>
      </c>
      <c r="AF85" s="164">
        <v>0.86089238845144356</v>
      </c>
      <c r="AG85" s="92">
        <v>1.242268958804392</v>
      </c>
      <c r="AH85" s="158">
        <v>145</v>
      </c>
      <c r="AI85" s="164">
        <v>7.6115485564304461E-2</v>
      </c>
      <c r="AJ85" s="93">
        <v>0.37384816092487455</v>
      </c>
      <c r="AK85" s="158">
        <v>55</v>
      </c>
      <c r="AL85" s="158">
        <v>40</v>
      </c>
      <c r="AM85" s="90">
        <v>95</v>
      </c>
      <c r="AN85" s="164">
        <v>4.9868766404199474E-2</v>
      </c>
      <c r="AO85" s="93">
        <v>0.54800842202417011</v>
      </c>
      <c r="AP85" s="158">
        <v>25</v>
      </c>
      <c r="AQ85" s="113" t="s">
        <v>9</v>
      </c>
      <c r="AR85" s="94" t="s">
        <v>9</v>
      </c>
      <c r="AS85" s="114"/>
      <c r="AT85" s="192"/>
    </row>
    <row r="86" spans="1:46" s="142" customFormat="1" ht="12.75" x14ac:dyDescent="0.2">
      <c r="A86" s="114"/>
      <c r="B86" s="260"/>
      <c r="C86" s="260"/>
      <c r="D86" s="129">
        <v>9330160.0199999996</v>
      </c>
      <c r="E86" s="122"/>
      <c r="F86" s="111"/>
      <c r="G86" s="112"/>
      <c r="H86" s="112"/>
      <c r="I86" s="145"/>
      <c r="J86" s="179" t="s">
        <v>234</v>
      </c>
      <c r="K86" s="154">
        <v>6.54</v>
      </c>
      <c r="L86" s="89">
        <v>654</v>
      </c>
      <c r="M86" s="158">
        <v>6990</v>
      </c>
      <c r="N86" s="158">
        <v>7014</v>
      </c>
      <c r="O86" s="141">
        <v>7035</v>
      </c>
      <c r="P86" s="90">
        <v>-45</v>
      </c>
      <c r="Q86" s="162">
        <v>-6.3965884861407248E-3</v>
      </c>
      <c r="R86" s="174">
        <v>1068.9000000000001</v>
      </c>
      <c r="S86" s="185">
        <v>3213</v>
      </c>
      <c r="T86" s="146">
        <v>3199</v>
      </c>
      <c r="U86" s="112">
        <v>14</v>
      </c>
      <c r="V86" s="162">
        <v>4.3763676148796497E-3</v>
      </c>
      <c r="W86" s="185">
        <v>3123</v>
      </c>
      <c r="X86" s="141">
        <v>3033</v>
      </c>
      <c r="Y86" s="90">
        <v>90</v>
      </c>
      <c r="Z86" s="163">
        <v>2.967359050445104E-2</v>
      </c>
      <c r="AA86" s="91">
        <v>4.7752293577981648</v>
      </c>
      <c r="AB86" s="158">
        <v>2925</v>
      </c>
      <c r="AC86" s="189">
        <v>2295</v>
      </c>
      <c r="AD86" s="112">
        <v>110</v>
      </c>
      <c r="AE86" s="90">
        <v>2405</v>
      </c>
      <c r="AF86" s="164">
        <v>0.82222222222222219</v>
      </c>
      <c r="AG86" s="92">
        <v>1.1864678531345199</v>
      </c>
      <c r="AH86" s="158">
        <v>260</v>
      </c>
      <c r="AI86" s="164">
        <v>8.8888888888888892E-2</v>
      </c>
      <c r="AJ86" s="93">
        <v>0.43658589827548572</v>
      </c>
      <c r="AK86" s="158">
        <v>190</v>
      </c>
      <c r="AL86" s="158">
        <v>20</v>
      </c>
      <c r="AM86" s="90">
        <v>210</v>
      </c>
      <c r="AN86" s="164">
        <v>7.179487179487179E-2</v>
      </c>
      <c r="AO86" s="93">
        <v>0.78895463510848118</v>
      </c>
      <c r="AP86" s="158">
        <v>55</v>
      </c>
      <c r="AQ86" s="113" t="s">
        <v>9</v>
      </c>
      <c r="AR86" s="94" t="s">
        <v>9</v>
      </c>
      <c r="AS86" s="114"/>
      <c r="AT86" s="192"/>
    </row>
    <row r="87" spans="1:46" s="142" customFormat="1" ht="12.75" x14ac:dyDescent="0.2">
      <c r="A87" s="114"/>
      <c r="B87" s="260"/>
      <c r="C87" s="260"/>
      <c r="D87" s="129">
        <v>9330160.0299999993</v>
      </c>
      <c r="E87" s="122"/>
      <c r="F87" s="111"/>
      <c r="G87" s="112"/>
      <c r="H87" s="112"/>
      <c r="I87" s="145"/>
      <c r="J87" s="179" t="s">
        <v>235</v>
      </c>
      <c r="K87" s="154">
        <v>2.63</v>
      </c>
      <c r="L87" s="89">
        <v>263</v>
      </c>
      <c r="M87" s="158">
        <v>5784</v>
      </c>
      <c r="N87" s="158">
        <v>5692</v>
      </c>
      <c r="O87" s="141">
        <v>5672</v>
      </c>
      <c r="P87" s="90">
        <v>112</v>
      </c>
      <c r="Q87" s="162">
        <v>1.9746121297602257E-2</v>
      </c>
      <c r="R87" s="174">
        <v>2199.6999999999998</v>
      </c>
      <c r="S87" s="185">
        <v>2146</v>
      </c>
      <c r="T87" s="146">
        <v>2224</v>
      </c>
      <c r="U87" s="112">
        <v>-78</v>
      </c>
      <c r="V87" s="162">
        <v>-3.5071942446043163E-2</v>
      </c>
      <c r="W87" s="185">
        <v>2049</v>
      </c>
      <c r="X87" s="141">
        <v>2142</v>
      </c>
      <c r="Y87" s="90">
        <v>-93</v>
      </c>
      <c r="Z87" s="163">
        <v>-4.341736694677871E-2</v>
      </c>
      <c r="AA87" s="91">
        <v>7.7908745247148286</v>
      </c>
      <c r="AB87" s="158">
        <v>2345</v>
      </c>
      <c r="AC87" s="189">
        <v>1825</v>
      </c>
      <c r="AD87" s="112">
        <v>115</v>
      </c>
      <c r="AE87" s="90">
        <v>1940</v>
      </c>
      <c r="AF87" s="164">
        <v>0.8272921108742004</v>
      </c>
      <c r="AG87" s="92">
        <v>1.1937837097751811</v>
      </c>
      <c r="AH87" s="158">
        <v>195</v>
      </c>
      <c r="AI87" s="164">
        <v>8.3155650319829424E-2</v>
      </c>
      <c r="AJ87" s="93">
        <v>0.40842657328010523</v>
      </c>
      <c r="AK87" s="158">
        <v>125</v>
      </c>
      <c r="AL87" s="158">
        <v>30</v>
      </c>
      <c r="AM87" s="90">
        <v>155</v>
      </c>
      <c r="AN87" s="164">
        <v>6.6098081023454158E-2</v>
      </c>
      <c r="AO87" s="93">
        <v>0.72635253871927652</v>
      </c>
      <c r="AP87" s="158">
        <v>55</v>
      </c>
      <c r="AQ87" s="113" t="s">
        <v>9</v>
      </c>
      <c r="AR87" s="94" t="s">
        <v>9</v>
      </c>
      <c r="AS87" s="114"/>
      <c r="AT87" s="192"/>
    </row>
    <row r="88" spans="1:46" s="142" customFormat="1" ht="12.75" x14ac:dyDescent="0.2">
      <c r="A88" s="114"/>
      <c r="B88" s="260"/>
      <c r="C88" s="260"/>
      <c r="D88" s="129">
        <v>9330160.0399999991</v>
      </c>
      <c r="E88" s="122"/>
      <c r="F88" s="111"/>
      <c r="G88" s="112"/>
      <c r="H88" s="112"/>
      <c r="I88" s="145"/>
      <c r="J88" s="179" t="s">
        <v>236</v>
      </c>
      <c r="K88" s="154">
        <v>2.33</v>
      </c>
      <c r="L88" s="89">
        <v>233</v>
      </c>
      <c r="M88" s="158">
        <v>4029</v>
      </c>
      <c r="N88" s="158">
        <v>3670</v>
      </c>
      <c r="O88" s="141">
        <v>3572</v>
      </c>
      <c r="P88" s="90">
        <v>457</v>
      </c>
      <c r="Q88" s="162">
        <v>0.12793952967525196</v>
      </c>
      <c r="R88" s="174">
        <v>1731.5</v>
      </c>
      <c r="S88" s="185">
        <v>1893</v>
      </c>
      <c r="T88" s="146">
        <v>1692</v>
      </c>
      <c r="U88" s="112">
        <v>201</v>
      </c>
      <c r="V88" s="162">
        <v>0.11879432624113476</v>
      </c>
      <c r="W88" s="185">
        <v>1810</v>
      </c>
      <c r="X88" s="141">
        <v>1614</v>
      </c>
      <c r="Y88" s="90">
        <v>196</v>
      </c>
      <c r="Z88" s="163">
        <v>0.12143742255266418</v>
      </c>
      <c r="AA88" s="91">
        <v>7.7682403433476397</v>
      </c>
      <c r="AB88" s="158">
        <v>1725</v>
      </c>
      <c r="AC88" s="189">
        <v>1270</v>
      </c>
      <c r="AD88" s="112">
        <v>65</v>
      </c>
      <c r="AE88" s="90">
        <v>1335</v>
      </c>
      <c r="AF88" s="164">
        <v>0.77391304347826084</v>
      </c>
      <c r="AG88" s="92">
        <v>1.116757638496769</v>
      </c>
      <c r="AH88" s="158">
        <v>200</v>
      </c>
      <c r="AI88" s="164">
        <v>0.11594202898550725</v>
      </c>
      <c r="AJ88" s="93">
        <v>0.56945986731585096</v>
      </c>
      <c r="AK88" s="158">
        <v>155</v>
      </c>
      <c r="AL88" s="158">
        <v>10</v>
      </c>
      <c r="AM88" s="90">
        <v>165</v>
      </c>
      <c r="AN88" s="164">
        <v>9.5652173913043481E-2</v>
      </c>
      <c r="AO88" s="93">
        <v>1.0511227902532252</v>
      </c>
      <c r="AP88" s="158">
        <v>30</v>
      </c>
      <c r="AQ88" s="113" t="s">
        <v>9</v>
      </c>
      <c r="AR88" s="94" t="s">
        <v>9</v>
      </c>
      <c r="AS88" s="114"/>
      <c r="AT88" s="192"/>
    </row>
    <row r="89" spans="1:46" s="142" customFormat="1" ht="12.75" x14ac:dyDescent="0.2">
      <c r="A89" s="114"/>
      <c r="B89" s="260"/>
      <c r="C89" s="260"/>
      <c r="D89" s="129">
        <v>9330161.0199999996</v>
      </c>
      <c r="E89" s="122"/>
      <c r="F89" s="111"/>
      <c r="G89" s="112"/>
      <c r="H89" s="112"/>
      <c r="I89" s="145"/>
      <c r="J89" s="179" t="s">
        <v>238</v>
      </c>
      <c r="K89" s="154">
        <v>1.73</v>
      </c>
      <c r="L89" s="89">
        <v>173</v>
      </c>
      <c r="M89" s="158">
        <v>5655</v>
      </c>
      <c r="N89" s="158">
        <v>5589</v>
      </c>
      <c r="O89" s="141">
        <v>5464</v>
      </c>
      <c r="P89" s="90">
        <v>191</v>
      </c>
      <c r="Q89" s="162">
        <v>3.4956076134699851E-2</v>
      </c>
      <c r="R89" s="174">
        <v>3272</v>
      </c>
      <c r="S89" s="185">
        <v>2428</v>
      </c>
      <c r="T89" s="146">
        <v>2289</v>
      </c>
      <c r="U89" s="112">
        <v>139</v>
      </c>
      <c r="V89" s="162">
        <v>6.072520751419834E-2</v>
      </c>
      <c r="W89" s="185">
        <v>2368</v>
      </c>
      <c r="X89" s="141">
        <v>2182</v>
      </c>
      <c r="Y89" s="90">
        <v>186</v>
      </c>
      <c r="Z89" s="163">
        <v>8.5242896425297893E-2</v>
      </c>
      <c r="AA89" s="91">
        <v>13.687861271676301</v>
      </c>
      <c r="AB89" s="158">
        <v>2755</v>
      </c>
      <c r="AC89" s="189">
        <v>2005</v>
      </c>
      <c r="AD89" s="112">
        <v>145</v>
      </c>
      <c r="AE89" s="90">
        <v>2150</v>
      </c>
      <c r="AF89" s="164">
        <v>0.7803992740471869</v>
      </c>
      <c r="AG89" s="92">
        <v>1.1261172785673694</v>
      </c>
      <c r="AH89" s="158">
        <v>380</v>
      </c>
      <c r="AI89" s="164">
        <v>0.13793103448275862</v>
      </c>
      <c r="AJ89" s="93">
        <v>0.67746087663437438</v>
      </c>
      <c r="AK89" s="158">
        <v>150</v>
      </c>
      <c r="AL89" s="158">
        <v>35</v>
      </c>
      <c r="AM89" s="90">
        <v>185</v>
      </c>
      <c r="AN89" s="164">
        <v>6.7150635208711437E-2</v>
      </c>
      <c r="AO89" s="93">
        <v>0.73791906822759823</v>
      </c>
      <c r="AP89" s="158">
        <v>45</v>
      </c>
      <c r="AQ89" s="113" t="s">
        <v>9</v>
      </c>
      <c r="AR89" s="94" t="s">
        <v>9</v>
      </c>
      <c r="AS89" s="114"/>
      <c r="AT89" s="192"/>
    </row>
    <row r="90" spans="1:46" s="142" customFormat="1" ht="12.75" x14ac:dyDescent="0.2">
      <c r="A90" s="114"/>
      <c r="B90" s="260"/>
      <c r="C90" s="260"/>
      <c r="D90" s="129">
        <v>9330161.0299999993</v>
      </c>
      <c r="E90" s="122"/>
      <c r="F90" s="111"/>
      <c r="G90" s="112"/>
      <c r="H90" s="112"/>
      <c r="I90" s="145"/>
      <c r="J90" s="179" t="s">
        <v>239</v>
      </c>
      <c r="K90" s="154">
        <v>2.33</v>
      </c>
      <c r="L90" s="89">
        <v>233</v>
      </c>
      <c r="M90" s="158">
        <v>6493</v>
      </c>
      <c r="N90" s="158">
        <v>6500</v>
      </c>
      <c r="O90" s="141">
        <v>6549</v>
      </c>
      <c r="P90" s="90">
        <v>-56</v>
      </c>
      <c r="Q90" s="162">
        <v>-8.5509238051610925E-3</v>
      </c>
      <c r="R90" s="174">
        <v>2783.8</v>
      </c>
      <c r="S90" s="185">
        <v>2503</v>
      </c>
      <c r="T90" s="146">
        <v>2374</v>
      </c>
      <c r="U90" s="112">
        <v>129</v>
      </c>
      <c r="V90" s="162">
        <v>5.4338668913226619E-2</v>
      </c>
      <c r="W90" s="185">
        <v>2487</v>
      </c>
      <c r="X90" s="141">
        <v>2321</v>
      </c>
      <c r="Y90" s="90">
        <v>166</v>
      </c>
      <c r="Z90" s="163">
        <v>7.1520896165445935E-2</v>
      </c>
      <c r="AA90" s="91">
        <v>10.67381974248927</v>
      </c>
      <c r="AB90" s="158">
        <v>3310</v>
      </c>
      <c r="AC90" s="189">
        <v>2585</v>
      </c>
      <c r="AD90" s="112">
        <v>165</v>
      </c>
      <c r="AE90" s="90">
        <v>2750</v>
      </c>
      <c r="AF90" s="164">
        <v>0.83081570996978849</v>
      </c>
      <c r="AG90" s="92">
        <v>1.1988682683546732</v>
      </c>
      <c r="AH90" s="158">
        <v>330</v>
      </c>
      <c r="AI90" s="164">
        <v>9.9697885196374625E-2</v>
      </c>
      <c r="AJ90" s="93">
        <v>0.48967527110203646</v>
      </c>
      <c r="AK90" s="158">
        <v>190</v>
      </c>
      <c r="AL90" s="158">
        <v>15</v>
      </c>
      <c r="AM90" s="90">
        <v>205</v>
      </c>
      <c r="AN90" s="164">
        <v>6.1933534743202415E-2</v>
      </c>
      <c r="AO90" s="93">
        <v>0.68058829388134523</v>
      </c>
      <c r="AP90" s="158">
        <v>20</v>
      </c>
      <c r="AQ90" s="113" t="s">
        <v>9</v>
      </c>
      <c r="AR90" s="94" t="s">
        <v>9</v>
      </c>
      <c r="AS90" s="114"/>
      <c r="AT90" s="192"/>
    </row>
    <row r="91" spans="1:46" s="142" customFormat="1" ht="12.75" x14ac:dyDescent="0.2">
      <c r="A91" s="114"/>
      <c r="B91" s="260"/>
      <c r="C91" s="260"/>
      <c r="D91" s="129">
        <v>9330161.0500000007</v>
      </c>
      <c r="E91" s="122"/>
      <c r="F91" s="111"/>
      <c r="G91" s="112"/>
      <c r="H91" s="112"/>
      <c r="I91" s="145"/>
      <c r="J91" s="179" t="s">
        <v>240</v>
      </c>
      <c r="K91" s="154">
        <v>1.61</v>
      </c>
      <c r="L91" s="89">
        <v>161</v>
      </c>
      <c r="M91" s="158">
        <v>5747</v>
      </c>
      <c r="N91" s="158">
        <v>5753</v>
      </c>
      <c r="O91" s="141">
        <v>5571</v>
      </c>
      <c r="P91" s="90">
        <v>176</v>
      </c>
      <c r="Q91" s="162">
        <v>3.1592173756955666E-2</v>
      </c>
      <c r="R91" s="174">
        <v>3566.5</v>
      </c>
      <c r="S91" s="185">
        <v>2120</v>
      </c>
      <c r="T91" s="146">
        <v>1953</v>
      </c>
      <c r="U91" s="112">
        <v>167</v>
      </c>
      <c r="V91" s="162">
        <v>8.5509472606246806E-2</v>
      </c>
      <c r="W91" s="185">
        <v>2040</v>
      </c>
      <c r="X91" s="141">
        <v>1902</v>
      </c>
      <c r="Y91" s="90">
        <v>138</v>
      </c>
      <c r="Z91" s="163">
        <v>7.2555205047318619E-2</v>
      </c>
      <c r="AA91" s="91">
        <v>12.670807453416149</v>
      </c>
      <c r="AB91" s="158">
        <v>2905</v>
      </c>
      <c r="AC91" s="189">
        <v>2280</v>
      </c>
      <c r="AD91" s="112">
        <v>95</v>
      </c>
      <c r="AE91" s="90">
        <v>2375</v>
      </c>
      <c r="AF91" s="164">
        <v>0.81755593803786575</v>
      </c>
      <c r="AG91" s="92">
        <v>1.1797343983230386</v>
      </c>
      <c r="AH91" s="158">
        <v>325</v>
      </c>
      <c r="AI91" s="164">
        <v>0.11187607573149742</v>
      </c>
      <c r="AJ91" s="93">
        <v>0.54948956646118574</v>
      </c>
      <c r="AK91" s="158">
        <v>120</v>
      </c>
      <c r="AL91" s="158">
        <v>60</v>
      </c>
      <c r="AM91" s="90">
        <v>180</v>
      </c>
      <c r="AN91" s="164">
        <v>6.1962134251290879E-2</v>
      </c>
      <c r="AO91" s="93">
        <v>0.68090257419000966</v>
      </c>
      <c r="AP91" s="158">
        <v>25</v>
      </c>
      <c r="AQ91" s="113" t="s">
        <v>9</v>
      </c>
      <c r="AR91" s="94" t="s">
        <v>9</v>
      </c>
      <c r="AS91" s="114"/>
      <c r="AT91" s="192"/>
    </row>
    <row r="92" spans="1:46" s="142" customFormat="1" ht="12.75" x14ac:dyDescent="0.2">
      <c r="A92" s="114"/>
      <c r="B92" s="260"/>
      <c r="C92" s="260"/>
      <c r="D92" s="129">
        <v>9330161.0600000005</v>
      </c>
      <c r="E92" s="122"/>
      <c r="F92" s="111"/>
      <c r="G92" s="112"/>
      <c r="H92" s="112"/>
      <c r="I92" s="145"/>
      <c r="J92" s="179" t="s">
        <v>241</v>
      </c>
      <c r="K92" s="154">
        <v>3.7</v>
      </c>
      <c r="L92" s="89">
        <v>370</v>
      </c>
      <c r="M92" s="158">
        <v>4330</v>
      </c>
      <c r="N92" s="158">
        <v>4362</v>
      </c>
      <c r="O92" s="141">
        <v>2802</v>
      </c>
      <c r="P92" s="90">
        <v>1528</v>
      </c>
      <c r="Q92" s="162">
        <v>0.5453247680228408</v>
      </c>
      <c r="R92" s="174">
        <v>1168.9000000000001</v>
      </c>
      <c r="S92" s="185">
        <v>1779</v>
      </c>
      <c r="T92" s="146">
        <v>1059</v>
      </c>
      <c r="U92" s="112">
        <v>720</v>
      </c>
      <c r="V92" s="162">
        <v>0.67988668555240794</v>
      </c>
      <c r="W92" s="185">
        <v>1759</v>
      </c>
      <c r="X92" s="141">
        <v>1024</v>
      </c>
      <c r="Y92" s="90">
        <v>735</v>
      </c>
      <c r="Z92" s="163">
        <v>0.7177734375</v>
      </c>
      <c r="AA92" s="91">
        <v>4.7540540540540537</v>
      </c>
      <c r="AB92" s="158">
        <v>1825</v>
      </c>
      <c r="AC92" s="189">
        <v>1490</v>
      </c>
      <c r="AD92" s="112">
        <v>65</v>
      </c>
      <c r="AE92" s="90">
        <v>1555</v>
      </c>
      <c r="AF92" s="164">
        <v>0.852054794520548</v>
      </c>
      <c r="AG92" s="92">
        <v>1.2295162980094489</v>
      </c>
      <c r="AH92" s="158">
        <v>155</v>
      </c>
      <c r="AI92" s="164">
        <v>8.4931506849315067E-2</v>
      </c>
      <c r="AJ92" s="93">
        <v>0.4171488548591113</v>
      </c>
      <c r="AK92" s="158">
        <v>70</v>
      </c>
      <c r="AL92" s="158">
        <v>25</v>
      </c>
      <c r="AM92" s="90">
        <v>95</v>
      </c>
      <c r="AN92" s="164">
        <v>5.2054794520547946E-2</v>
      </c>
      <c r="AO92" s="93">
        <v>0.57203070901701036</v>
      </c>
      <c r="AP92" s="158">
        <v>20</v>
      </c>
      <c r="AQ92" s="113" t="s">
        <v>9</v>
      </c>
      <c r="AR92" s="94" t="s">
        <v>9</v>
      </c>
      <c r="AS92" s="114"/>
      <c r="AT92" s="192"/>
    </row>
    <row r="93" spans="1:46" s="142" customFormat="1" ht="12.75" x14ac:dyDescent="0.2">
      <c r="A93" s="114"/>
      <c r="B93" s="260"/>
      <c r="C93" s="260"/>
      <c r="D93" s="129">
        <v>9330162.0099999998</v>
      </c>
      <c r="E93" s="122"/>
      <c r="F93" s="111"/>
      <c r="G93" s="112"/>
      <c r="H93" s="112"/>
      <c r="I93" s="145"/>
      <c r="J93" s="179" t="s">
        <v>242</v>
      </c>
      <c r="K93" s="154">
        <v>2.15</v>
      </c>
      <c r="L93" s="89">
        <v>215</v>
      </c>
      <c r="M93" s="158">
        <v>5746</v>
      </c>
      <c r="N93" s="158">
        <v>5852</v>
      </c>
      <c r="O93" s="141">
        <v>5804</v>
      </c>
      <c r="P93" s="90">
        <v>-58</v>
      </c>
      <c r="Q93" s="162">
        <v>-9.9931082012405231E-3</v>
      </c>
      <c r="R93" s="174">
        <v>2666.9</v>
      </c>
      <c r="S93" s="185">
        <v>1926</v>
      </c>
      <c r="T93" s="146">
        <v>1871</v>
      </c>
      <c r="U93" s="112">
        <v>55</v>
      </c>
      <c r="V93" s="162">
        <v>2.939604489577766E-2</v>
      </c>
      <c r="W93" s="185">
        <v>1830</v>
      </c>
      <c r="X93" s="141">
        <v>1804</v>
      </c>
      <c r="Y93" s="90">
        <v>26</v>
      </c>
      <c r="Z93" s="163">
        <v>1.4412416851441241E-2</v>
      </c>
      <c r="AA93" s="91">
        <v>8.5116279069767433</v>
      </c>
      <c r="AB93" s="158">
        <v>2550</v>
      </c>
      <c r="AC93" s="189">
        <v>2005</v>
      </c>
      <c r="AD93" s="112">
        <v>175</v>
      </c>
      <c r="AE93" s="90">
        <v>2180</v>
      </c>
      <c r="AF93" s="164">
        <v>0.85490196078431369</v>
      </c>
      <c r="AG93" s="92">
        <v>1.2336247630365278</v>
      </c>
      <c r="AH93" s="158">
        <v>310</v>
      </c>
      <c r="AI93" s="164">
        <v>0.12156862745098039</v>
      </c>
      <c r="AJ93" s="93">
        <v>0.59709541970029656</v>
      </c>
      <c r="AK93" s="158">
        <v>45</v>
      </c>
      <c r="AL93" s="158">
        <v>0</v>
      </c>
      <c r="AM93" s="90">
        <v>45</v>
      </c>
      <c r="AN93" s="164">
        <v>1.7647058823529412E-2</v>
      </c>
      <c r="AO93" s="93">
        <v>0.19392372333548805</v>
      </c>
      <c r="AP93" s="158">
        <v>15</v>
      </c>
      <c r="AQ93" s="113" t="s">
        <v>9</v>
      </c>
      <c r="AR93" s="94" t="s">
        <v>9</v>
      </c>
      <c r="AS93" s="114"/>
      <c r="AT93" s="192"/>
    </row>
    <row r="94" spans="1:46" s="142" customFormat="1" ht="12.75" x14ac:dyDescent="0.2">
      <c r="A94" s="114"/>
      <c r="B94" s="260"/>
      <c r="C94" s="260"/>
      <c r="D94" s="129">
        <v>9330162.0199999996</v>
      </c>
      <c r="E94" s="122"/>
      <c r="F94" s="111"/>
      <c r="G94" s="112"/>
      <c r="H94" s="112"/>
      <c r="I94" s="145"/>
      <c r="J94" s="179" t="s">
        <v>243</v>
      </c>
      <c r="K94" s="154">
        <v>2.08</v>
      </c>
      <c r="L94" s="89">
        <v>208</v>
      </c>
      <c r="M94" s="158">
        <v>6510</v>
      </c>
      <c r="N94" s="158">
        <v>6372</v>
      </c>
      <c r="O94" s="141">
        <v>6363</v>
      </c>
      <c r="P94" s="90">
        <v>147</v>
      </c>
      <c r="Q94" s="162">
        <v>2.3102310231023101E-2</v>
      </c>
      <c r="R94" s="174">
        <v>3131.5</v>
      </c>
      <c r="S94" s="185">
        <v>2110</v>
      </c>
      <c r="T94" s="146">
        <v>2009</v>
      </c>
      <c r="U94" s="112">
        <v>101</v>
      </c>
      <c r="V94" s="162">
        <v>5.0273768043802888E-2</v>
      </c>
      <c r="W94" s="185">
        <v>2000</v>
      </c>
      <c r="X94" s="141">
        <v>1940</v>
      </c>
      <c r="Y94" s="90">
        <v>60</v>
      </c>
      <c r="Z94" s="163">
        <v>3.0927835051546393E-2</v>
      </c>
      <c r="AA94" s="91">
        <v>9.615384615384615</v>
      </c>
      <c r="AB94" s="158">
        <v>3225</v>
      </c>
      <c r="AC94" s="189">
        <v>2540</v>
      </c>
      <c r="AD94" s="112">
        <v>195</v>
      </c>
      <c r="AE94" s="90">
        <v>2735</v>
      </c>
      <c r="AF94" s="164">
        <v>0.84806201550387594</v>
      </c>
      <c r="AG94" s="92">
        <v>1.2237547121268053</v>
      </c>
      <c r="AH94" s="158">
        <v>420</v>
      </c>
      <c r="AI94" s="164">
        <v>0.13023255813953488</v>
      </c>
      <c r="AJ94" s="93">
        <v>0.63964910677571163</v>
      </c>
      <c r="AK94" s="158">
        <v>40</v>
      </c>
      <c r="AL94" s="158">
        <v>10</v>
      </c>
      <c r="AM94" s="90">
        <v>50</v>
      </c>
      <c r="AN94" s="164">
        <v>1.5503875968992248E-2</v>
      </c>
      <c r="AO94" s="93">
        <v>0.17037226339551922</v>
      </c>
      <c r="AP94" s="158">
        <v>20</v>
      </c>
      <c r="AQ94" s="113" t="s">
        <v>9</v>
      </c>
      <c r="AR94" s="94" t="s">
        <v>9</v>
      </c>
      <c r="AS94" s="114"/>
      <c r="AT94" s="192"/>
    </row>
    <row r="95" spans="1:46" s="142" customFormat="1" ht="12.75" x14ac:dyDescent="0.2">
      <c r="A95" s="114"/>
      <c r="B95" s="260"/>
      <c r="C95" s="260"/>
      <c r="D95" s="129">
        <v>9330162.0299999993</v>
      </c>
      <c r="E95" s="122"/>
      <c r="F95" s="111"/>
      <c r="G95" s="112"/>
      <c r="H95" s="112"/>
      <c r="I95" s="145"/>
      <c r="J95" s="179" t="s">
        <v>244</v>
      </c>
      <c r="K95" s="154">
        <v>1.66</v>
      </c>
      <c r="L95" s="89">
        <v>166</v>
      </c>
      <c r="M95" s="158">
        <v>7683</v>
      </c>
      <c r="N95" s="158">
        <v>7599</v>
      </c>
      <c r="O95" s="141">
        <v>7005</v>
      </c>
      <c r="P95" s="90">
        <v>678</v>
      </c>
      <c r="Q95" s="162">
        <v>9.6788008565310488E-2</v>
      </c>
      <c r="R95" s="174">
        <v>4635.6000000000004</v>
      </c>
      <c r="S95" s="185">
        <v>2644</v>
      </c>
      <c r="T95" s="146">
        <v>2286</v>
      </c>
      <c r="U95" s="112">
        <v>358</v>
      </c>
      <c r="V95" s="162">
        <v>0.15660542432195976</v>
      </c>
      <c r="W95" s="185">
        <v>2341</v>
      </c>
      <c r="X95" s="141">
        <v>2136</v>
      </c>
      <c r="Y95" s="90">
        <v>205</v>
      </c>
      <c r="Z95" s="163">
        <v>9.5973782771535579E-2</v>
      </c>
      <c r="AA95" s="91">
        <v>14.102409638554217</v>
      </c>
      <c r="AB95" s="158">
        <v>3635</v>
      </c>
      <c r="AC95" s="189">
        <v>2750</v>
      </c>
      <c r="AD95" s="112">
        <v>270</v>
      </c>
      <c r="AE95" s="90">
        <v>3020</v>
      </c>
      <c r="AF95" s="164">
        <v>0.83081155433287479</v>
      </c>
      <c r="AG95" s="92">
        <v>1.1988622717646102</v>
      </c>
      <c r="AH95" s="158">
        <v>470</v>
      </c>
      <c r="AI95" s="164">
        <v>0.12929848693259974</v>
      </c>
      <c r="AJ95" s="93">
        <v>0.63506133071021487</v>
      </c>
      <c r="AK95" s="158">
        <v>90</v>
      </c>
      <c r="AL95" s="158">
        <v>20</v>
      </c>
      <c r="AM95" s="90">
        <v>110</v>
      </c>
      <c r="AN95" s="164">
        <v>3.0261348005502064E-2</v>
      </c>
      <c r="AO95" s="93">
        <v>0.33254228577474798</v>
      </c>
      <c r="AP95" s="158">
        <v>40</v>
      </c>
      <c r="AQ95" s="113" t="s">
        <v>9</v>
      </c>
      <c r="AR95" s="94" t="s">
        <v>9</v>
      </c>
      <c r="AS95" s="114"/>
      <c r="AT95" s="192"/>
    </row>
    <row r="96" spans="1:46" s="142" customFormat="1" ht="12.75" x14ac:dyDescent="0.2">
      <c r="A96" s="114"/>
      <c r="B96" s="260"/>
      <c r="C96" s="260"/>
      <c r="D96" s="129">
        <v>9330162.0399999991</v>
      </c>
      <c r="E96" s="122"/>
      <c r="F96" s="111"/>
      <c r="G96" s="112"/>
      <c r="H96" s="112"/>
      <c r="I96" s="145"/>
      <c r="J96" s="179" t="s">
        <v>245</v>
      </c>
      <c r="K96" s="154">
        <v>4.92</v>
      </c>
      <c r="L96" s="89">
        <v>492</v>
      </c>
      <c r="M96" s="158">
        <v>5755</v>
      </c>
      <c r="N96" s="158">
        <v>5892</v>
      </c>
      <c r="O96" s="141">
        <v>6015</v>
      </c>
      <c r="P96" s="90">
        <v>-260</v>
      </c>
      <c r="Q96" s="162">
        <v>-4.3225270157938485E-2</v>
      </c>
      <c r="R96" s="174">
        <v>1169</v>
      </c>
      <c r="S96" s="185">
        <v>1903</v>
      </c>
      <c r="T96" s="146">
        <v>1885</v>
      </c>
      <c r="U96" s="112">
        <v>18</v>
      </c>
      <c r="V96" s="162">
        <v>9.5490716180371346E-3</v>
      </c>
      <c r="W96" s="185">
        <v>1875</v>
      </c>
      <c r="X96" s="141">
        <v>1845</v>
      </c>
      <c r="Y96" s="90">
        <v>30</v>
      </c>
      <c r="Z96" s="163">
        <v>1.6260162601626018E-2</v>
      </c>
      <c r="AA96" s="91">
        <v>3.8109756097560976</v>
      </c>
      <c r="AB96" s="158">
        <v>2535</v>
      </c>
      <c r="AC96" s="189">
        <v>2025</v>
      </c>
      <c r="AD96" s="112">
        <v>155</v>
      </c>
      <c r="AE96" s="90">
        <v>2180</v>
      </c>
      <c r="AF96" s="164">
        <v>0.85996055226824453</v>
      </c>
      <c r="AG96" s="92">
        <v>1.2409243178473948</v>
      </c>
      <c r="AH96" s="158">
        <v>245</v>
      </c>
      <c r="AI96" s="164">
        <v>9.6646942800788949E-2</v>
      </c>
      <c r="AJ96" s="93">
        <v>0.47469028880544667</v>
      </c>
      <c r="AK96" s="158">
        <v>70</v>
      </c>
      <c r="AL96" s="158">
        <v>10</v>
      </c>
      <c r="AM96" s="90">
        <v>80</v>
      </c>
      <c r="AN96" s="164">
        <v>3.1558185404339252E-2</v>
      </c>
      <c r="AO96" s="93">
        <v>0.34679324620153024</v>
      </c>
      <c r="AP96" s="158">
        <v>25</v>
      </c>
      <c r="AQ96" s="113" t="s">
        <v>9</v>
      </c>
      <c r="AR96" s="94" t="s">
        <v>9</v>
      </c>
      <c r="AS96" s="114"/>
      <c r="AT96" s="192"/>
    </row>
    <row r="97" spans="1:46" s="142" customFormat="1" ht="12.75" x14ac:dyDescent="0.2">
      <c r="A97" s="114"/>
      <c r="B97" s="260" t="s">
        <v>579</v>
      </c>
      <c r="C97" s="260" t="s">
        <v>580</v>
      </c>
      <c r="D97" s="129">
        <v>9330163.0099999998</v>
      </c>
      <c r="E97" s="122"/>
      <c r="F97" s="111"/>
      <c r="G97" s="112"/>
      <c r="H97" s="112"/>
      <c r="I97" s="145"/>
      <c r="J97" s="179" t="s">
        <v>246</v>
      </c>
      <c r="K97" s="154">
        <v>1.7</v>
      </c>
      <c r="L97" s="89">
        <v>170</v>
      </c>
      <c r="M97" s="158">
        <v>5874</v>
      </c>
      <c r="N97" s="158">
        <v>4787</v>
      </c>
      <c r="O97" s="141">
        <v>3645</v>
      </c>
      <c r="P97" s="90">
        <v>2229</v>
      </c>
      <c r="Q97" s="162">
        <v>0.61152263374485594</v>
      </c>
      <c r="R97" s="174">
        <v>3445.8</v>
      </c>
      <c r="S97" s="185">
        <v>1989</v>
      </c>
      <c r="T97" s="146">
        <v>1200</v>
      </c>
      <c r="U97" s="112">
        <v>789</v>
      </c>
      <c r="V97" s="162">
        <v>0.65749999999999997</v>
      </c>
      <c r="W97" s="185">
        <v>1872</v>
      </c>
      <c r="X97" s="141">
        <v>1156</v>
      </c>
      <c r="Y97" s="90">
        <v>716</v>
      </c>
      <c r="Z97" s="163">
        <v>0.61937716262975784</v>
      </c>
      <c r="AA97" s="91">
        <v>11.011764705882353</v>
      </c>
      <c r="AB97" s="158">
        <v>2895</v>
      </c>
      <c r="AC97" s="189">
        <v>2320</v>
      </c>
      <c r="AD97" s="112">
        <v>160</v>
      </c>
      <c r="AE97" s="90">
        <v>2480</v>
      </c>
      <c r="AF97" s="164">
        <v>0.85664939550949915</v>
      </c>
      <c r="AG97" s="92">
        <v>1.2361463138665212</v>
      </c>
      <c r="AH97" s="158">
        <v>340</v>
      </c>
      <c r="AI97" s="164">
        <v>0.11744386873920552</v>
      </c>
      <c r="AJ97" s="93">
        <v>0.57683629046761065</v>
      </c>
      <c r="AK97" s="158">
        <v>45</v>
      </c>
      <c r="AL97" s="158">
        <v>15</v>
      </c>
      <c r="AM97" s="90">
        <v>60</v>
      </c>
      <c r="AN97" s="164">
        <v>2.072538860103627E-2</v>
      </c>
      <c r="AO97" s="93">
        <v>0.22775152308831068</v>
      </c>
      <c r="AP97" s="158">
        <v>10</v>
      </c>
      <c r="AQ97" s="113" t="s">
        <v>9</v>
      </c>
      <c r="AR97" s="94" t="s">
        <v>9</v>
      </c>
      <c r="AS97" s="114"/>
      <c r="AT97" s="192"/>
    </row>
    <row r="98" spans="1:46" s="142" customFormat="1" ht="12.75" x14ac:dyDescent="0.2">
      <c r="A98" s="114"/>
      <c r="B98" s="260"/>
      <c r="C98" s="260"/>
      <c r="D98" s="129">
        <v>9330163.0399999991</v>
      </c>
      <c r="E98" s="122"/>
      <c r="F98" s="111"/>
      <c r="G98" s="112"/>
      <c r="H98" s="112"/>
      <c r="I98" s="145"/>
      <c r="J98" s="179" t="s">
        <v>247</v>
      </c>
      <c r="K98" s="154">
        <v>2.67</v>
      </c>
      <c r="L98" s="89">
        <v>267</v>
      </c>
      <c r="M98" s="158">
        <v>5668</v>
      </c>
      <c r="N98" s="158">
        <v>5406</v>
      </c>
      <c r="O98" s="141">
        <v>5396</v>
      </c>
      <c r="P98" s="90">
        <v>272</v>
      </c>
      <c r="Q98" s="162">
        <v>5.0407709414381024E-2</v>
      </c>
      <c r="R98" s="174">
        <v>2121.1</v>
      </c>
      <c r="S98" s="185">
        <v>1932</v>
      </c>
      <c r="T98" s="146">
        <v>1864</v>
      </c>
      <c r="U98" s="112">
        <v>68</v>
      </c>
      <c r="V98" s="162">
        <v>3.6480686695278972E-2</v>
      </c>
      <c r="W98" s="185">
        <v>1825</v>
      </c>
      <c r="X98" s="141">
        <v>1786</v>
      </c>
      <c r="Y98" s="90">
        <v>39</v>
      </c>
      <c r="Z98" s="163">
        <v>2.1836506159014557E-2</v>
      </c>
      <c r="AA98" s="91">
        <v>6.8352059925093629</v>
      </c>
      <c r="AB98" s="158">
        <v>2810</v>
      </c>
      <c r="AC98" s="189">
        <v>2225</v>
      </c>
      <c r="AD98" s="112">
        <v>160</v>
      </c>
      <c r="AE98" s="90">
        <v>2385</v>
      </c>
      <c r="AF98" s="164">
        <v>0.8487544483985765</v>
      </c>
      <c r="AG98" s="92">
        <v>1.2247538937930398</v>
      </c>
      <c r="AH98" s="158">
        <v>325</v>
      </c>
      <c r="AI98" s="164">
        <v>0.11565836298932385</v>
      </c>
      <c r="AJ98" s="93">
        <v>0.56806661586111906</v>
      </c>
      <c r="AK98" s="158">
        <v>30</v>
      </c>
      <c r="AL98" s="158">
        <v>35</v>
      </c>
      <c r="AM98" s="90">
        <v>65</v>
      </c>
      <c r="AN98" s="164">
        <v>2.3131672597864767E-2</v>
      </c>
      <c r="AO98" s="93">
        <v>0.2541942043721403</v>
      </c>
      <c r="AP98" s="158">
        <v>40</v>
      </c>
      <c r="AQ98" s="113" t="s">
        <v>9</v>
      </c>
      <c r="AR98" s="94" t="s">
        <v>9</v>
      </c>
      <c r="AS98" s="114"/>
      <c r="AT98" s="192"/>
    </row>
    <row r="99" spans="1:46" s="142" customFormat="1" ht="12.75" x14ac:dyDescent="0.2">
      <c r="A99" s="114"/>
      <c r="B99" s="260"/>
      <c r="C99" s="260"/>
      <c r="D99" s="129">
        <v>9330163.0500000007</v>
      </c>
      <c r="E99" s="122"/>
      <c r="F99" s="111"/>
      <c r="G99" s="112"/>
      <c r="H99" s="112"/>
      <c r="I99" s="145"/>
      <c r="J99" s="179" t="s">
        <v>248</v>
      </c>
      <c r="K99" s="154">
        <v>1.64</v>
      </c>
      <c r="L99" s="89">
        <v>164</v>
      </c>
      <c r="M99" s="158">
        <v>5530</v>
      </c>
      <c r="N99" s="158">
        <v>5263</v>
      </c>
      <c r="O99" s="141">
        <v>5207</v>
      </c>
      <c r="P99" s="90">
        <v>323</v>
      </c>
      <c r="Q99" s="162">
        <v>6.2031880161321301E-2</v>
      </c>
      <c r="R99" s="174">
        <v>3364.6</v>
      </c>
      <c r="S99" s="185">
        <v>1953</v>
      </c>
      <c r="T99" s="146">
        <v>1803</v>
      </c>
      <c r="U99" s="112">
        <v>150</v>
      </c>
      <c r="V99" s="162">
        <v>8.3194675540765387E-2</v>
      </c>
      <c r="W99" s="185">
        <v>1812</v>
      </c>
      <c r="X99" s="141">
        <v>1694</v>
      </c>
      <c r="Y99" s="90">
        <v>118</v>
      </c>
      <c r="Z99" s="163">
        <v>6.9657615112160565E-2</v>
      </c>
      <c r="AA99" s="91">
        <v>11.048780487804878</v>
      </c>
      <c r="AB99" s="158">
        <v>2525</v>
      </c>
      <c r="AC99" s="189">
        <v>1860</v>
      </c>
      <c r="AD99" s="112">
        <v>155</v>
      </c>
      <c r="AE99" s="90">
        <v>2015</v>
      </c>
      <c r="AF99" s="164">
        <v>0.79801980198019806</v>
      </c>
      <c r="AG99" s="92">
        <v>1.1515437258011516</v>
      </c>
      <c r="AH99" s="158">
        <v>405</v>
      </c>
      <c r="AI99" s="164">
        <v>0.1603960396039604</v>
      </c>
      <c r="AJ99" s="93">
        <v>0.78779980159116114</v>
      </c>
      <c r="AK99" s="158">
        <v>55</v>
      </c>
      <c r="AL99" s="158">
        <v>15</v>
      </c>
      <c r="AM99" s="90">
        <v>70</v>
      </c>
      <c r="AN99" s="164">
        <v>2.7722772277227723E-2</v>
      </c>
      <c r="AO99" s="93">
        <v>0.30464584920030463</v>
      </c>
      <c r="AP99" s="158">
        <v>35</v>
      </c>
      <c r="AQ99" s="113" t="s">
        <v>9</v>
      </c>
      <c r="AR99" s="94" t="s">
        <v>9</v>
      </c>
      <c r="AS99" s="114"/>
      <c r="AT99" s="192"/>
    </row>
    <row r="100" spans="1:46" s="142" customFormat="1" ht="12.75" x14ac:dyDescent="0.2">
      <c r="A100" s="114"/>
      <c r="B100" s="260"/>
      <c r="C100" s="260"/>
      <c r="D100" s="129">
        <v>9330163.0600000005</v>
      </c>
      <c r="E100" s="122"/>
      <c r="F100" s="111"/>
      <c r="G100" s="112"/>
      <c r="H100" s="112"/>
      <c r="I100" s="145"/>
      <c r="J100" s="179" t="s">
        <v>249</v>
      </c>
      <c r="K100" s="154">
        <v>0.99</v>
      </c>
      <c r="L100" s="89">
        <v>99</v>
      </c>
      <c r="M100" s="158">
        <v>4329</v>
      </c>
      <c r="N100" s="158">
        <v>4031</v>
      </c>
      <c r="O100" s="141">
        <v>3921</v>
      </c>
      <c r="P100" s="90">
        <v>408</v>
      </c>
      <c r="Q100" s="162">
        <v>0.10405508798775823</v>
      </c>
      <c r="R100" s="174">
        <v>4394</v>
      </c>
      <c r="S100" s="185">
        <v>1455</v>
      </c>
      <c r="T100" s="146">
        <v>1350</v>
      </c>
      <c r="U100" s="112">
        <v>105</v>
      </c>
      <c r="V100" s="162">
        <v>7.7777777777777779E-2</v>
      </c>
      <c r="W100" s="185">
        <v>1355</v>
      </c>
      <c r="X100" s="141">
        <v>1231</v>
      </c>
      <c r="Y100" s="90">
        <v>124</v>
      </c>
      <c r="Z100" s="163">
        <v>0.10073111291632819</v>
      </c>
      <c r="AA100" s="91">
        <v>13.686868686868687</v>
      </c>
      <c r="AB100" s="158">
        <v>2070</v>
      </c>
      <c r="AC100" s="189">
        <v>1600</v>
      </c>
      <c r="AD100" s="112">
        <v>140</v>
      </c>
      <c r="AE100" s="90">
        <v>1740</v>
      </c>
      <c r="AF100" s="164">
        <v>0.84057971014492749</v>
      </c>
      <c r="AG100" s="92">
        <v>1.2129577346968652</v>
      </c>
      <c r="AH100" s="158">
        <v>235</v>
      </c>
      <c r="AI100" s="164">
        <v>0.11352657004830918</v>
      </c>
      <c r="AJ100" s="93">
        <v>0.55759612008010406</v>
      </c>
      <c r="AK100" s="158">
        <v>45</v>
      </c>
      <c r="AL100" s="158">
        <v>10</v>
      </c>
      <c r="AM100" s="90">
        <v>55</v>
      </c>
      <c r="AN100" s="164">
        <v>2.6570048309178744E-2</v>
      </c>
      <c r="AO100" s="93">
        <v>0.29197855284811808</v>
      </c>
      <c r="AP100" s="158">
        <v>45</v>
      </c>
      <c r="AQ100" s="113" t="s">
        <v>9</v>
      </c>
      <c r="AR100" s="94" t="s">
        <v>9</v>
      </c>
      <c r="AS100" s="114"/>
      <c r="AT100" s="192"/>
    </row>
    <row r="101" spans="1:46" s="142" customFormat="1" ht="12.75" x14ac:dyDescent="0.2">
      <c r="A101" s="114"/>
      <c r="B101" s="260"/>
      <c r="C101" s="260"/>
      <c r="D101" s="129">
        <v>9330163.0700000003</v>
      </c>
      <c r="E101" s="122"/>
      <c r="F101" s="111"/>
      <c r="G101" s="112"/>
      <c r="H101" s="112"/>
      <c r="I101" s="145"/>
      <c r="J101" s="179" t="s">
        <v>250</v>
      </c>
      <c r="K101" s="154">
        <v>1.32</v>
      </c>
      <c r="L101" s="89">
        <v>132</v>
      </c>
      <c r="M101" s="158">
        <v>4891</v>
      </c>
      <c r="N101" s="158">
        <v>4716</v>
      </c>
      <c r="O101" s="141">
        <v>4455</v>
      </c>
      <c r="P101" s="90">
        <v>436</v>
      </c>
      <c r="Q101" s="162">
        <v>9.7867564534231205E-2</v>
      </c>
      <c r="R101" s="174">
        <v>3709.2</v>
      </c>
      <c r="S101" s="185">
        <v>1616</v>
      </c>
      <c r="T101" s="146">
        <v>1487</v>
      </c>
      <c r="U101" s="112">
        <v>129</v>
      </c>
      <c r="V101" s="162">
        <v>8.6751849361129785E-2</v>
      </c>
      <c r="W101" s="185">
        <v>1490</v>
      </c>
      <c r="X101" s="141">
        <v>1414</v>
      </c>
      <c r="Y101" s="90">
        <v>76</v>
      </c>
      <c r="Z101" s="163">
        <v>5.3748231966053751E-2</v>
      </c>
      <c r="AA101" s="91">
        <v>11.287878787878787</v>
      </c>
      <c r="AB101" s="158">
        <v>2435</v>
      </c>
      <c r="AC101" s="189">
        <v>1830</v>
      </c>
      <c r="AD101" s="112">
        <v>150</v>
      </c>
      <c r="AE101" s="90">
        <v>1980</v>
      </c>
      <c r="AF101" s="164">
        <v>0.81314168377823404</v>
      </c>
      <c r="AG101" s="92">
        <v>1.1733646230566148</v>
      </c>
      <c r="AH101" s="158">
        <v>375</v>
      </c>
      <c r="AI101" s="164">
        <v>0.1540041067761807</v>
      </c>
      <c r="AJ101" s="93">
        <v>0.75640523956866745</v>
      </c>
      <c r="AK101" s="158">
        <v>50</v>
      </c>
      <c r="AL101" s="158">
        <v>15</v>
      </c>
      <c r="AM101" s="90">
        <v>65</v>
      </c>
      <c r="AN101" s="164">
        <v>2.6694045174537988E-2</v>
      </c>
      <c r="AO101" s="93">
        <v>0.2933411557641537</v>
      </c>
      <c r="AP101" s="158">
        <v>15</v>
      </c>
      <c r="AQ101" s="113" t="s">
        <v>9</v>
      </c>
      <c r="AR101" s="94" t="s">
        <v>9</v>
      </c>
      <c r="AS101" s="114"/>
      <c r="AT101" s="192"/>
    </row>
    <row r="102" spans="1:46" s="142" customFormat="1" ht="12.75" x14ac:dyDescent="0.2">
      <c r="A102" s="114"/>
      <c r="B102" s="260"/>
      <c r="C102" s="260"/>
      <c r="D102" s="129">
        <v>9330163.0800000001</v>
      </c>
      <c r="E102" s="122"/>
      <c r="F102" s="111"/>
      <c r="G102" s="112"/>
      <c r="H102" s="112"/>
      <c r="I102" s="145"/>
      <c r="J102" s="179" t="s">
        <v>251</v>
      </c>
      <c r="K102" s="154">
        <v>1.26</v>
      </c>
      <c r="L102" s="89">
        <v>126</v>
      </c>
      <c r="M102" s="158">
        <v>4031</v>
      </c>
      <c r="N102" s="158">
        <v>4022</v>
      </c>
      <c r="O102" s="141">
        <v>3812</v>
      </c>
      <c r="P102" s="90">
        <v>219</v>
      </c>
      <c r="Q102" s="162">
        <v>5.7450157397691499E-2</v>
      </c>
      <c r="R102" s="174">
        <v>3203</v>
      </c>
      <c r="S102" s="185">
        <v>1397</v>
      </c>
      <c r="T102" s="146">
        <v>1285</v>
      </c>
      <c r="U102" s="112">
        <v>112</v>
      </c>
      <c r="V102" s="162">
        <v>8.7159533073929957E-2</v>
      </c>
      <c r="W102" s="185">
        <v>1265</v>
      </c>
      <c r="X102" s="141">
        <v>1205</v>
      </c>
      <c r="Y102" s="90">
        <v>60</v>
      </c>
      <c r="Z102" s="163">
        <v>4.9792531120331947E-2</v>
      </c>
      <c r="AA102" s="91">
        <v>10.03968253968254</v>
      </c>
      <c r="AB102" s="158">
        <v>1920</v>
      </c>
      <c r="AC102" s="189">
        <v>1505</v>
      </c>
      <c r="AD102" s="112">
        <v>100</v>
      </c>
      <c r="AE102" s="90">
        <v>1605</v>
      </c>
      <c r="AF102" s="164">
        <v>0.8359375</v>
      </c>
      <c r="AG102" s="92">
        <v>1.2062590187590188</v>
      </c>
      <c r="AH102" s="158">
        <v>245</v>
      </c>
      <c r="AI102" s="164">
        <v>0.12760416666666666</v>
      </c>
      <c r="AJ102" s="93">
        <v>0.62673952193844129</v>
      </c>
      <c r="AK102" s="158">
        <v>20</v>
      </c>
      <c r="AL102" s="158">
        <v>10</v>
      </c>
      <c r="AM102" s="90">
        <v>30</v>
      </c>
      <c r="AN102" s="164">
        <v>1.5625E-2</v>
      </c>
      <c r="AO102" s="93">
        <v>0.1717032967032967</v>
      </c>
      <c r="AP102" s="158">
        <v>35</v>
      </c>
      <c r="AQ102" s="113" t="s">
        <v>9</v>
      </c>
      <c r="AR102" s="94" t="s">
        <v>9</v>
      </c>
      <c r="AS102" s="114"/>
      <c r="AT102" s="192"/>
    </row>
    <row r="103" spans="1:46" s="142" customFormat="1" ht="12.75" x14ac:dyDescent="0.2">
      <c r="A103" s="114"/>
      <c r="B103" s="260"/>
      <c r="C103" s="260"/>
      <c r="D103" s="129">
        <v>9330170.0399999991</v>
      </c>
      <c r="E103" s="122"/>
      <c r="F103" s="111"/>
      <c r="G103" s="112"/>
      <c r="H103" s="112"/>
      <c r="I103" s="145"/>
      <c r="J103" s="179" t="s">
        <v>253</v>
      </c>
      <c r="K103" s="154">
        <v>2.16</v>
      </c>
      <c r="L103" s="89">
        <v>216</v>
      </c>
      <c r="M103" s="158">
        <v>5457</v>
      </c>
      <c r="N103" s="158">
        <v>5369</v>
      </c>
      <c r="O103" s="141">
        <v>5253</v>
      </c>
      <c r="P103" s="90">
        <v>204</v>
      </c>
      <c r="Q103" s="162">
        <v>3.8834951456310676E-2</v>
      </c>
      <c r="R103" s="174">
        <v>2524.4</v>
      </c>
      <c r="S103" s="185">
        <v>2570</v>
      </c>
      <c r="T103" s="146">
        <v>2459</v>
      </c>
      <c r="U103" s="112">
        <v>111</v>
      </c>
      <c r="V103" s="162">
        <v>4.5140300935339571E-2</v>
      </c>
      <c r="W103" s="185">
        <v>2298</v>
      </c>
      <c r="X103" s="141">
        <v>2249</v>
      </c>
      <c r="Y103" s="90">
        <v>49</v>
      </c>
      <c r="Z103" s="163">
        <v>2.1787461093819474E-2</v>
      </c>
      <c r="AA103" s="91">
        <v>10.638888888888889</v>
      </c>
      <c r="AB103" s="158">
        <v>2115</v>
      </c>
      <c r="AC103" s="189">
        <v>1720</v>
      </c>
      <c r="AD103" s="112">
        <v>85</v>
      </c>
      <c r="AE103" s="90">
        <v>1805</v>
      </c>
      <c r="AF103" s="164">
        <v>0.85342789598108748</v>
      </c>
      <c r="AG103" s="92">
        <v>1.2314976853983948</v>
      </c>
      <c r="AH103" s="158">
        <v>140</v>
      </c>
      <c r="AI103" s="164">
        <v>6.6193853427895979E-2</v>
      </c>
      <c r="AJ103" s="93">
        <v>0.32511715829025528</v>
      </c>
      <c r="AK103" s="158">
        <v>125</v>
      </c>
      <c r="AL103" s="158">
        <v>20</v>
      </c>
      <c r="AM103" s="90">
        <v>145</v>
      </c>
      <c r="AN103" s="164">
        <v>6.8557919621749411E-2</v>
      </c>
      <c r="AO103" s="93">
        <v>0.75338373210713638</v>
      </c>
      <c r="AP103" s="158">
        <v>20</v>
      </c>
      <c r="AQ103" s="113" t="s">
        <v>9</v>
      </c>
      <c r="AR103" s="94" t="s">
        <v>9</v>
      </c>
      <c r="AS103" s="114"/>
      <c r="AT103" s="192"/>
    </row>
    <row r="104" spans="1:46" s="142" customFormat="1" ht="12.75" x14ac:dyDescent="0.2">
      <c r="A104" s="114"/>
      <c r="B104" s="260"/>
      <c r="C104" s="260"/>
      <c r="D104" s="129">
        <v>9330170.0500000007</v>
      </c>
      <c r="E104" s="122"/>
      <c r="F104" s="111"/>
      <c r="G104" s="112"/>
      <c r="H104" s="112"/>
      <c r="I104" s="145"/>
      <c r="J104" s="179" t="s">
        <v>254</v>
      </c>
      <c r="K104" s="154">
        <v>0.32</v>
      </c>
      <c r="L104" s="89">
        <v>32</v>
      </c>
      <c r="M104" s="158">
        <v>2629</v>
      </c>
      <c r="N104" s="158">
        <v>2418</v>
      </c>
      <c r="O104" s="141">
        <v>2365</v>
      </c>
      <c r="P104" s="90">
        <v>264</v>
      </c>
      <c r="Q104" s="162">
        <v>0.11162790697674418</v>
      </c>
      <c r="R104" s="174">
        <v>8197.7000000000007</v>
      </c>
      <c r="S104" s="185">
        <v>1877</v>
      </c>
      <c r="T104" s="146">
        <v>1674</v>
      </c>
      <c r="U104" s="112">
        <v>203</v>
      </c>
      <c r="V104" s="162">
        <v>0.12126642771804062</v>
      </c>
      <c r="W104" s="185">
        <v>1807</v>
      </c>
      <c r="X104" s="141">
        <v>1608</v>
      </c>
      <c r="Y104" s="90">
        <v>199</v>
      </c>
      <c r="Z104" s="163">
        <v>0.12375621890547264</v>
      </c>
      <c r="AA104" s="91">
        <v>56.46875</v>
      </c>
      <c r="AB104" s="158">
        <v>1050</v>
      </c>
      <c r="AC104" s="189">
        <v>730</v>
      </c>
      <c r="AD104" s="112">
        <v>45</v>
      </c>
      <c r="AE104" s="90">
        <v>775</v>
      </c>
      <c r="AF104" s="164">
        <v>0.73809523809523814</v>
      </c>
      <c r="AG104" s="92">
        <v>1.0650724936439224</v>
      </c>
      <c r="AH104" s="158">
        <v>130</v>
      </c>
      <c r="AI104" s="164">
        <v>0.12380952380952381</v>
      </c>
      <c r="AJ104" s="93">
        <v>0.60810178688371219</v>
      </c>
      <c r="AK104" s="158">
        <v>125</v>
      </c>
      <c r="AL104" s="158">
        <v>10</v>
      </c>
      <c r="AM104" s="90">
        <v>135</v>
      </c>
      <c r="AN104" s="164">
        <v>0.12857142857142856</v>
      </c>
      <c r="AO104" s="93">
        <v>1.4128728414442699</v>
      </c>
      <c r="AP104" s="158">
        <v>25</v>
      </c>
      <c r="AQ104" s="113" t="s">
        <v>9</v>
      </c>
      <c r="AR104" s="94" t="s">
        <v>9</v>
      </c>
      <c r="AS104" s="114"/>
      <c r="AT104" s="192"/>
    </row>
    <row r="105" spans="1:46" s="142" customFormat="1" ht="12.75" x14ac:dyDescent="0.2">
      <c r="A105" s="114"/>
      <c r="B105" s="260"/>
      <c r="C105" s="260"/>
      <c r="D105" s="129">
        <v>9330170.0700000003</v>
      </c>
      <c r="E105" s="122">
        <v>9330170.0600000005</v>
      </c>
      <c r="F105" s="123">
        <v>0.49843760599999998</v>
      </c>
      <c r="G105" s="146">
        <v>7687</v>
      </c>
      <c r="H105" s="146">
        <v>3566</v>
      </c>
      <c r="I105" s="147">
        <v>3341</v>
      </c>
      <c r="J105" s="179"/>
      <c r="K105" s="154">
        <v>1.22</v>
      </c>
      <c r="L105" s="89">
        <v>122</v>
      </c>
      <c r="M105" s="158">
        <v>4122</v>
      </c>
      <c r="N105" s="158">
        <v>4009</v>
      </c>
      <c r="O105" s="141">
        <v>3831.4898773219998</v>
      </c>
      <c r="P105" s="90">
        <v>290.51012267800024</v>
      </c>
      <c r="Q105" s="162">
        <v>7.5821712174547307E-2</v>
      </c>
      <c r="R105" s="174">
        <v>3380.6</v>
      </c>
      <c r="S105" s="185">
        <v>1662</v>
      </c>
      <c r="T105" s="146">
        <v>1777.4285029959999</v>
      </c>
      <c r="U105" s="112">
        <v>-115.42850299599991</v>
      </c>
      <c r="V105" s="162">
        <v>-6.494129176022316E-2</v>
      </c>
      <c r="W105" s="185">
        <v>1552</v>
      </c>
      <c r="X105" s="141">
        <v>1665.280041646</v>
      </c>
      <c r="Y105" s="90">
        <v>-113.28004164599997</v>
      </c>
      <c r="Z105" s="163">
        <v>-6.8024619771477862E-2</v>
      </c>
      <c r="AA105" s="91">
        <v>12.721311475409836</v>
      </c>
      <c r="AB105" s="158">
        <v>1585</v>
      </c>
      <c r="AC105" s="189">
        <v>1270</v>
      </c>
      <c r="AD105" s="112">
        <v>85</v>
      </c>
      <c r="AE105" s="90">
        <v>1355</v>
      </c>
      <c r="AF105" s="164">
        <v>0.85488958990536279</v>
      </c>
      <c r="AG105" s="92">
        <v>1.2336069118403505</v>
      </c>
      <c r="AH105" s="158">
        <v>100</v>
      </c>
      <c r="AI105" s="164">
        <v>6.3091482649842268E-2</v>
      </c>
      <c r="AJ105" s="93">
        <v>0.30987958079490308</v>
      </c>
      <c r="AK105" s="158">
        <v>120</v>
      </c>
      <c r="AL105" s="158">
        <v>15</v>
      </c>
      <c r="AM105" s="90">
        <v>135</v>
      </c>
      <c r="AN105" s="164">
        <v>8.5173501577287064E-2</v>
      </c>
      <c r="AO105" s="93">
        <v>0.93597254480535241</v>
      </c>
      <c r="AP105" s="158">
        <v>0</v>
      </c>
      <c r="AQ105" s="113" t="s">
        <v>9</v>
      </c>
      <c r="AR105" s="94" t="s">
        <v>9</v>
      </c>
      <c r="AS105" s="114" t="s">
        <v>469</v>
      </c>
      <c r="AT105" s="192"/>
    </row>
    <row r="106" spans="1:46" s="142" customFormat="1" ht="12.75" x14ac:dyDescent="0.2">
      <c r="A106" s="114"/>
      <c r="B106" s="260"/>
      <c r="C106" s="260"/>
      <c r="D106" s="129">
        <v>9330170.0800000001</v>
      </c>
      <c r="E106" s="122">
        <v>9330170.0600000005</v>
      </c>
      <c r="F106" s="123">
        <v>0.47826849100000002</v>
      </c>
      <c r="G106" s="146">
        <v>7687</v>
      </c>
      <c r="H106" s="146">
        <v>3566</v>
      </c>
      <c r="I106" s="147">
        <v>3341</v>
      </c>
      <c r="J106" s="179"/>
      <c r="K106" s="154">
        <v>0.93</v>
      </c>
      <c r="L106" s="89">
        <v>93</v>
      </c>
      <c r="M106" s="158">
        <v>3823</v>
      </c>
      <c r="N106" s="158">
        <v>3692</v>
      </c>
      <c r="O106" s="141">
        <v>3676.4498903170002</v>
      </c>
      <c r="P106" s="90">
        <v>146.55010968299985</v>
      </c>
      <c r="Q106" s="162">
        <v>3.9861854249389386E-2</v>
      </c>
      <c r="R106" s="174">
        <v>4097.1000000000004</v>
      </c>
      <c r="S106" s="185">
        <v>1966</v>
      </c>
      <c r="T106" s="146">
        <v>1705.5054389060001</v>
      </c>
      <c r="U106" s="112">
        <v>260.49456109399989</v>
      </c>
      <c r="V106" s="162">
        <v>0.15273745550825957</v>
      </c>
      <c r="W106" s="185">
        <v>1759</v>
      </c>
      <c r="X106" s="141">
        <v>1597.8950284310001</v>
      </c>
      <c r="Y106" s="90">
        <v>161.10497156899987</v>
      </c>
      <c r="Z106" s="163">
        <v>0.10082325102869338</v>
      </c>
      <c r="AA106" s="91">
        <v>18.913978494623656</v>
      </c>
      <c r="AB106" s="158">
        <v>1610</v>
      </c>
      <c r="AC106" s="189">
        <v>1300</v>
      </c>
      <c r="AD106" s="112">
        <v>85</v>
      </c>
      <c r="AE106" s="90">
        <v>1385</v>
      </c>
      <c r="AF106" s="164">
        <v>0.86024844720496896</v>
      </c>
      <c r="AG106" s="92">
        <v>1.2413397506565209</v>
      </c>
      <c r="AH106" s="158">
        <v>90</v>
      </c>
      <c r="AI106" s="164">
        <v>5.5900621118012424E-2</v>
      </c>
      <c r="AJ106" s="93">
        <v>0.27456100745585671</v>
      </c>
      <c r="AK106" s="158">
        <v>125</v>
      </c>
      <c r="AL106" s="158">
        <v>10</v>
      </c>
      <c r="AM106" s="90">
        <v>135</v>
      </c>
      <c r="AN106" s="164">
        <v>8.3850931677018639E-2</v>
      </c>
      <c r="AO106" s="93">
        <v>0.92143880963756752</v>
      </c>
      <c r="AP106" s="158">
        <v>10</v>
      </c>
      <c r="AQ106" s="113" t="s">
        <v>9</v>
      </c>
      <c r="AR106" s="94" t="s">
        <v>9</v>
      </c>
      <c r="AS106" s="114" t="s">
        <v>469</v>
      </c>
      <c r="AT106" s="192"/>
    </row>
    <row r="107" spans="1:46" s="142" customFormat="1" ht="12.75" x14ac:dyDescent="0.2">
      <c r="A107" s="114"/>
      <c r="B107" s="260"/>
      <c r="C107" s="260"/>
      <c r="D107" s="129">
        <v>9330180.0099999998</v>
      </c>
      <c r="E107" s="122"/>
      <c r="F107" s="111"/>
      <c r="G107" s="112"/>
      <c r="H107" s="112"/>
      <c r="I107" s="145"/>
      <c r="J107" s="179" t="s">
        <v>256</v>
      </c>
      <c r="K107" s="154">
        <v>3.02</v>
      </c>
      <c r="L107" s="89">
        <v>302</v>
      </c>
      <c r="M107" s="158">
        <v>7633</v>
      </c>
      <c r="N107" s="158">
        <v>6910</v>
      </c>
      <c r="O107" s="141">
        <v>5881</v>
      </c>
      <c r="P107" s="90">
        <v>1752</v>
      </c>
      <c r="Q107" s="162">
        <v>0.29790851895936066</v>
      </c>
      <c r="R107" s="174">
        <v>2529</v>
      </c>
      <c r="S107" s="185">
        <v>2833</v>
      </c>
      <c r="T107" s="146">
        <v>2060</v>
      </c>
      <c r="U107" s="112">
        <v>773</v>
      </c>
      <c r="V107" s="162">
        <v>0.37524271844660195</v>
      </c>
      <c r="W107" s="185">
        <v>2708</v>
      </c>
      <c r="X107" s="141">
        <v>1969</v>
      </c>
      <c r="Y107" s="90">
        <v>739</v>
      </c>
      <c r="Z107" s="163">
        <v>0.37531742001015744</v>
      </c>
      <c r="AA107" s="91">
        <v>8.9668874172185422</v>
      </c>
      <c r="AB107" s="158">
        <v>2990</v>
      </c>
      <c r="AC107" s="189">
        <v>2450</v>
      </c>
      <c r="AD107" s="112">
        <v>150</v>
      </c>
      <c r="AE107" s="90">
        <v>2600</v>
      </c>
      <c r="AF107" s="164">
        <v>0.86956521739130432</v>
      </c>
      <c r="AG107" s="92">
        <v>1.2547838634795156</v>
      </c>
      <c r="AH107" s="158">
        <v>245</v>
      </c>
      <c r="AI107" s="164">
        <v>8.193979933110368E-2</v>
      </c>
      <c r="AJ107" s="93">
        <v>0.4024548100741831</v>
      </c>
      <c r="AK107" s="158">
        <v>100</v>
      </c>
      <c r="AL107" s="158">
        <v>10</v>
      </c>
      <c r="AM107" s="90">
        <v>110</v>
      </c>
      <c r="AN107" s="164">
        <v>3.678929765886288E-2</v>
      </c>
      <c r="AO107" s="93">
        <v>0.40427799625124045</v>
      </c>
      <c r="AP107" s="158">
        <v>30</v>
      </c>
      <c r="AQ107" s="113" t="s">
        <v>9</v>
      </c>
      <c r="AR107" s="94" t="s">
        <v>9</v>
      </c>
      <c r="AS107" s="114"/>
      <c r="AT107" s="192"/>
    </row>
    <row r="108" spans="1:46" s="142" customFormat="1" ht="12.75" x14ac:dyDescent="0.2">
      <c r="A108" s="114"/>
      <c r="B108" s="260" t="s">
        <v>532</v>
      </c>
      <c r="C108" s="260" t="s">
        <v>592</v>
      </c>
      <c r="D108" s="129">
        <v>9330181.0299999993</v>
      </c>
      <c r="E108" s="122"/>
      <c r="F108" s="111"/>
      <c r="G108" s="112"/>
      <c r="H108" s="112"/>
      <c r="I108" s="145"/>
      <c r="J108" s="179" t="s">
        <v>259</v>
      </c>
      <c r="K108" s="154">
        <v>6.27</v>
      </c>
      <c r="L108" s="89">
        <v>627</v>
      </c>
      <c r="M108" s="158">
        <v>5221</v>
      </c>
      <c r="N108" s="158">
        <v>5413</v>
      </c>
      <c r="O108" s="141">
        <v>5555</v>
      </c>
      <c r="P108" s="90">
        <v>-334</v>
      </c>
      <c r="Q108" s="162">
        <v>-6.0126012601260125E-2</v>
      </c>
      <c r="R108" s="174">
        <v>832.5</v>
      </c>
      <c r="S108" s="185">
        <v>2211</v>
      </c>
      <c r="T108" s="146">
        <v>2164</v>
      </c>
      <c r="U108" s="112">
        <v>47</v>
      </c>
      <c r="V108" s="162">
        <v>2.1719038817005546E-2</v>
      </c>
      <c r="W108" s="185">
        <v>1991</v>
      </c>
      <c r="X108" s="141">
        <v>2046</v>
      </c>
      <c r="Y108" s="90">
        <v>-55</v>
      </c>
      <c r="Z108" s="163">
        <v>-2.6881720430107527E-2</v>
      </c>
      <c r="AA108" s="91">
        <v>3.1754385964912282</v>
      </c>
      <c r="AB108" s="158">
        <v>2035</v>
      </c>
      <c r="AC108" s="189">
        <v>1675</v>
      </c>
      <c r="AD108" s="112">
        <v>85</v>
      </c>
      <c r="AE108" s="90">
        <v>1760</v>
      </c>
      <c r="AF108" s="164">
        <v>0.86486486486486491</v>
      </c>
      <c r="AG108" s="92">
        <v>1.2480012480012481</v>
      </c>
      <c r="AH108" s="158">
        <v>150</v>
      </c>
      <c r="AI108" s="164">
        <v>7.3710073710073709E-2</v>
      </c>
      <c r="AJ108" s="93">
        <v>0.3620337608549789</v>
      </c>
      <c r="AK108" s="158">
        <v>75</v>
      </c>
      <c r="AL108" s="158">
        <v>0</v>
      </c>
      <c r="AM108" s="90">
        <v>75</v>
      </c>
      <c r="AN108" s="164">
        <v>3.6855036855036855E-2</v>
      </c>
      <c r="AO108" s="93">
        <v>0.40500040500040502</v>
      </c>
      <c r="AP108" s="158">
        <v>40</v>
      </c>
      <c r="AQ108" s="113" t="s">
        <v>9</v>
      </c>
      <c r="AR108" s="94" t="s">
        <v>9</v>
      </c>
      <c r="AS108" s="114"/>
      <c r="AT108" s="192"/>
    </row>
    <row r="109" spans="1:46" s="142" customFormat="1" ht="12.75" x14ac:dyDescent="0.2">
      <c r="A109" s="114"/>
      <c r="B109" s="260"/>
      <c r="C109" s="260"/>
      <c r="D109" s="129">
        <v>9330181.0500000007</v>
      </c>
      <c r="E109" s="122"/>
      <c r="F109" s="111"/>
      <c r="G109" s="112"/>
      <c r="H109" s="112"/>
      <c r="I109" s="145"/>
      <c r="J109" s="179" t="s">
        <v>261</v>
      </c>
      <c r="K109" s="154">
        <v>2.46</v>
      </c>
      <c r="L109" s="89">
        <v>246</v>
      </c>
      <c r="M109" s="158">
        <v>7758</v>
      </c>
      <c r="N109" s="158">
        <v>7466</v>
      </c>
      <c r="O109" s="141">
        <v>7472</v>
      </c>
      <c r="P109" s="90">
        <v>286</v>
      </c>
      <c r="Q109" s="162">
        <v>3.8276231263383295E-2</v>
      </c>
      <c r="R109" s="174">
        <v>3152.2</v>
      </c>
      <c r="S109" s="185">
        <v>3638</v>
      </c>
      <c r="T109" s="146">
        <v>3700</v>
      </c>
      <c r="U109" s="112">
        <v>-62</v>
      </c>
      <c r="V109" s="162">
        <v>-1.6756756756756756E-2</v>
      </c>
      <c r="W109" s="185">
        <v>3490</v>
      </c>
      <c r="X109" s="141">
        <v>3559</v>
      </c>
      <c r="Y109" s="90">
        <v>-69</v>
      </c>
      <c r="Z109" s="163">
        <v>-1.9387468389997189E-2</v>
      </c>
      <c r="AA109" s="91">
        <v>14.1869918699187</v>
      </c>
      <c r="AB109" s="158">
        <v>2950</v>
      </c>
      <c r="AC109" s="189">
        <v>2215</v>
      </c>
      <c r="AD109" s="112">
        <v>95</v>
      </c>
      <c r="AE109" s="90">
        <v>2310</v>
      </c>
      <c r="AF109" s="164">
        <v>0.7830508474576271</v>
      </c>
      <c r="AG109" s="92">
        <v>1.1299435028248588</v>
      </c>
      <c r="AH109" s="158">
        <v>285</v>
      </c>
      <c r="AI109" s="164">
        <v>9.6610169491525427E-2</v>
      </c>
      <c r="AJ109" s="93">
        <v>0.47450967333755123</v>
      </c>
      <c r="AK109" s="158">
        <v>275</v>
      </c>
      <c r="AL109" s="158">
        <v>30</v>
      </c>
      <c r="AM109" s="90">
        <v>305</v>
      </c>
      <c r="AN109" s="164">
        <v>0.10338983050847457</v>
      </c>
      <c r="AO109" s="93">
        <v>1.1361519836096108</v>
      </c>
      <c r="AP109" s="158">
        <v>50</v>
      </c>
      <c r="AQ109" s="113" t="s">
        <v>9</v>
      </c>
      <c r="AR109" s="94" t="s">
        <v>9</v>
      </c>
      <c r="AS109" s="114"/>
      <c r="AT109" s="192"/>
    </row>
    <row r="110" spans="1:46" s="142" customFormat="1" ht="12.75" x14ac:dyDescent="0.2">
      <c r="A110" s="114"/>
      <c r="B110" s="260"/>
      <c r="C110" s="260"/>
      <c r="D110" s="129">
        <v>9330181.0700000003</v>
      </c>
      <c r="E110" s="122"/>
      <c r="F110" s="111"/>
      <c r="G110" s="112"/>
      <c r="H110" s="112"/>
      <c r="I110" s="145"/>
      <c r="J110" s="179" t="s">
        <v>263</v>
      </c>
      <c r="K110" s="154">
        <v>1.86</v>
      </c>
      <c r="L110" s="89">
        <v>186</v>
      </c>
      <c r="M110" s="158">
        <v>3582</v>
      </c>
      <c r="N110" s="158">
        <v>3558</v>
      </c>
      <c r="O110" s="141">
        <v>3555</v>
      </c>
      <c r="P110" s="90">
        <v>27</v>
      </c>
      <c r="Q110" s="162">
        <v>7.5949367088607592E-3</v>
      </c>
      <c r="R110" s="174">
        <v>1929.2</v>
      </c>
      <c r="S110" s="185">
        <v>1342</v>
      </c>
      <c r="T110" s="146">
        <v>1304</v>
      </c>
      <c r="U110" s="112">
        <v>38</v>
      </c>
      <c r="V110" s="162">
        <v>2.9141104294478526E-2</v>
      </c>
      <c r="W110" s="185">
        <v>1295</v>
      </c>
      <c r="X110" s="141">
        <v>1268</v>
      </c>
      <c r="Y110" s="90">
        <v>27</v>
      </c>
      <c r="Z110" s="163">
        <v>2.1293375394321766E-2</v>
      </c>
      <c r="AA110" s="91">
        <v>6.9623655913978491</v>
      </c>
      <c r="AB110" s="158">
        <v>1355</v>
      </c>
      <c r="AC110" s="189">
        <v>1110</v>
      </c>
      <c r="AD110" s="112">
        <v>50</v>
      </c>
      <c r="AE110" s="90">
        <v>1160</v>
      </c>
      <c r="AF110" s="164">
        <v>0.85608856088560881</v>
      </c>
      <c r="AG110" s="92">
        <v>1.2353370286949623</v>
      </c>
      <c r="AH110" s="158">
        <v>115</v>
      </c>
      <c r="AI110" s="164">
        <v>8.4870848708487087E-2</v>
      </c>
      <c r="AJ110" s="93">
        <v>0.4168509268589739</v>
      </c>
      <c r="AK110" s="158">
        <v>50</v>
      </c>
      <c r="AL110" s="158">
        <v>10</v>
      </c>
      <c r="AM110" s="90">
        <v>60</v>
      </c>
      <c r="AN110" s="164">
        <v>4.4280442804428041E-2</v>
      </c>
      <c r="AO110" s="93">
        <v>0.48659827257613231</v>
      </c>
      <c r="AP110" s="158">
        <v>25</v>
      </c>
      <c r="AQ110" s="113" t="s">
        <v>9</v>
      </c>
      <c r="AR110" s="94" t="s">
        <v>9</v>
      </c>
      <c r="AS110" s="114"/>
      <c r="AT110" s="192"/>
    </row>
    <row r="111" spans="1:46" s="142" customFormat="1" ht="12.75" x14ac:dyDescent="0.2">
      <c r="A111" s="114"/>
      <c r="B111" s="260"/>
      <c r="C111" s="260"/>
      <c r="D111" s="129">
        <v>9330181.0800000001</v>
      </c>
      <c r="E111" s="122"/>
      <c r="F111" s="111"/>
      <c r="G111" s="112"/>
      <c r="H111" s="112"/>
      <c r="I111" s="145"/>
      <c r="J111" s="179" t="s">
        <v>264</v>
      </c>
      <c r="K111" s="154">
        <v>1.22</v>
      </c>
      <c r="L111" s="89">
        <v>122</v>
      </c>
      <c r="M111" s="158">
        <v>2530</v>
      </c>
      <c r="N111" s="158">
        <v>2562</v>
      </c>
      <c r="O111" s="141">
        <v>2465</v>
      </c>
      <c r="P111" s="90">
        <v>65</v>
      </c>
      <c r="Q111" s="162">
        <v>2.6369168356997971E-2</v>
      </c>
      <c r="R111" s="174">
        <v>2069.6999999999998</v>
      </c>
      <c r="S111" s="185">
        <v>1003</v>
      </c>
      <c r="T111" s="146">
        <v>961</v>
      </c>
      <c r="U111" s="112">
        <v>42</v>
      </c>
      <c r="V111" s="162">
        <v>4.3704474505723206E-2</v>
      </c>
      <c r="W111" s="185">
        <v>927</v>
      </c>
      <c r="X111" s="141">
        <v>926</v>
      </c>
      <c r="Y111" s="90">
        <v>1</v>
      </c>
      <c r="Z111" s="163">
        <v>1.0799136069114472E-3</v>
      </c>
      <c r="AA111" s="91">
        <v>7.5983606557377046</v>
      </c>
      <c r="AB111" s="158">
        <v>1000</v>
      </c>
      <c r="AC111" s="189">
        <v>825</v>
      </c>
      <c r="AD111" s="112">
        <v>35</v>
      </c>
      <c r="AE111" s="90">
        <v>860</v>
      </c>
      <c r="AF111" s="164">
        <v>0.86</v>
      </c>
      <c r="AG111" s="92">
        <v>1.2409812409812411</v>
      </c>
      <c r="AH111" s="158">
        <v>100</v>
      </c>
      <c r="AI111" s="164">
        <v>0.1</v>
      </c>
      <c r="AJ111" s="93">
        <v>0.49115913555992141</v>
      </c>
      <c r="AK111" s="158">
        <v>35</v>
      </c>
      <c r="AL111" s="158">
        <v>0</v>
      </c>
      <c r="AM111" s="90">
        <v>35</v>
      </c>
      <c r="AN111" s="164">
        <v>3.5000000000000003E-2</v>
      </c>
      <c r="AO111" s="93">
        <v>0.38461538461538464</v>
      </c>
      <c r="AP111" s="158">
        <v>10</v>
      </c>
      <c r="AQ111" s="113" t="s">
        <v>9</v>
      </c>
      <c r="AR111" s="94" t="s">
        <v>9</v>
      </c>
      <c r="AS111" s="114"/>
      <c r="AT111" s="192"/>
    </row>
    <row r="112" spans="1:46" s="142" customFormat="1" ht="12.75" x14ac:dyDescent="0.2">
      <c r="A112" s="114"/>
      <c r="B112" s="260"/>
      <c r="C112" s="260"/>
      <c r="D112" s="129">
        <v>9330181.0899999999</v>
      </c>
      <c r="E112" s="122"/>
      <c r="F112" s="111"/>
      <c r="G112" s="112"/>
      <c r="H112" s="112"/>
      <c r="I112" s="145"/>
      <c r="J112" s="179" t="s">
        <v>265</v>
      </c>
      <c r="K112" s="154">
        <v>3.9</v>
      </c>
      <c r="L112" s="89">
        <v>390</v>
      </c>
      <c r="M112" s="158">
        <v>6187</v>
      </c>
      <c r="N112" s="158">
        <v>6411</v>
      </c>
      <c r="O112" s="141">
        <v>6298</v>
      </c>
      <c r="P112" s="90">
        <v>-111</v>
      </c>
      <c r="Q112" s="162">
        <v>-1.7624642743728169E-2</v>
      </c>
      <c r="R112" s="174">
        <v>1585.1</v>
      </c>
      <c r="S112" s="185">
        <v>2284</v>
      </c>
      <c r="T112" s="146">
        <v>2261</v>
      </c>
      <c r="U112" s="112">
        <v>23</v>
      </c>
      <c r="V112" s="162">
        <v>1.0172490048651039E-2</v>
      </c>
      <c r="W112" s="185">
        <v>2228</v>
      </c>
      <c r="X112" s="141">
        <v>2212</v>
      </c>
      <c r="Y112" s="90">
        <v>16</v>
      </c>
      <c r="Z112" s="163">
        <v>7.2332730560578659E-3</v>
      </c>
      <c r="AA112" s="91">
        <v>5.712820512820513</v>
      </c>
      <c r="AB112" s="158">
        <v>2005</v>
      </c>
      <c r="AC112" s="189">
        <v>1655</v>
      </c>
      <c r="AD112" s="112">
        <v>120</v>
      </c>
      <c r="AE112" s="90">
        <v>1775</v>
      </c>
      <c r="AF112" s="164">
        <v>0.88528678304239405</v>
      </c>
      <c r="AG112" s="92">
        <v>1.2774701054002802</v>
      </c>
      <c r="AH112" s="158">
        <v>115</v>
      </c>
      <c r="AI112" s="164">
        <v>5.7356608478802994E-2</v>
      </c>
      <c r="AJ112" s="93">
        <v>0.28171222239097737</v>
      </c>
      <c r="AK112" s="158">
        <v>50</v>
      </c>
      <c r="AL112" s="158">
        <v>15</v>
      </c>
      <c r="AM112" s="90">
        <v>65</v>
      </c>
      <c r="AN112" s="164">
        <v>3.2418952618453865E-2</v>
      </c>
      <c r="AO112" s="93">
        <v>0.35625222657641609</v>
      </c>
      <c r="AP112" s="158">
        <v>50</v>
      </c>
      <c r="AQ112" s="113" t="s">
        <v>9</v>
      </c>
      <c r="AR112" s="94" t="s">
        <v>9</v>
      </c>
      <c r="AS112" s="114"/>
      <c r="AT112" s="192"/>
    </row>
    <row r="113" spans="1:46" s="142" customFormat="1" ht="12.75" x14ac:dyDescent="0.2">
      <c r="A113" s="114"/>
      <c r="B113" s="260" t="s">
        <v>532</v>
      </c>
      <c r="C113" s="260" t="s">
        <v>600</v>
      </c>
      <c r="D113" s="129">
        <v>9330181.0999999996</v>
      </c>
      <c r="E113" s="122">
        <v>9339181.0099999998</v>
      </c>
      <c r="F113" s="123">
        <v>0.67527000999999998</v>
      </c>
      <c r="G113" s="146">
        <v>7683</v>
      </c>
      <c r="H113" s="146">
        <v>3541</v>
      </c>
      <c r="I113" s="147">
        <v>3458</v>
      </c>
      <c r="J113" s="179"/>
      <c r="K113" s="154">
        <v>3.27</v>
      </c>
      <c r="L113" s="89">
        <v>327</v>
      </c>
      <c r="M113" s="158">
        <v>5241</v>
      </c>
      <c r="N113" s="158">
        <v>5189</v>
      </c>
      <c r="O113" s="141">
        <v>5188.0994868299995</v>
      </c>
      <c r="P113" s="90">
        <v>52.900513170000522</v>
      </c>
      <c r="Q113" s="162">
        <v>1.0196510938984223E-2</v>
      </c>
      <c r="R113" s="174">
        <v>1603.1</v>
      </c>
      <c r="S113" s="185">
        <v>2238</v>
      </c>
      <c r="T113" s="146">
        <v>2391.1311054099997</v>
      </c>
      <c r="U113" s="112">
        <v>-153.13110540999969</v>
      </c>
      <c r="V113" s="162">
        <v>-6.4041283668443097E-2</v>
      </c>
      <c r="W113" s="185">
        <v>2172</v>
      </c>
      <c r="X113" s="141">
        <v>2335.0836945799997</v>
      </c>
      <c r="Y113" s="90">
        <v>-163.0836945799997</v>
      </c>
      <c r="Z113" s="163">
        <v>-6.9840620684618659E-2</v>
      </c>
      <c r="AA113" s="91">
        <v>6.6422018348623855</v>
      </c>
      <c r="AB113" s="158">
        <v>1745</v>
      </c>
      <c r="AC113" s="189">
        <v>1325</v>
      </c>
      <c r="AD113" s="112">
        <v>110</v>
      </c>
      <c r="AE113" s="90">
        <v>1435</v>
      </c>
      <c r="AF113" s="164">
        <v>0.82234957020057309</v>
      </c>
      <c r="AG113" s="92">
        <v>1.1866516164510434</v>
      </c>
      <c r="AH113" s="158">
        <v>225</v>
      </c>
      <c r="AI113" s="164">
        <v>0.12893982808022922</v>
      </c>
      <c r="AJ113" s="93">
        <v>0.63329974499130259</v>
      </c>
      <c r="AK113" s="158">
        <v>60</v>
      </c>
      <c r="AL113" s="158">
        <v>10</v>
      </c>
      <c r="AM113" s="90">
        <v>70</v>
      </c>
      <c r="AN113" s="164">
        <v>4.0114613180515762E-2</v>
      </c>
      <c r="AO113" s="93">
        <v>0.44081992506061279</v>
      </c>
      <c r="AP113" s="158">
        <v>20</v>
      </c>
      <c r="AQ113" s="113" t="s">
        <v>9</v>
      </c>
      <c r="AR113" s="94" t="s">
        <v>9</v>
      </c>
      <c r="AS113" s="114" t="s">
        <v>469</v>
      </c>
      <c r="AT113" s="192" t="s">
        <v>477</v>
      </c>
    </row>
    <row r="114" spans="1:46" s="142" customFormat="1" ht="12.75" x14ac:dyDescent="0.2">
      <c r="A114" s="114"/>
      <c r="B114" s="262" t="s">
        <v>532</v>
      </c>
      <c r="C114" s="262" t="s">
        <v>616</v>
      </c>
      <c r="D114" s="131">
        <v>9330181.1099999994</v>
      </c>
      <c r="E114" s="125">
        <v>9330181.0099999998</v>
      </c>
      <c r="F114" s="127">
        <v>0.32472999000000002</v>
      </c>
      <c r="G114" s="152">
        <v>7683</v>
      </c>
      <c r="H114" s="152">
        <v>3541</v>
      </c>
      <c r="I114" s="153">
        <v>3458</v>
      </c>
      <c r="J114" s="181"/>
      <c r="K114" s="156">
        <v>0.65</v>
      </c>
      <c r="L114" s="103">
        <v>65</v>
      </c>
      <c r="M114" s="160">
        <v>2574</v>
      </c>
      <c r="N114" s="160">
        <v>2639</v>
      </c>
      <c r="O114" s="144">
        <v>2494.9005131700001</v>
      </c>
      <c r="P114" s="104">
        <v>79.099486829999933</v>
      </c>
      <c r="Q114" s="168">
        <v>3.1704465333367855E-2</v>
      </c>
      <c r="R114" s="176">
        <v>3964.9</v>
      </c>
      <c r="S114" s="187">
        <v>1442</v>
      </c>
      <c r="T114" s="152">
        <v>1149.8688945900001</v>
      </c>
      <c r="U114" s="119">
        <v>292.13110540999992</v>
      </c>
      <c r="V114" s="168">
        <v>0.25405601176311743</v>
      </c>
      <c r="W114" s="187">
        <v>1392</v>
      </c>
      <c r="X114" s="144">
        <v>1122.9163054200001</v>
      </c>
      <c r="Y114" s="104">
        <v>269.08369457999993</v>
      </c>
      <c r="Z114" s="169">
        <v>0.23962934127967409</v>
      </c>
      <c r="AA114" s="105">
        <v>21.415384615384614</v>
      </c>
      <c r="AB114" s="160">
        <v>880</v>
      </c>
      <c r="AC114" s="191">
        <v>580</v>
      </c>
      <c r="AD114" s="119">
        <v>60</v>
      </c>
      <c r="AE114" s="104">
        <v>640</v>
      </c>
      <c r="AF114" s="170">
        <v>0.72727272727272729</v>
      </c>
      <c r="AG114" s="106">
        <v>1.0494555949101405</v>
      </c>
      <c r="AH114" s="160">
        <v>95</v>
      </c>
      <c r="AI114" s="170">
        <v>0.10795454545454546</v>
      </c>
      <c r="AJ114" s="107">
        <v>0.53022861225218787</v>
      </c>
      <c r="AK114" s="160">
        <v>125</v>
      </c>
      <c r="AL114" s="160">
        <v>0</v>
      </c>
      <c r="AM114" s="104">
        <v>125</v>
      </c>
      <c r="AN114" s="170">
        <v>0.14204545454545456</v>
      </c>
      <c r="AO114" s="107">
        <v>1.5609390609390612</v>
      </c>
      <c r="AP114" s="160">
        <v>15</v>
      </c>
      <c r="AQ114" s="120" t="s">
        <v>7</v>
      </c>
      <c r="AR114" s="94" t="s">
        <v>9</v>
      </c>
      <c r="AS114" s="114" t="s">
        <v>469</v>
      </c>
      <c r="AT114" s="192"/>
    </row>
    <row r="115" spans="1:46" s="142" customFormat="1" ht="12.75" x14ac:dyDescent="0.2">
      <c r="A115" s="114"/>
      <c r="B115" s="260"/>
      <c r="C115" s="260"/>
      <c r="D115" s="129">
        <v>9330181.1199999992</v>
      </c>
      <c r="E115" s="122">
        <v>9330181.0399999991</v>
      </c>
      <c r="F115" s="123">
        <v>0.30805501000000002</v>
      </c>
      <c r="G115" s="146">
        <v>8176</v>
      </c>
      <c r="H115" s="146">
        <v>3322</v>
      </c>
      <c r="I115" s="147">
        <v>3237</v>
      </c>
      <c r="J115" s="182"/>
      <c r="K115" s="154">
        <v>3.44</v>
      </c>
      <c r="L115" s="89">
        <v>344</v>
      </c>
      <c r="M115" s="112">
        <v>2787</v>
      </c>
      <c r="N115" s="112">
        <v>2884</v>
      </c>
      <c r="O115" s="141">
        <v>2518.6577617600001</v>
      </c>
      <c r="P115" s="90">
        <v>268.34223823999992</v>
      </c>
      <c r="Q115" s="162">
        <v>0.10654176296365346</v>
      </c>
      <c r="R115" s="174">
        <v>810.5</v>
      </c>
      <c r="S115" s="185">
        <v>1009</v>
      </c>
      <c r="T115" s="146">
        <v>1023.3587432200001</v>
      </c>
      <c r="U115" s="112">
        <v>-14.358743220000065</v>
      </c>
      <c r="V115" s="162">
        <v>-1.4030996769344301E-2</v>
      </c>
      <c r="W115" s="185">
        <v>953</v>
      </c>
      <c r="X115" s="141">
        <v>997.1740673700001</v>
      </c>
      <c r="Y115" s="90">
        <v>-44.174067370000103</v>
      </c>
      <c r="Z115" s="163">
        <v>-4.4299254077582596E-2</v>
      </c>
      <c r="AA115" s="91">
        <v>2.7703488372093021</v>
      </c>
      <c r="AB115" s="158">
        <v>920</v>
      </c>
      <c r="AC115" s="189">
        <v>785</v>
      </c>
      <c r="AD115" s="112">
        <v>55</v>
      </c>
      <c r="AE115" s="90">
        <v>840</v>
      </c>
      <c r="AF115" s="164">
        <v>0.91304347826086951</v>
      </c>
      <c r="AG115" s="92">
        <v>1.3175230566534915</v>
      </c>
      <c r="AH115" s="158">
        <v>65</v>
      </c>
      <c r="AI115" s="164">
        <v>7.0652173913043473E-2</v>
      </c>
      <c r="AJ115" s="93">
        <v>0.34701460664559663</v>
      </c>
      <c r="AK115" s="158">
        <v>10</v>
      </c>
      <c r="AL115" s="158">
        <v>0</v>
      </c>
      <c r="AM115" s="90">
        <v>10</v>
      </c>
      <c r="AN115" s="164">
        <v>1.0869565217391304E-2</v>
      </c>
      <c r="AO115" s="93">
        <v>0.11944577161968466</v>
      </c>
      <c r="AP115" s="158">
        <v>0</v>
      </c>
      <c r="AQ115" s="113" t="s">
        <v>9</v>
      </c>
      <c r="AR115" s="94" t="s">
        <v>9</v>
      </c>
      <c r="AS115" s="114" t="s">
        <v>469</v>
      </c>
      <c r="AT115" s="192"/>
    </row>
    <row r="116" spans="1:46" s="142" customFormat="1" ht="12.75" x14ac:dyDescent="0.2">
      <c r="A116" s="114"/>
      <c r="B116" s="260"/>
      <c r="C116" s="260"/>
      <c r="D116" s="129">
        <v>9330181.1300000008</v>
      </c>
      <c r="E116" s="122">
        <v>9330181.0399999991</v>
      </c>
      <c r="F116" s="123">
        <v>0.32750963999999999</v>
      </c>
      <c r="G116" s="146">
        <v>8176</v>
      </c>
      <c r="H116" s="146">
        <v>3322</v>
      </c>
      <c r="I116" s="147">
        <v>3237</v>
      </c>
      <c r="J116" s="182"/>
      <c r="K116" s="154">
        <v>1.87</v>
      </c>
      <c r="L116" s="89">
        <v>187</v>
      </c>
      <c r="M116" s="112">
        <v>3664</v>
      </c>
      <c r="N116" s="112">
        <v>3274</v>
      </c>
      <c r="O116" s="141">
        <v>2677.7188166400001</v>
      </c>
      <c r="P116" s="90">
        <v>986.28118335999989</v>
      </c>
      <c r="Q116" s="162">
        <v>0.36832888398550556</v>
      </c>
      <c r="R116" s="174">
        <v>1959.1</v>
      </c>
      <c r="S116" s="185">
        <v>1525</v>
      </c>
      <c r="T116" s="146">
        <v>1087.9870240800001</v>
      </c>
      <c r="U116" s="112">
        <v>437.01297591999992</v>
      </c>
      <c r="V116" s="162">
        <v>0.40167112865113197</v>
      </c>
      <c r="W116" s="185">
        <v>1488</v>
      </c>
      <c r="X116" s="141">
        <v>1060.14870468</v>
      </c>
      <c r="Y116" s="90">
        <v>427.85129531999996</v>
      </c>
      <c r="Z116" s="163">
        <v>0.40357668073475078</v>
      </c>
      <c r="AA116" s="91">
        <v>7.9572192513368982</v>
      </c>
      <c r="AB116" s="158">
        <v>1150</v>
      </c>
      <c r="AC116" s="189">
        <v>940</v>
      </c>
      <c r="AD116" s="112">
        <v>35</v>
      </c>
      <c r="AE116" s="90">
        <v>975</v>
      </c>
      <c r="AF116" s="164">
        <v>0.84782608695652173</v>
      </c>
      <c r="AG116" s="92">
        <v>1.2234142668925279</v>
      </c>
      <c r="AH116" s="158">
        <v>115</v>
      </c>
      <c r="AI116" s="164">
        <v>0.1</v>
      </c>
      <c r="AJ116" s="93">
        <v>0.49115913555992141</v>
      </c>
      <c r="AK116" s="158">
        <v>35</v>
      </c>
      <c r="AL116" s="158">
        <v>0</v>
      </c>
      <c r="AM116" s="90">
        <v>35</v>
      </c>
      <c r="AN116" s="164">
        <v>3.0434782608695653E-2</v>
      </c>
      <c r="AO116" s="93">
        <v>0.33444816053511706</v>
      </c>
      <c r="AP116" s="158">
        <v>25</v>
      </c>
      <c r="AQ116" s="113" t="s">
        <v>9</v>
      </c>
      <c r="AR116" s="94" t="s">
        <v>9</v>
      </c>
      <c r="AS116" s="114" t="s">
        <v>469</v>
      </c>
      <c r="AT116" s="192"/>
    </row>
    <row r="117" spans="1:46" s="142" customFormat="1" ht="12.75" x14ac:dyDescent="0.2">
      <c r="A117" s="114"/>
      <c r="B117" s="260"/>
      <c r="C117" s="260"/>
      <c r="D117" s="129">
        <v>9330181.1400000006</v>
      </c>
      <c r="E117" s="122">
        <v>9330181.0399999991</v>
      </c>
      <c r="F117" s="123">
        <v>0.36443534900000002</v>
      </c>
      <c r="G117" s="146">
        <v>8176</v>
      </c>
      <c r="H117" s="146">
        <v>3322</v>
      </c>
      <c r="I117" s="147">
        <v>3237</v>
      </c>
      <c r="J117" s="182"/>
      <c r="K117" s="154">
        <v>1.45</v>
      </c>
      <c r="L117" s="89">
        <v>145</v>
      </c>
      <c r="M117" s="112">
        <v>3749</v>
      </c>
      <c r="N117" s="112">
        <v>3706</v>
      </c>
      <c r="O117" s="141">
        <v>2979.6234134240003</v>
      </c>
      <c r="P117" s="90">
        <v>769.37658657599968</v>
      </c>
      <c r="Q117" s="162">
        <v>0.25821269329196178</v>
      </c>
      <c r="R117" s="174">
        <v>2587.8000000000002</v>
      </c>
      <c r="S117" s="185">
        <v>1629</v>
      </c>
      <c r="T117" s="146">
        <v>1210.6542293780001</v>
      </c>
      <c r="U117" s="112">
        <v>418.34577062199992</v>
      </c>
      <c r="V117" s="162">
        <v>0.34555347057015129</v>
      </c>
      <c r="W117" s="185">
        <v>1593</v>
      </c>
      <c r="X117" s="141">
        <v>1179.677224713</v>
      </c>
      <c r="Y117" s="90">
        <v>413.32277528700001</v>
      </c>
      <c r="Z117" s="163">
        <v>0.35036937785041672</v>
      </c>
      <c r="AA117" s="91">
        <v>10.986206896551725</v>
      </c>
      <c r="AB117" s="158">
        <v>1460</v>
      </c>
      <c r="AC117" s="189">
        <v>1100</v>
      </c>
      <c r="AD117" s="112">
        <v>65</v>
      </c>
      <c r="AE117" s="90">
        <v>1165</v>
      </c>
      <c r="AF117" s="164">
        <v>0.79794520547945202</v>
      </c>
      <c r="AG117" s="92">
        <v>1.1514360829429322</v>
      </c>
      <c r="AH117" s="158">
        <v>185</v>
      </c>
      <c r="AI117" s="164">
        <v>0.12671232876712329</v>
      </c>
      <c r="AJ117" s="93">
        <v>0.62235917862044843</v>
      </c>
      <c r="AK117" s="158">
        <v>100</v>
      </c>
      <c r="AL117" s="158">
        <v>10</v>
      </c>
      <c r="AM117" s="90">
        <v>110</v>
      </c>
      <c r="AN117" s="164">
        <v>7.5342465753424653E-2</v>
      </c>
      <c r="AO117" s="93">
        <v>0.82793918410356759</v>
      </c>
      <c r="AP117" s="158">
        <v>10</v>
      </c>
      <c r="AQ117" s="113" t="s">
        <v>9</v>
      </c>
      <c r="AR117" s="94" t="s">
        <v>9</v>
      </c>
      <c r="AS117" s="114" t="s">
        <v>469</v>
      </c>
      <c r="AT117" s="192"/>
    </row>
    <row r="118" spans="1:46" s="142" customFormat="1" ht="12.75" x14ac:dyDescent="0.2">
      <c r="A118" s="114"/>
      <c r="B118" s="263"/>
      <c r="C118" s="263"/>
      <c r="D118" s="132">
        <v>9330181.1500000004</v>
      </c>
      <c r="E118" s="133">
        <v>9330181.0600000005</v>
      </c>
      <c r="F118" s="128">
        <v>2.3050513000000002E-2</v>
      </c>
      <c r="G118" s="199">
        <v>4900</v>
      </c>
      <c r="H118" s="199">
        <v>2155</v>
      </c>
      <c r="I118" s="200">
        <v>2064</v>
      </c>
      <c r="J118" s="183"/>
      <c r="K118" s="157">
        <v>1.33</v>
      </c>
      <c r="L118" s="4">
        <v>133</v>
      </c>
      <c r="M118" s="121">
        <v>120</v>
      </c>
      <c r="N118" s="121">
        <v>108</v>
      </c>
      <c r="O118" s="197">
        <v>112.9475137</v>
      </c>
      <c r="P118" s="5">
        <v>7.0524862999999982</v>
      </c>
      <c r="Q118" s="171">
        <v>6.2440385529265514E-2</v>
      </c>
      <c r="R118" s="198">
        <v>90.3</v>
      </c>
      <c r="S118" s="188">
        <v>64</v>
      </c>
      <c r="T118" s="199">
        <v>49.673855515000007</v>
      </c>
      <c r="U118" s="121">
        <v>14.326144484999993</v>
      </c>
      <c r="V118" s="171">
        <v>0.28840411795041621</v>
      </c>
      <c r="W118" s="188">
        <v>58</v>
      </c>
      <c r="X118" s="197">
        <v>47.576258832000001</v>
      </c>
      <c r="Y118" s="5">
        <v>10.423741167999999</v>
      </c>
      <c r="Z118" s="172">
        <v>0.21909543591495986</v>
      </c>
      <c r="AA118" s="6">
        <v>0.43609022556390975</v>
      </c>
      <c r="AB118" s="161">
        <v>50</v>
      </c>
      <c r="AC118" s="138">
        <v>35</v>
      </c>
      <c r="AD118" s="121">
        <v>10</v>
      </c>
      <c r="AE118" s="5">
        <v>45</v>
      </c>
      <c r="AF118" s="173">
        <v>0.9</v>
      </c>
      <c r="AG118" s="7">
        <v>1.2987012987012989</v>
      </c>
      <c r="AH118" s="161">
        <v>0</v>
      </c>
      <c r="AI118" s="173">
        <v>0</v>
      </c>
      <c r="AJ118" s="8">
        <v>0</v>
      </c>
      <c r="AK118" s="161">
        <v>10</v>
      </c>
      <c r="AL118" s="161">
        <v>0</v>
      </c>
      <c r="AM118" s="5">
        <v>10</v>
      </c>
      <c r="AN118" s="173">
        <v>0.2</v>
      </c>
      <c r="AO118" s="8">
        <v>2.197802197802198</v>
      </c>
      <c r="AP118" s="161">
        <v>0</v>
      </c>
      <c r="AQ118" s="114" t="s">
        <v>5</v>
      </c>
      <c r="AR118" s="94" t="s">
        <v>9</v>
      </c>
      <c r="AS118" s="114" t="s">
        <v>469</v>
      </c>
      <c r="AT118" s="192"/>
    </row>
    <row r="119" spans="1:46" s="142" customFormat="1" ht="12.75" x14ac:dyDescent="0.2">
      <c r="A119" s="114"/>
      <c r="B119" s="260"/>
      <c r="C119" s="260"/>
      <c r="D119" s="129">
        <v>9330181.1600000001</v>
      </c>
      <c r="E119" s="122">
        <v>9330181.0600000005</v>
      </c>
      <c r="F119" s="123">
        <v>0.97594977999999999</v>
      </c>
      <c r="G119" s="146">
        <v>4900</v>
      </c>
      <c r="H119" s="146">
        <v>2155</v>
      </c>
      <c r="I119" s="147">
        <v>2064</v>
      </c>
      <c r="J119" s="179"/>
      <c r="K119" s="154">
        <v>2.2799999999999998</v>
      </c>
      <c r="L119" s="89">
        <v>227.99999999999997</v>
      </c>
      <c r="M119" s="158">
        <v>5332</v>
      </c>
      <c r="N119" s="158">
        <v>5014</v>
      </c>
      <c r="O119" s="141">
        <v>4782.1539219999995</v>
      </c>
      <c r="P119" s="90">
        <v>549.84607800000049</v>
      </c>
      <c r="Q119" s="162">
        <v>0.1149787495275859</v>
      </c>
      <c r="R119" s="174">
        <v>2339.6999999999998</v>
      </c>
      <c r="S119" s="185">
        <v>2142</v>
      </c>
      <c r="T119" s="146">
        <v>2103.1717758999998</v>
      </c>
      <c r="U119" s="112">
        <v>38.82822410000017</v>
      </c>
      <c r="V119" s="162">
        <v>1.8461746465470993E-2</v>
      </c>
      <c r="W119" s="185">
        <v>2097</v>
      </c>
      <c r="X119" s="141">
        <v>2014.3603459199999</v>
      </c>
      <c r="Y119" s="90">
        <v>82.639654080000128</v>
      </c>
      <c r="Z119" s="163">
        <v>4.1025258587612287E-2</v>
      </c>
      <c r="AA119" s="91">
        <v>9.1973684210526319</v>
      </c>
      <c r="AB119" s="158">
        <v>2105</v>
      </c>
      <c r="AC119" s="189">
        <v>1745</v>
      </c>
      <c r="AD119" s="112">
        <v>95</v>
      </c>
      <c r="AE119" s="90">
        <v>1840</v>
      </c>
      <c r="AF119" s="164">
        <v>0.87410926365795727</v>
      </c>
      <c r="AG119" s="92">
        <v>1.2613409287993613</v>
      </c>
      <c r="AH119" s="158">
        <v>165</v>
      </c>
      <c r="AI119" s="164">
        <v>7.8384798099762468E-2</v>
      </c>
      <c r="AJ119" s="93">
        <v>0.38499409675718305</v>
      </c>
      <c r="AK119" s="158">
        <v>45</v>
      </c>
      <c r="AL119" s="158">
        <v>15</v>
      </c>
      <c r="AM119" s="90">
        <v>60</v>
      </c>
      <c r="AN119" s="164">
        <v>2.8503562945368172E-2</v>
      </c>
      <c r="AO119" s="93">
        <v>0.3132259664326173</v>
      </c>
      <c r="AP119" s="158">
        <v>45</v>
      </c>
      <c r="AQ119" s="113" t="s">
        <v>9</v>
      </c>
      <c r="AR119" s="94" t="s">
        <v>9</v>
      </c>
      <c r="AS119" s="114" t="s">
        <v>469</v>
      </c>
      <c r="AT119" s="192"/>
    </row>
    <row r="120" spans="1:46" s="142" customFormat="1" ht="12.75" x14ac:dyDescent="0.2">
      <c r="A120" s="114"/>
      <c r="B120" s="260" t="s">
        <v>530</v>
      </c>
      <c r="C120" s="260" t="s">
        <v>547</v>
      </c>
      <c r="D120" s="129">
        <v>9330182.0199999996</v>
      </c>
      <c r="E120" s="122"/>
      <c r="F120" s="111"/>
      <c r="G120" s="112"/>
      <c r="H120" s="112"/>
      <c r="I120" s="145"/>
      <c r="J120" s="179" t="s">
        <v>267</v>
      </c>
      <c r="K120" s="154">
        <v>2.61</v>
      </c>
      <c r="L120" s="89">
        <v>261</v>
      </c>
      <c r="M120" s="158">
        <v>6949</v>
      </c>
      <c r="N120" s="158">
        <v>5604</v>
      </c>
      <c r="O120" s="141">
        <v>3059</v>
      </c>
      <c r="P120" s="90">
        <v>3890</v>
      </c>
      <c r="Q120" s="162">
        <v>1.2716574043805164</v>
      </c>
      <c r="R120" s="174">
        <v>2659.4</v>
      </c>
      <c r="S120" s="185">
        <v>2098</v>
      </c>
      <c r="T120" s="146">
        <v>924</v>
      </c>
      <c r="U120" s="112">
        <v>1174</v>
      </c>
      <c r="V120" s="162">
        <v>1.2705627705627707</v>
      </c>
      <c r="W120" s="185">
        <v>2023</v>
      </c>
      <c r="X120" s="141">
        <v>882</v>
      </c>
      <c r="Y120" s="90">
        <v>1141</v>
      </c>
      <c r="Z120" s="163">
        <v>1.2936507936507937</v>
      </c>
      <c r="AA120" s="91">
        <v>7.7509578544061304</v>
      </c>
      <c r="AB120" s="158">
        <v>3370</v>
      </c>
      <c r="AC120" s="189">
        <v>2850</v>
      </c>
      <c r="AD120" s="112">
        <v>220</v>
      </c>
      <c r="AE120" s="90">
        <v>3070</v>
      </c>
      <c r="AF120" s="164">
        <v>0.91097922848664692</v>
      </c>
      <c r="AG120" s="92">
        <v>1.3145443412505728</v>
      </c>
      <c r="AH120" s="158">
        <v>240</v>
      </c>
      <c r="AI120" s="164">
        <v>7.1216617210682495E-2</v>
      </c>
      <c r="AJ120" s="93">
        <v>0.34978692146700635</v>
      </c>
      <c r="AK120" s="158">
        <v>30</v>
      </c>
      <c r="AL120" s="158">
        <v>0</v>
      </c>
      <c r="AM120" s="90">
        <v>30</v>
      </c>
      <c r="AN120" s="164">
        <v>8.9020771513353119E-3</v>
      </c>
      <c r="AO120" s="93">
        <v>9.7825023641047393E-2</v>
      </c>
      <c r="AP120" s="158">
        <v>25</v>
      </c>
      <c r="AQ120" s="113" t="s">
        <v>9</v>
      </c>
      <c r="AR120" s="94" t="s">
        <v>9</v>
      </c>
      <c r="AS120" s="114"/>
      <c r="AT120" s="192"/>
    </row>
    <row r="121" spans="1:46" s="142" customFormat="1" ht="12.75" x14ac:dyDescent="0.2">
      <c r="A121" s="114"/>
      <c r="B121" s="260"/>
      <c r="C121" s="260"/>
      <c r="D121" s="129">
        <v>9330182.0299999993</v>
      </c>
      <c r="E121" s="122"/>
      <c r="F121" s="111"/>
      <c r="G121" s="112"/>
      <c r="H121" s="112"/>
      <c r="I121" s="145"/>
      <c r="J121" s="179" t="s">
        <v>268</v>
      </c>
      <c r="K121" s="154">
        <v>8.09</v>
      </c>
      <c r="L121" s="89">
        <v>809</v>
      </c>
      <c r="M121" s="158">
        <v>3963</v>
      </c>
      <c r="N121" s="158">
        <v>3798</v>
      </c>
      <c r="O121" s="141">
        <v>3597</v>
      </c>
      <c r="P121" s="90">
        <v>366</v>
      </c>
      <c r="Q121" s="162">
        <v>0.10175145954962468</v>
      </c>
      <c r="R121" s="174">
        <v>489.8</v>
      </c>
      <c r="S121" s="185">
        <v>1287</v>
      </c>
      <c r="T121" s="146">
        <v>1105</v>
      </c>
      <c r="U121" s="112">
        <v>182</v>
      </c>
      <c r="V121" s="162">
        <v>0.16470588235294117</v>
      </c>
      <c r="W121" s="185">
        <v>1184</v>
      </c>
      <c r="X121" s="141">
        <v>1061</v>
      </c>
      <c r="Y121" s="90">
        <v>123</v>
      </c>
      <c r="Z121" s="163">
        <v>0.11592836946277098</v>
      </c>
      <c r="AA121" s="91">
        <v>1.4635352286773795</v>
      </c>
      <c r="AB121" s="158">
        <v>1675</v>
      </c>
      <c r="AC121" s="189">
        <v>1365</v>
      </c>
      <c r="AD121" s="112">
        <v>100</v>
      </c>
      <c r="AE121" s="90">
        <v>1465</v>
      </c>
      <c r="AF121" s="164">
        <v>0.87462686567164183</v>
      </c>
      <c r="AG121" s="92">
        <v>1.2620878292520086</v>
      </c>
      <c r="AH121" s="158">
        <v>170</v>
      </c>
      <c r="AI121" s="164">
        <v>0.10149253731343283</v>
      </c>
      <c r="AJ121" s="93">
        <v>0.49848986892648739</v>
      </c>
      <c r="AK121" s="158">
        <v>25</v>
      </c>
      <c r="AL121" s="158">
        <v>0</v>
      </c>
      <c r="AM121" s="90">
        <v>25</v>
      </c>
      <c r="AN121" s="164">
        <v>1.4925373134328358E-2</v>
      </c>
      <c r="AO121" s="93">
        <v>0.16401508938822371</v>
      </c>
      <c r="AP121" s="158">
        <v>0</v>
      </c>
      <c r="AQ121" s="113" t="s">
        <v>9</v>
      </c>
      <c r="AR121" s="94" t="s">
        <v>9</v>
      </c>
      <c r="AS121" s="114"/>
      <c r="AT121" s="192"/>
    </row>
    <row r="122" spans="1:46" s="142" customFormat="1" ht="12.75" x14ac:dyDescent="0.2">
      <c r="A122" s="114"/>
      <c r="B122" s="260"/>
      <c r="C122" s="260"/>
      <c r="D122" s="129">
        <v>9330182.0399999991</v>
      </c>
      <c r="E122" s="122"/>
      <c r="F122" s="111"/>
      <c r="G122" s="112"/>
      <c r="H122" s="112"/>
      <c r="I122" s="145"/>
      <c r="J122" s="179" t="s">
        <v>269</v>
      </c>
      <c r="K122" s="154">
        <v>2.2599999999999998</v>
      </c>
      <c r="L122" s="89">
        <v>225.99999999999997</v>
      </c>
      <c r="M122" s="158">
        <v>1782</v>
      </c>
      <c r="N122" s="158">
        <v>1731</v>
      </c>
      <c r="O122" s="141">
        <v>1496</v>
      </c>
      <c r="P122" s="90">
        <v>286</v>
      </c>
      <c r="Q122" s="162">
        <v>0.19117647058823528</v>
      </c>
      <c r="R122" s="174">
        <v>790.1</v>
      </c>
      <c r="S122" s="185">
        <v>558</v>
      </c>
      <c r="T122" s="146">
        <v>457</v>
      </c>
      <c r="U122" s="112">
        <v>101</v>
      </c>
      <c r="V122" s="162">
        <v>0.22100656455142231</v>
      </c>
      <c r="W122" s="185">
        <v>540</v>
      </c>
      <c r="X122" s="141">
        <v>452</v>
      </c>
      <c r="Y122" s="90">
        <v>88</v>
      </c>
      <c r="Z122" s="163">
        <v>0.19469026548672566</v>
      </c>
      <c r="AA122" s="91">
        <v>2.3893805309734515</v>
      </c>
      <c r="AB122" s="158">
        <v>980</v>
      </c>
      <c r="AC122" s="189">
        <v>825</v>
      </c>
      <c r="AD122" s="112">
        <v>35</v>
      </c>
      <c r="AE122" s="90">
        <v>860</v>
      </c>
      <c r="AF122" s="164">
        <v>0.87755102040816324</v>
      </c>
      <c r="AG122" s="92">
        <v>1.2663073887563685</v>
      </c>
      <c r="AH122" s="158">
        <v>75</v>
      </c>
      <c r="AI122" s="164">
        <v>7.6530612244897961E-2</v>
      </c>
      <c r="AJ122" s="93">
        <v>0.37588709354075617</v>
      </c>
      <c r="AK122" s="158">
        <v>35</v>
      </c>
      <c r="AL122" s="158">
        <v>0</v>
      </c>
      <c r="AM122" s="90">
        <v>35</v>
      </c>
      <c r="AN122" s="164">
        <v>3.5714285714285712E-2</v>
      </c>
      <c r="AO122" s="93">
        <v>0.39246467817896385</v>
      </c>
      <c r="AP122" s="158">
        <v>10</v>
      </c>
      <c r="AQ122" s="113" t="s">
        <v>9</v>
      </c>
      <c r="AR122" s="94" t="s">
        <v>9</v>
      </c>
      <c r="AS122" s="114"/>
      <c r="AT122" s="192"/>
    </row>
    <row r="123" spans="1:46" s="142" customFormat="1" ht="12.75" x14ac:dyDescent="0.2">
      <c r="A123" s="114"/>
      <c r="B123" s="260" t="s">
        <v>570</v>
      </c>
      <c r="C123" s="260" t="s">
        <v>571</v>
      </c>
      <c r="D123" s="129">
        <v>9330182.0500000007</v>
      </c>
      <c r="E123" s="122"/>
      <c r="F123" s="111"/>
      <c r="G123" s="112"/>
      <c r="H123" s="112"/>
      <c r="I123" s="145"/>
      <c r="J123" s="179" t="s">
        <v>270</v>
      </c>
      <c r="K123" s="154">
        <v>18.96</v>
      </c>
      <c r="L123" s="89">
        <v>1896</v>
      </c>
      <c r="M123" s="158">
        <v>7395</v>
      </c>
      <c r="N123" s="158">
        <v>6539</v>
      </c>
      <c r="O123" s="141">
        <v>4723</v>
      </c>
      <c r="P123" s="90">
        <v>2672</v>
      </c>
      <c r="Q123" s="162">
        <v>0.56574211306373068</v>
      </c>
      <c r="R123" s="174">
        <v>390</v>
      </c>
      <c r="S123" s="185">
        <v>2413</v>
      </c>
      <c r="T123" s="146">
        <v>1526</v>
      </c>
      <c r="U123" s="112">
        <v>887</v>
      </c>
      <c r="V123" s="162">
        <v>0.58125819134993451</v>
      </c>
      <c r="W123" s="185">
        <v>2307</v>
      </c>
      <c r="X123" s="141">
        <v>1476</v>
      </c>
      <c r="Y123" s="90">
        <v>831</v>
      </c>
      <c r="Z123" s="163">
        <v>0.56300813008130079</v>
      </c>
      <c r="AA123" s="91">
        <v>1.2167721518987342</v>
      </c>
      <c r="AB123" s="158">
        <v>3275</v>
      </c>
      <c r="AC123" s="189">
        <v>2730</v>
      </c>
      <c r="AD123" s="112">
        <v>205</v>
      </c>
      <c r="AE123" s="90">
        <v>2935</v>
      </c>
      <c r="AF123" s="164">
        <v>0.89618320610687019</v>
      </c>
      <c r="AG123" s="92">
        <v>1.2931936596058733</v>
      </c>
      <c r="AH123" s="158">
        <v>255</v>
      </c>
      <c r="AI123" s="164">
        <v>7.786259541984733E-2</v>
      </c>
      <c r="AJ123" s="93">
        <v>0.38242925058864108</v>
      </c>
      <c r="AK123" s="158">
        <v>65</v>
      </c>
      <c r="AL123" s="158">
        <v>10</v>
      </c>
      <c r="AM123" s="90">
        <v>75</v>
      </c>
      <c r="AN123" s="164">
        <v>2.2900763358778626E-2</v>
      </c>
      <c r="AO123" s="93">
        <v>0.25165674020635853</v>
      </c>
      <c r="AP123" s="158">
        <v>10</v>
      </c>
      <c r="AQ123" s="113" t="s">
        <v>9</v>
      </c>
      <c r="AR123" s="94" t="s">
        <v>9</v>
      </c>
      <c r="AS123" s="114"/>
      <c r="AT123" s="192"/>
    </row>
    <row r="124" spans="1:46" s="142" customFormat="1" ht="12.75" x14ac:dyDescent="0.2">
      <c r="A124" s="114"/>
      <c r="B124" s="260"/>
      <c r="C124" s="260"/>
      <c r="D124" s="129">
        <v>9330183.0099999998</v>
      </c>
      <c r="E124" s="122"/>
      <c r="F124" s="111"/>
      <c r="G124" s="112"/>
      <c r="H124" s="112"/>
      <c r="I124" s="145"/>
      <c r="J124" s="179" t="s">
        <v>272</v>
      </c>
      <c r="K124" s="154">
        <v>2.66</v>
      </c>
      <c r="L124" s="89">
        <v>266</v>
      </c>
      <c r="M124" s="158">
        <v>6341</v>
      </c>
      <c r="N124" s="158">
        <v>6161</v>
      </c>
      <c r="O124" s="141">
        <v>5948</v>
      </c>
      <c r="P124" s="90">
        <v>393</v>
      </c>
      <c r="Q124" s="162">
        <v>6.6072629455279086E-2</v>
      </c>
      <c r="R124" s="174">
        <v>2380.6999999999998</v>
      </c>
      <c r="S124" s="185">
        <v>2139</v>
      </c>
      <c r="T124" s="146">
        <v>2015</v>
      </c>
      <c r="U124" s="112">
        <v>124</v>
      </c>
      <c r="V124" s="162">
        <v>6.1538461538461542E-2</v>
      </c>
      <c r="W124" s="185">
        <v>2018</v>
      </c>
      <c r="X124" s="141">
        <v>1940</v>
      </c>
      <c r="Y124" s="90">
        <v>78</v>
      </c>
      <c r="Z124" s="163">
        <v>4.0206185567010312E-2</v>
      </c>
      <c r="AA124" s="91">
        <v>7.5864661654135341</v>
      </c>
      <c r="AB124" s="158">
        <v>3195</v>
      </c>
      <c r="AC124" s="189">
        <v>2760</v>
      </c>
      <c r="AD124" s="112">
        <v>115</v>
      </c>
      <c r="AE124" s="90">
        <v>2875</v>
      </c>
      <c r="AF124" s="164">
        <v>0.89984350547730829</v>
      </c>
      <c r="AG124" s="92">
        <v>1.2984754768792328</v>
      </c>
      <c r="AH124" s="158">
        <v>190</v>
      </c>
      <c r="AI124" s="164">
        <v>5.9467918622848198E-2</v>
      </c>
      <c r="AJ124" s="93">
        <v>0.29208211504345871</v>
      </c>
      <c r="AK124" s="158">
        <v>90</v>
      </c>
      <c r="AL124" s="158">
        <v>20</v>
      </c>
      <c r="AM124" s="90">
        <v>110</v>
      </c>
      <c r="AN124" s="164">
        <v>3.4428794992175271E-2</v>
      </c>
      <c r="AO124" s="93">
        <v>0.37833840650742057</v>
      </c>
      <c r="AP124" s="158">
        <v>15</v>
      </c>
      <c r="AQ124" s="113" t="s">
        <v>9</v>
      </c>
      <c r="AR124" s="94" t="s">
        <v>9</v>
      </c>
      <c r="AS124" s="114"/>
      <c r="AT124" s="192"/>
    </row>
    <row r="125" spans="1:46" s="142" customFormat="1" ht="12.75" x14ac:dyDescent="0.2">
      <c r="A125" s="114"/>
      <c r="B125" s="260"/>
      <c r="C125" s="260"/>
      <c r="D125" s="129">
        <v>9330183.0299999993</v>
      </c>
      <c r="E125" s="122"/>
      <c r="F125" s="111"/>
      <c r="G125" s="112"/>
      <c r="H125" s="112"/>
      <c r="I125" s="145"/>
      <c r="J125" s="179" t="s">
        <v>273</v>
      </c>
      <c r="K125" s="154">
        <v>2.87</v>
      </c>
      <c r="L125" s="89">
        <v>287</v>
      </c>
      <c r="M125" s="158">
        <v>6180</v>
      </c>
      <c r="N125" s="158">
        <v>5922</v>
      </c>
      <c r="O125" s="141">
        <v>5755</v>
      </c>
      <c r="P125" s="90">
        <v>425</v>
      </c>
      <c r="Q125" s="162">
        <v>7.3848827106863593E-2</v>
      </c>
      <c r="R125" s="174">
        <v>2151.4</v>
      </c>
      <c r="S125" s="185">
        <v>2591</v>
      </c>
      <c r="T125" s="146">
        <v>2303</v>
      </c>
      <c r="U125" s="112">
        <v>288</v>
      </c>
      <c r="V125" s="162">
        <v>0.12505427702996091</v>
      </c>
      <c r="W125" s="185">
        <v>2494</v>
      </c>
      <c r="X125" s="141">
        <v>2219</v>
      </c>
      <c r="Y125" s="90">
        <v>275</v>
      </c>
      <c r="Z125" s="163">
        <v>0.12392969806219017</v>
      </c>
      <c r="AA125" s="91">
        <v>8.6898954703832754</v>
      </c>
      <c r="AB125" s="158">
        <v>3090</v>
      </c>
      <c r="AC125" s="189">
        <v>2540</v>
      </c>
      <c r="AD125" s="112">
        <v>155</v>
      </c>
      <c r="AE125" s="90">
        <v>2695</v>
      </c>
      <c r="AF125" s="164">
        <v>0.87216828478964403</v>
      </c>
      <c r="AG125" s="92">
        <v>1.2585400934915498</v>
      </c>
      <c r="AH125" s="158">
        <v>140</v>
      </c>
      <c r="AI125" s="164">
        <v>4.5307443365695796E-2</v>
      </c>
      <c r="AJ125" s="93">
        <v>0.22253164717925245</v>
      </c>
      <c r="AK125" s="158">
        <v>165</v>
      </c>
      <c r="AL125" s="158">
        <v>40</v>
      </c>
      <c r="AM125" s="90">
        <v>205</v>
      </c>
      <c r="AN125" s="164">
        <v>6.6343042071197414E-2</v>
      </c>
      <c r="AO125" s="93">
        <v>0.72904441836480671</v>
      </c>
      <c r="AP125" s="158">
        <v>50</v>
      </c>
      <c r="AQ125" s="113" t="s">
        <v>9</v>
      </c>
      <c r="AR125" s="94" t="s">
        <v>9</v>
      </c>
      <c r="AS125" s="114"/>
      <c r="AT125" s="192"/>
    </row>
    <row r="126" spans="1:46" s="142" customFormat="1" ht="12.75" x14ac:dyDescent="0.2">
      <c r="A126" s="114"/>
      <c r="B126" s="260" t="s">
        <v>530</v>
      </c>
      <c r="C126" s="260" t="s">
        <v>546</v>
      </c>
      <c r="D126" s="129">
        <v>9330183.0500000007</v>
      </c>
      <c r="E126" s="122"/>
      <c r="F126" s="111"/>
      <c r="G126" s="112"/>
      <c r="H126" s="112"/>
      <c r="I126" s="145"/>
      <c r="J126" s="179" t="s">
        <v>275</v>
      </c>
      <c r="K126" s="154">
        <v>3.46</v>
      </c>
      <c r="L126" s="89">
        <v>346</v>
      </c>
      <c r="M126" s="158">
        <v>11293</v>
      </c>
      <c r="N126" s="158">
        <v>9377</v>
      </c>
      <c r="O126" s="141">
        <v>7038</v>
      </c>
      <c r="P126" s="90">
        <v>4255</v>
      </c>
      <c r="Q126" s="162">
        <v>0.60457516339869277</v>
      </c>
      <c r="R126" s="174">
        <v>3265.3</v>
      </c>
      <c r="S126" s="185">
        <v>3673</v>
      </c>
      <c r="T126" s="146">
        <v>2361</v>
      </c>
      <c r="U126" s="112">
        <v>1312</v>
      </c>
      <c r="V126" s="162">
        <v>0.55569673867005509</v>
      </c>
      <c r="W126" s="185">
        <v>3559</v>
      </c>
      <c r="X126" s="141">
        <v>2317</v>
      </c>
      <c r="Y126" s="90">
        <v>1242</v>
      </c>
      <c r="Z126" s="163">
        <v>0.53603798014674142</v>
      </c>
      <c r="AA126" s="91">
        <v>10.286127167630058</v>
      </c>
      <c r="AB126" s="158">
        <v>5785</v>
      </c>
      <c r="AC126" s="189">
        <v>4845</v>
      </c>
      <c r="AD126" s="112">
        <v>285</v>
      </c>
      <c r="AE126" s="90">
        <v>5130</v>
      </c>
      <c r="AF126" s="164">
        <v>0.88677614520311154</v>
      </c>
      <c r="AG126" s="92">
        <v>1.2796192571473473</v>
      </c>
      <c r="AH126" s="158">
        <v>455</v>
      </c>
      <c r="AI126" s="164">
        <v>7.8651685393258425E-2</v>
      </c>
      <c r="AJ126" s="93">
        <v>0.38630493808083705</v>
      </c>
      <c r="AK126" s="158">
        <v>100</v>
      </c>
      <c r="AL126" s="158">
        <v>35</v>
      </c>
      <c r="AM126" s="90">
        <v>135</v>
      </c>
      <c r="AN126" s="164">
        <v>2.3336214347450302E-2</v>
      </c>
      <c r="AO126" s="93">
        <v>0.25644191590604726</v>
      </c>
      <c r="AP126" s="158">
        <v>65</v>
      </c>
      <c r="AQ126" s="113" t="s">
        <v>9</v>
      </c>
      <c r="AR126" s="94" t="s">
        <v>9</v>
      </c>
      <c r="AS126" s="114"/>
      <c r="AT126" s="192"/>
    </row>
    <row r="127" spans="1:46" s="142" customFormat="1" ht="12.75" x14ac:dyDescent="0.2">
      <c r="A127" s="114"/>
      <c r="B127" s="260"/>
      <c r="C127" s="260"/>
      <c r="D127" s="129">
        <v>9330183.0600000005</v>
      </c>
      <c r="E127" s="122"/>
      <c r="F127" s="111"/>
      <c r="G127" s="112"/>
      <c r="H127" s="112"/>
      <c r="I127" s="145"/>
      <c r="J127" s="179" t="s">
        <v>276</v>
      </c>
      <c r="K127" s="154">
        <v>1.34</v>
      </c>
      <c r="L127" s="89">
        <v>134</v>
      </c>
      <c r="M127" s="158">
        <v>2372</v>
      </c>
      <c r="N127" s="158">
        <v>2356</v>
      </c>
      <c r="O127" s="141">
        <v>2237</v>
      </c>
      <c r="P127" s="90">
        <v>135</v>
      </c>
      <c r="Q127" s="162">
        <v>6.034868126955744E-2</v>
      </c>
      <c r="R127" s="174">
        <v>1768.7</v>
      </c>
      <c r="S127" s="185">
        <v>1037</v>
      </c>
      <c r="T127" s="146">
        <v>962</v>
      </c>
      <c r="U127" s="112">
        <v>75</v>
      </c>
      <c r="V127" s="162">
        <v>7.7962577962577967E-2</v>
      </c>
      <c r="W127" s="185">
        <v>978</v>
      </c>
      <c r="X127" s="141">
        <v>923</v>
      </c>
      <c r="Y127" s="90">
        <v>55</v>
      </c>
      <c r="Z127" s="163">
        <v>5.9588299024918745E-2</v>
      </c>
      <c r="AA127" s="91">
        <v>7.2985074626865671</v>
      </c>
      <c r="AB127" s="158">
        <v>1300</v>
      </c>
      <c r="AC127" s="189">
        <v>1095</v>
      </c>
      <c r="AD127" s="112">
        <v>45</v>
      </c>
      <c r="AE127" s="90">
        <v>1140</v>
      </c>
      <c r="AF127" s="164">
        <v>0.87692307692307692</v>
      </c>
      <c r="AG127" s="92">
        <v>1.2654012654012654</v>
      </c>
      <c r="AH127" s="158">
        <v>95</v>
      </c>
      <c r="AI127" s="164">
        <v>7.3076923076923081E-2</v>
      </c>
      <c r="AJ127" s="93">
        <v>0.35892398367840411</v>
      </c>
      <c r="AK127" s="158">
        <v>40</v>
      </c>
      <c r="AL127" s="158">
        <v>10</v>
      </c>
      <c r="AM127" s="90">
        <v>50</v>
      </c>
      <c r="AN127" s="164">
        <v>3.8461538461538464E-2</v>
      </c>
      <c r="AO127" s="93">
        <v>0.42265426880811502</v>
      </c>
      <c r="AP127" s="158">
        <v>15</v>
      </c>
      <c r="AQ127" s="113" t="s">
        <v>9</v>
      </c>
      <c r="AR127" s="94" t="s">
        <v>9</v>
      </c>
      <c r="AS127" s="114"/>
      <c r="AT127" s="192"/>
    </row>
    <row r="128" spans="1:46" s="142" customFormat="1" ht="12.75" x14ac:dyDescent="0.2">
      <c r="A128" s="114"/>
      <c r="B128" s="260"/>
      <c r="C128" s="260"/>
      <c r="D128" s="129">
        <v>9330183.0700000003</v>
      </c>
      <c r="E128" s="122"/>
      <c r="F128" s="111"/>
      <c r="G128" s="112"/>
      <c r="H128" s="112"/>
      <c r="I128" s="145"/>
      <c r="J128" s="179" t="s">
        <v>277</v>
      </c>
      <c r="K128" s="154">
        <v>2.5499999999999998</v>
      </c>
      <c r="L128" s="89">
        <v>254.99999999999997</v>
      </c>
      <c r="M128" s="158">
        <v>6691</v>
      </c>
      <c r="N128" s="158">
        <v>6474</v>
      </c>
      <c r="O128" s="141">
        <v>6555</v>
      </c>
      <c r="P128" s="90">
        <v>136</v>
      </c>
      <c r="Q128" s="162">
        <v>2.0747520976353927E-2</v>
      </c>
      <c r="R128" s="174">
        <v>2627.4</v>
      </c>
      <c r="S128" s="185">
        <v>2373</v>
      </c>
      <c r="T128" s="146">
        <v>2193</v>
      </c>
      <c r="U128" s="112">
        <v>180</v>
      </c>
      <c r="V128" s="162">
        <v>8.2079343365253077E-2</v>
      </c>
      <c r="W128" s="185">
        <v>2275</v>
      </c>
      <c r="X128" s="141">
        <v>2144</v>
      </c>
      <c r="Y128" s="90">
        <v>131</v>
      </c>
      <c r="Z128" s="163">
        <v>6.1100746268656719E-2</v>
      </c>
      <c r="AA128" s="91">
        <v>8.9215686274509807</v>
      </c>
      <c r="AB128" s="158">
        <v>3285</v>
      </c>
      <c r="AC128" s="189">
        <v>2830</v>
      </c>
      <c r="AD128" s="112">
        <v>190</v>
      </c>
      <c r="AE128" s="90">
        <v>3020</v>
      </c>
      <c r="AF128" s="164">
        <v>0.91933028919330284</v>
      </c>
      <c r="AG128" s="92">
        <v>1.32659493390087</v>
      </c>
      <c r="AH128" s="158">
        <v>155</v>
      </c>
      <c r="AI128" s="164">
        <v>4.7184170471841702E-2</v>
      </c>
      <c r="AJ128" s="93">
        <v>0.23174936381061739</v>
      </c>
      <c r="AK128" s="158">
        <v>50</v>
      </c>
      <c r="AL128" s="158">
        <v>30</v>
      </c>
      <c r="AM128" s="90">
        <v>80</v>
      </c>
      <c r="AN128" s="164">
        <v>2.4353120243531201E-2</v>
      </c>
      <c r="AO128" s="93">
        <v>0.26761670597287035</v>
      </c>
      <c r="AP128" s="158">
        <v>30</v>
      </c>
      <c r="AQ128" s="113" t="s">
        <v>9</v>
      </c>
      <c r="AR128" s="94" t="s">
        <v>9</v>
      </c>
      <c r="AS128" s="114"/>
      <c r="AT128" s="192"/>
    </row>
    <row r="129" spans="1:46" s="142" customFormat="1" ht="12.75" x14ac:dyDescent="0.2">
      <c r="A129" s="114"/>
      <c r="B129" s="260" t="s">
        <v>530</v>
      </c>
      <c r="C129" s="260" t="s">
        <v>537</v>
      </c>
      <c r="D129" s="129">
        <v>9330183.0800000001</v>
      </c>
      <c r="E129" s="122">
        <v>9330183.0399999991</v>
      </c>
      <c r="F129" s="123">
        <v>0.22327486899999999</v>
      </c>
      <c r="G129" s="146">
        <v>4132</v>
      </c>
      <c r="H129" s="146">
        <v>1499</v>
      </c>
      <c r="I129" s="147">
        <v>1416</v>
      </c>
      <c r="J129" s="179"/>
      <c r="K129" s="154">
        <v>1.31</v>
      </c>
      <c r="L129" s="89">
        <v>131</v>
      </c>
      <c r="M129" s="158">
        <v>8253</v>
      </c>
      <c r="N129" s="158">
        <v>5852</v>
      </c>
      <c r="O129" s="141">
        <v>922.57175870799995</v>
      </c>
      <c r="P129" s="90">
        <v>7330.4282412920002</v>
      </c>
      <c r="Q129" s="162">
        <v>7.945645606535555</v>
      </c>
      <c r="R129" s="174">
        <v>6318.8</v>
      </c>
      <c r="S129" s="185">
        <v>3419</v>
      </c>
      <c r="T129" s="146">
        <v>334.68902863099999</v>
      </c>
      <c r="U129" s="112">
        <v>3084.3109713690001</v>
      </c>
      <c r="V129" s="162">
        <v>9.2154528757185599</v>
      </c>
      <c r="W129" s="185">
        <v>3289</v>
      </c>
      <c r="X129" s="141">
        <v>316.15721450399997</v>
      </c>
      <c r="Y129" s="90">
        <v>2972.842785496</v>
      </c>
      <c r="Z129" s="163">
        <v>9.4030521813646235</v>
      </c>
      <c r="AA129" s="91">
        <v>25.106870229007633</v>
      </c>
      <c r="AB129" s="158">
        <v>4525</v>
      </c>
      <c r="AC129" s="189">
        <v>3775</v>
      </c>
      <c r="AD129" s="112">
        <v>225</v>
      </c>
      <c r="AE129" s="90">
        <v>4000</v>
      </c>
      <c r="AF129" s="164">
        <v>0.88397790055248615</v>
      </c>
      <c r="AG129" s="92">
        <v>1.2755813860786236</v>
      </c>
      <c r="AH129" s="158">
        <v>330</v>
      </c>
      <c r="AI129" s="164">
        <v>7.2928176795580113E-2</v>
      </c>
      <c r="AJ129" s="93">
        <v>0.35819340272878247</v>
      </c>
      <c r="AK129" s="158">
        <v>105</v>
      </c>
      <c r="AL129" s="158">
        <v>20</v>
      </c>
      <c r="AM129" s="90">
        <v>125</v>
      </c>
      <c r="AN129" s="164">
        <v>2.7624309392265192E-2</v>
      </c>
      <c r="AO129" s="93">
        <v>0.30356383947544169</v>
      </c>
      <c r="AP129" s="158">
        <v>70</v>
      </c>
      <c r="AQ129" s="113" t="s">
        <v>9</v>
      </c>
      <c r="AR129" s="94" t="s">
        <v>9</v>
      </c>
      <c r="AS129" s="114" t="s">
        <v>469</v>
      </c>
      <c r="AT129" s="192"/>
    </row>
    <row r="130" spans="1:46" s="142" customFormat="1" ht="12.75" x14ac:dyDescent="0.2">
      <c r="A130" s="114"/>
      <c r="B130" s="260" t="s">
        <v>530</v>
      </c>
      <c r="C130" s="260" t="s">
        <v>531</v>
      </c>
      <c r="D130" s="129">
        <v>9330183.0899999999</v>
      </c>
      <c r="E130" s="122">
        <v>9330183.0399999991</v>
      </c>
      <c r="F130" s="123">
        <v>0.77279909999999996</v>
      </c>
      <c r="G130" s="146">
        <v>4132</v>
      </c>
      <c r="H130" s="146">
        <v>1499</v>
      </c>
      <c r="I130" s="147">
        <v>1416</v>
      </c>
      <c r="J130" s="179"/>
      <c r="K130" s="154">
        <v>5.89</v>
      </c>
      <c r="L130" s="89">
        <v>589</v>
      </c>
      <c r="M130" s="158">
        <v>12265</v>
      </c>
      <c r="N130" s="158">
        <v>8182</v>
      </c>
      <c r="O130" s="141">
        <v>3193.2058812</v>
      </c>
      <c r="P130" s="90">
        <v>9071.7941188000004</v>
      </c>
      <c r="Q130" s="162">
        <v>2.8409674967123757</v>
      </c>
      <c r="R130" s="174">
        <v>2082.3000000000002</v>
      </c>
      <c r="S130" s="185">
        <v>4677</v>
      </c>
      <c r="T130" s="146">
        <v>1158.4258508999999</v>
      </c>
      <c r="U130" s="112">
        <v>3518.5741490999999</v>
      </c>
      <c r="V130" s="162">
        <v>3.0373753713855423</v>
      </c>
      <c r="W130" s="185">
        <v>4373</v>
      </c>
      <c r="X130" s="141">
        <v>1094.2835255999998</v>
      </c>
      <c r="Y130" s="90">
        <v>3278.7164744000002</v>
      </c>
      <c r="Z130" s="163">
        <v>2.9962220920782547</v>
      </c>
      <c r="AA130" s="91">
        <v>7.4244482173174875</v>
      </c>
      <c r="AB130" s="158">
        <v>6440</v>
      </c>
      <c r="AC130" s="189">
        <v>5440</v>
      </c>
      <c r="AD130" s="112">
        <v>340</v>
      </c>
      <c r="AE130" s="90">
        <v>5780</v>
      </c>
      <c r="AF130" s="164">
        <v>0.89751552795031053</v>
      </c>
      <c r="AG130" s="92">
        <v>1.2951162019485001</v>
      </c>
      <c r="AH130" s="158">
        <v>400</v>
      </c>
      <c r="AI130" s="164">
        <v>6.2111801242236024E-2</v>
      </c>
      <c r="AJ130" s="93">
        <v>0.30506778606206297</v>
      </c>
      <c r="AK130" s="158">
        <v>115</v>
      </c>
      <c r="AL130" s="158">
        <v>40</v>
      </c>
      <c r="AM130" s="90">
        <v>155</v>
      </c>
      <c r="AN130" s="164">
        <v>2.406832298136646E-2</v>
      </c>
      <c r="AO130" s="93">
        <v>0.26448706572930175</v>
      </c>
      <c r="AP130" s="158">
        <v>100</v>
      </c>
      <c r="AQ130" s="113" t="s">
        <v>9</v>
      </c>
      <c r="AR130" s="94" t="s">
        <v>9</v>
      </c>
      <c r="AS130" s="114" t="s">
        <v>469</v>
      </c>
      <c r="AT130" s="192"/>
    </row>
    <row r="131" spans="1:46" s="142" customFormat="1" ht="12.75" x14ac:dyDescent="0.2">
      <c r="A131" s="114"/>
      <c r="B131" s="260"/>
      <c r="C131" s="260"/>
      <c r="D131" s="129">
        <v>9330184.0199999996</v>
      </c>
      <c r="E131" s="122"/>
      <c r="F131" s="111"/>
      <c r="G131" s="112"/>
      <c r="H131" s="112"/>
      <c r="I131" s="145"/>
      <c r="J131" s="179" t="s">
        <v>279</v>
      </c>
      <c r="K131" s="154">
        <v>2.62</v>
      </c>
      <c r="L131" s="89">
        <v>262</v>
      </c>
      <c r="M131" s="158">
        <v>7951</v>
      </c>
      <c r="N131" s="158">
        <v>7509</v>
      </c>
      <c r="O131" s="141">
        <v>6967</v>
      </c>
      <c r="P131" s="90">
        <v>984</v>
      </c>
      <c r="Q131" s="162">
        <v>0.14123726137505382</v>
      </c>
      <c r="R131" s="174">
        <v>3030.3</v>
      </c>
      <c r="S131" s="185">
        <v>3079</v>
      </c>
      <c r="T131" s="146">
        <v>2897</v>
      </c>
      <c r="U131" s="112">
        <v>182</v>
      </c>
      <c r="V131" s="162">
        <v>6.2823610631687954E-2</v>
      </c>
      <c r="W131" s="185">
        <v>2987</v>
      </c>
      <c r="X131" s="141">
        <v>2743</v>
      </c>
      <c r="Y131" s="90">
        <v>244</v>
      </c>
      <c r="Z131" s="163">
        <v>8.8953700328107912E-2</v>
      </c>
      <c r="AA131" s="91">
        <v>11.400763358778626</v>
      </c>
      <c r="AB131" s="158">
        <v>3665</v>
      </c>
      <c r="AC131" s="189">
        <v>2470</v>
      </c>
      <c r="AD131" s="112">
        <v>225</v>
      </c>
      <c r="AE131" s="90">
        <v>2695</v>
      </c>
      <c r="AF131" s="164">
        <v>0.73533424283765347</v>
      </c>
      <c r="AG131" s="92">
        <v>1.0610883735031076</v>
      </c>
      <c r="AH131" s="158">
        <v>780</v>
      </c>
      <c r="AI131" s="164">
        <v>0.21282401091405184</v>
      </c>
      <c r="AJ131" s="93">
        <v>1.0453045722694099</v>
      </c>
      <c r="AK131" s="158">
        <v>130</v>
      </c>
      <c r="AL131" s="158">
        <v>10</v>
      </c>
      <c r="AM131" s="90">
        <v>140</v>
      </c>
      <c r="AN131" s="164">
        <v>3.8199181446111868E-2</v>
      </c>
      <c r="AO131" s="93">
        <v>0.41977122468254802</v>
      </c>
      <c r="AP131" s="158">
        <v>60</v>
      </c>
      <c r="AQ131" s="113" t="s">
        <v>9</v>
      </c>
      <c r="AR131" s="94" t="s">
        <v>9</v>
      </c>
      <c r="AS131" s="114"/>
      <c r="AT131" s="192"/>
    </row>
    <row r="132" spans="1:46" s="142" customFormat="1" ht="12.75" x14ac:dyDescent="0.2">
      <c r="A132" s="114"/>
      <c r="B132" s="260" t="s">
        <v>538</v>
      </c>
      <c r="C132" s="260" t="s">
        <v>539</v>
      </c>
      <c r="D132" s="129">
        <v>9330184.0600000005</v>
      </c>
      <c r="E132" s="122"/>
      <c r="F132" s="111"/>
      <c r="G132" s="112"/>
      <c r="H132" s="112"/>
      <c r="I132" s="145"/>
      <c r="J132" s="179" t="s">
        <v>281</v>
      </c>
      <c r="K132" s="154">
        <v>2.64</v>
      </c>
      <c r="L132" s="89">
        <v>264</v>
      </c>
      <c r="M132" s="158">
        <v>10901</v>
      </c>
      <c r="N132" s="158">
        <v>8965</v>
      </c>
      <c r="O132" s="141">
        <v>3682</v>
      </c>
      <c r="P132" s="90">
        <v>7219</v>
      </c>
      <c r="Q132" s="162">
        <v>1.9606192286800652</v>
      </c>
      <c r="R132" s="174">
        <v>4128.1000000000004</v>
      </c>
      <c r="S132" s="185">
        <v>3419</v>
      </c>
      <c r="T132" s="146">
        <v>1046</v>
      </c>
      <c r="U132" s="112">
        <v>2373</v>
      </c>
      <c r="V132" s="162">
        <v>2.2686424474187379</v>
      </c>
      <c r="W132" s="185">
        <v>3030</v>
      </c>
      <c r="X132" s="141">
        <v>998</v>
      </c>
      <c r="Y132" s="90">
        <v>2032</v>
      </c>
      <c r="Z132" s="163">
        <v>2.036072144288577</v>
      </c>
      <c r="AA132" s="91">
        <v>11.477272727272727</v>
      </c>
      <c r="AB132" s="158">
        <v>5090</v>
      </c>
      <c r="AC132" s="189">
        <v>3845</v>
      </c>
      <c r="AD132" s="112">
        <v>495</v>
      </c>
      <c r="AE132" s="90">
        <v>4340</v>
      </c>
      <c r="AF132" s="164">
        <v>0.8526522593320236</v>
      </c>
      <c r="AG132" s="92">
        <v>1.2303784405945508</v>
      </c>
      <c r="AH132" s="158">
        <v>635</v>
      </c>
      <c r="AI132" s="164">
        <v>0.12475442043222004</v>
      </c>
      <c r="AJ132" s="93">
        <v>0.61274273296768189</v>
      </c>
      <c r="AK132" s="158">
        <v>60</v>
      </c>
      <c r="AL132" s="158">
        <v>15</v>
      </c>
      <c r="AM132" s="90">
        <v>75</v>
      </c>
      <c r="AN132" s="164">
        <v>1.4734774066797643E-2</v>
      </c>
      <c r="AO132" s="93">
        <v>0.16192059414063345</v>
      </c>
      <c r="AP132" s="158">
        <v>40</v>
      </c>
      <c r="AQ132" s="113" t="s">
        <v>9</v>
      </c>
      <c r="AR132" s="94" t="s">
        <v>9</v>
      </c>
      <c r="AS132" s="114"/>
      <c r="AT132" s="192"/>
    </row>
    <row r="133" spans="1:46" s="142" customFormat="1" ht="12.75" x14ac:dyDescent="0.2">
      <c r="A133" s="114"/>
      <c r="B133" s="260"/>
      <c r="C133" s="260"/>
      <c r="D133" s="129">
        <v>9330184.0700000003</v>
      </c>
      <c r="E133" s="122"/>
      <c r="F133" s="111"/>
      <c r="G133" s="112"/>
      <c r="H133" s="112"/>
      <c r="I133" s="145"/>
      <c r="J133" s="179" t="s">
        <v>282</v>
      </c>
      <c r="K133" s="154">
        <v>1.33</v>
      </c>
      <c r="L133" s="89">
        <v>133</v>
      </c>
      <c r="M133" s="158">
        <v>5501</v>
      </c>
      <c r="N133" s="158">
        <v>5105</v>
      </c>
      <c r="O133" s="141">
        <v>5044</v>
      </c>
      <c r="P133" s="90">
        <v>457</v>
      </c>
      <c r="Q133" s="162">
        <v>9.0602696272799363E-2</v>
      </c>
      <c r="R133" s="174">
        <v>4121.5</v>
      </c>
      <c r="S133" s="185">
        <v>1994</v>
      </c>
      <c r="T133" s="146">
        <v>1849</v>
      </c>
      <c r="U133" s="112">
        <v>145</v>
      </c>
      <c r="V133" s="162">
        <v>7.8420767982693346E-2</v>
      </c>
      <c r="W133" s="185">
        <v>1917</v>
      </c>
      <c r="X133" s="141">
        <v>1774</v>
      </c>
      <c r="Y133" s="90">
        <v>143</v>
      </c>
      <c r="Z133" s="163">
        <v>8.0608793686583996E-2</v>
      </c>
      <c r="AA133" s="91">
        <v>14.413533834586467</v>
      </c>
      <c r="AB133" s="158">
        <v>2150</v>
      </c>
      <c r="AC133" s="189">
        <v>1545</v>
      </c>
      <c r="AD133" s="112">
        <v>220</v>
      </c>
      <c r="AE133" s="90">
        <v>1765</v>
      </c>
      <c r="AF133" s="164">
        <v>0.82093023255813957</v>
      </c>
      <c r="AG133" s="92">
        <v>1.1846035101849057</v>
      </c>
      <c r="AH133" s="158">
        <v>310</v>
      </c>
      <c r="AI133" s="164">
        <v>0.14418604651162792</v>
      </c>
      <c r="AJ133" s="93">
        <v>0.70818293964453793</v>
      </c>
      <c r="AK133" s="158">
        <v>50</v>
      </c>
      <c r="AL133" s="158">
        <v>10</v>
      </c>
      <c r="AM133" s="90">
        <v>60</v>
      </c>
      <c r="AN133" s="164">
        <v>2.7906976744186046E-2</v>
      </c>
      <c r="AO133" s="93">
        <v>0.30667007411193459</v>
      </c>
      <c r="AP133" s="158">
        <v>25</v>
      </c>
      <c r="AQ133" s="113" t="s">
        <v>9</v>
      </c>
      <c r="AR133" s="94" t="s">
        <v>9</v>
      </c>
      <c r="AS133" s="114"/>
      <c r="AT133" s="192"/>
    </row>
    <row r="134" spans="1:46" s="142" customFormat="1" ht="12.75" x14ac:dyDescent="0.2">
      <c r="A134" s="114"/>
      <c r="B134" s="260"/>
      <c r="C134" s="260"/>
      <c r="D134" s="129">
        <v>9330184.0800000001</v>
      </c>
      <c r="E134" s="122"/>
      <c r="F134" s="111"/>
      <c r="G134" s="112"/>
      <c r="H134" s="112"/>
      <c r="I134" s="145"/>
      <c r="J134" s="179" t="s">
        <v>283</v>
      </c>
      <c r="K134" s="154">
        <v>1.28</v>
      </c>
      <c r="L134" s="89">
        <v>128</v>
      </c>
      <c r="M134" s="158">
        <v>5537</v>
      </c>
      <c r="N134" s="158">
        <v>5005</v>
      </c>
      <c r="O134" s="141">
        <v>3807</v>
      </c>
      <c r="P134" s="90">
        <v>1730</v>
      </c>
      <c r="Q134" s="162">
        <v>0.45442605726293672</v>
      </c>
      <c r="R134" s="174">
        <v>4340.7</v>
      </c>
      <c r="S134" s="185">
        <v>1731</v>
      </c>
      <c r="T134" s="146">
        <v>1223</v>
      </c>
      <c r="U134" s="112">
        <v>508</v>
      </c>
      <c r="V134" s="162">
        <v>0.41537203597710548</v>
      </c>
      <c r="W134" s="185">
        <v>1567</v>
      </c>
      <c r="X134" s="141">
        <v>1157</v>
      </c>
      <c r="Y134" s="90">
        <v>410</v>
      </c>
      <c r="Z134" s="163">
        <v>0.35436473638720828</v>
      </c>
      <c r="AA134" s="91">
        <v>12.2421875</v>
      </c>
      <c r="AB134" s="158">
        <v>2815</v>
      </c>
      <c r="AC134" s="189">
        <v>2020</v>
      </c>
      <c r="AD134" s="112">
        <v>305</v>
      </c>
      <c r="AE134" s="90">
        <v>2325</v>
      </c>
      <c r="AF134" s="164">
        <v>0.82593250444049737</v>
      </c>
      <c r="AG134" s="92">
        <v>1.1918217957294335</v>
      </c>
      <c r="AH134" s="158">
        <v>365</v>
      </c>
      <c r="AI134" s="164">
        <v>0.12966252220248667</v>
      </c>
      <c r="AJ134" s="93">
        <v>0.63684932319492471</v>
      </c>
      <c r="AK134" s="158">
        <v>70</v>
      </c>
      <c r="AL134" s="158">
        <v>10</v>
      </c>
      <c r="AM134" s="90">
        <v>80</v>
      </c>
      <c r="AN134" s="164">
        <v>2.8419182948490232E-2</v>
      </c>
      <c r="AO134" s="93">
        <v>0.31229871371967288</v>
      </c>
      <c r="AP134" s="158">
        <v>45</v>
      </c>
      <c r="AQ134" s="113" t="s">
        <v>9</v>
      </c>
      <c r="AR134" s="94" t="s">
        <v>9</v>
      </c>
      <c r="AS134" s="114"/>
      <c r="AT134" s="192"/>
    </row>
    <row r="135" spans="1:46" s="142" customFormat="1" ht="12.75" x14ac:dyDescent="0.2">
      <c r="A135" s="114"/>
      <c r="B135" s="260"/>
      <c r="C135" s="260"/>
      <c r="D135" s="129">
        <v>9330184.0899999999</v>
      </c>
      <c r="E135" s="122"/>
      <c r="F135" s="111"/>
      <c r="G135" s="112"/>
      <c r="H135" s="112"/>
      <c r="I135" s="145"/>
      <c r="J135" s="179" t="s">
        <v>284</v>
      </c>
      <c r="K135" s="154">
        <v>1.32</v>
      </c>
      <c r="L135" s="89">
        <v>132</v>
      </c>
      <c r="M135" s="158">
        <v>4736</v>
      </c>
      <c r="N135" s="158">
        <v>4828</v>
      </c>
      <c r="O135" s="141">
        <v>4425</v>
      </c>
      <c r="P135" s="90">
        <v>311</v>
      </c>
      <c r="Q135" s="162">
        <v>7.0282485875706222E-2</v>
      </c>
      <c r="R135" s="174">
        <v>3596.9</v>
      </c>
      <c r="S135" s="185">
        <v>1390</v>
      </c>
      <c r="T135" s="146">
        <v>1378</v>
      </c>
      <c r="U135" s="112">
        <v>12</v>
      </c>
      <c r="V135" s="162">
        <v>8.708272859216255E-3</v>
      </c>
      <c r="W135" s="185">
        <v>1305</v>
      </c>
      <c r="X135" s="141">
        <v>1286</v>
      </c>
      <c r="Y135" s="90">
        <v>19</v>
      </c>
      <c r="Z135" s="163">
        <v>1.4774494556765163E-2</v>
      </c>
      <c r="AA135" s="91">
        <v>9.8863636363636367</v>
      </c>
      <c r="AB135" s="158">
        <v>2315</v>
      </c>
      <c r="AC135" s="189">
        <v>1805</v>
      </c>
      <c r="AD135" s="112">
        <v>170</v>
      </c>
      <c r="AE135" s="90">
        <v>1975</v>
      </c>
      <c r="AF135" s="164">
        <v>0.85313174946004322</v>
      </c>
      <c r="AG135" s="92">
        <v>1.231070345541188</v>
      </c>
      <c r="AH135" s="158">
        <v>290</v>
      </c>
      <c r="AI135" s="164">
        <v>0.12526997840172785</v>
      </c>
      <c r="AJ135" s="93">
        <v>0.61527494303402674</v>
      </c>
      <c r="AK135" s="158">
        <v>10</v>
      </c>
      <c r="AL135" s="158">
        <v>10</v>
      </c>
      <c r="AM135" s="90">
        <v>20</v>
      </c>
      <c r="AN135" s="164">
        <v>8.6393088552915772E-3</v>
      </c>
      <c r="AO135" s="93">
        <v>9.4937459948259098E-2</v>
      </c>
      <c r="AP135" s="158">
        <v>30</v>
      </c>
      <c r="AQ135" s="113" t="s">
        <v>9</v>
      </c>
      <c r="AR135" s="94" t="s">
        <v>9</v>
      </c>
      <c r="AS135" s="114"/>
      <c r="AT135" s="192"/>
    </row>
    <row r="136" spans="1:46" s="142" customFormat="1" ht="12.75" x14ac:dyDescent="0.2">
      <c r="A136" s="114"/>
      <c r="B136" s="260"/>
      <c r="C136" s="260"/>
      <c r="D136" s="129">
        <v>9330184.0999999996</v>
      </c>
      <c r="E136" s="122"/>
      <c r="F136" s="111"/>
      <c r="G136" s="112"/>
      <c r="H136" s="112"/>
      <c r="I136" s="145"/>
      <c r="J136" s="179" t="s">
        <v>285</v>
      </c>
      <c r="K136" s="154">
        <v>1.33</v>
      </c>
      <c r="L136" s="89">
        <v>133</v>
      </c>
      <c r="M136" s="158">
        <v>5190</v>
      </c>
      <c r="N136" s="158">
        <v>5265</v>
      </c>
      <c r="O136" s="141">
        <v>4678</v>
      </c>
      <c r="P136" s="90">
        <v>512</v>
      </c>
      <c r="Q136" s="162">
        <v>0.10944848225737494</v>
      </c>
      <c r="R136" s="174">
        <v>3903.7</v>
      </c>
      <c r="S136" s="185">
        <v>1583</v>
      </c>
      <c r="T136" s="146">
        <v>1390</v>
      </c>
      <c r="U136" s="112">
        <v>193</v>
      </c>
      <c r="V136" s="162">
        <v>0.13884892086330936</v>
      </c>
      <c r="W136" s="185">
        <v>1464</v>
      </c>
      <c r="X136" s="141">
        <v>1255</v>
      </c>
      <c r="Y136" s="90">
        <v>209</v>
      </c>
      <c r="Z136" s="163">
        <v>0.16653386454183267</v>
      </c>
      <c r="AA136" s="91">
        <v>11.007518796992482</v>
      </c>
      <c r="AB136" s="158">
        <v>2540</v>
      </c>
      <c r="AC136" s="189">
        <v>1930</v>
      </c>
      <c r="AD136" s="112">
        <v>200</v>
      </c>
      <c r="AE136" s="90">
        <v>2130</v>
      </c>
      <c r="AF136" s="164">
        <v>0.83858267716535428</v>
      </c>
      <c r="AG136" s="92">
        <v>1.2100760132256196</v>
      </c>
      <c r="AH136" s="158">
        <v>345</v>
      </c>
      <c r="AI136" s="164">
        <v>0.13582677165354332</v>
      </c>
      <c r="AJ136" s="93">
        <v>0.66712559751249167</v>
      </c>
      <c r="AK136" s="158">
        <v>10</v>
      </c>
      <c r="AL136" s="158">
        <v>0</v>
      </c>
      <c r="AM136" s="90">
        <v>10</v>
      </c>
      <c r="AN136" s="164">
        <v>3.937007874015748E-3</v>
      </c>
      <c r="AO136" s="93">
        <v>4.3263822791381849E-2</v>
      </c>
      <c r="AP136" s="158">
        <v>60</v>
      </c>
      <c r="AQ136" s="113" t="s">
        <v>9</v>
      </c>
      <c r="AR136" s="94" t="s">
        <v>9</v>
      </c>
      <c r="AS136" s="114"/>
      <c r="AT136" s="192"/>
    </row>
    <row r="137" spans="1:46" s="142" customFormat="1" ht="12.75" x14ac:dyDescent="0.2">
      <c r="A137" s="114"/>
      <c r="B137" s="260" t="s">
        <v>538</v>
      </c>
      <c r="C137" s="260" t="s">
        <v>575</v>
      </c>
      <c r="D137" s="129">
        <v>9330184.1099999994</v>
      </c>
      <c r="E137" s="122"/>
      <c r="F137" s="111"/>
      <c r="G137" s="112"/>
      <c r="H137" s="112"/>
      <c r="I137" s="145"/>
      <c r="J137" s="179" t="s">
        <v>286</v>
      </c>
      <c r="K137" s="154">
        <v>2.61</v>
      </c>
      <c r="L137" s="89">
        <v>261</v>
      </c>
      <c r="M137" s="158">
        <v>9574</v>
      </c>
      <c r="N137" s="158">
        <v>9118</v>
      </c>
      <c r="O137" s="141">
        <v>7217</v>
      </c>
      <c r="P137" s="90">
        <v>2357</v>
      </c>
      <c r="Q137" s="162">
        <v>0.32658999584314813</v>
      </c>
      <c r="R137" s="174">
        <v>3670.2</v>
      </c>
      <c r="S137" s="185">
        <v>2824</v>
      </c>
      <c r="T137" s="146">
        <v>2167</v>
      </c>
      <c r="U137" s="112">
        <v>657</v>
      </c>
      <c r="V137" s="162">
        <v>0.30318412551915092</v>
      </c>
      <c r="W137" s="185">
        <v>2607</v>
      </c>
      <c r="X137" s="141">
        <v>1955</v>
      </c>
      <c r="Y137" s="90">
        <v>652</v>
      </c>
      <c r="Z137" s="163">
        <v>0.33350383631713554</v>
      </c>
      <c r="AA137" s="91">
        <v>9.9885057471264371</v>
      </c>
      <c r="AB137" s="158">
        <v>4440</v>
      </c>
      <c r="AC137" s="189">
        <v>3540</v>
      </c>
      <c r="AD137" s="112">
        <v>285</v>
      </c>
      <c r="AE137" s="90">
        <v>3825</v>
      </c>
      <c r="AF137" s="164">
        <v>0.86148648648648651</v>
      </c>
      <c r="AG137" s="92">
        <v>1.2431262431262433</v>
      </c>
      <c r="AH137" s="158">
        <v>505</v>
      </c>
      <c r="AI137" s="164">
        <v>0.11373873873873874</v>
      </c>
      <c r="AJ137" s="93">
        <v>0.55863820598594671</v>
      </c>
      <c r="AK137" s="158">
        <v>40</v>
      </c>
      <c r="AL137" s="158">
        <v>0</v>
      </c>
      <c r="AM137" s="90">
        <v>40</v>
      </c>
      <c r="AN137" s="164">
        <v>9.0090090090090089E-3</v>
      </c>
      <c r="AO137" s="93">
        <v>9.9000099000098998E-2</v>
      </c>
      <c r="AP137" s="158">
        <v>70</v>
      </c>
      <c r="AQ137" s="113" t="s">
        <v>9</v>
      </c>
      <c r="AR137" s="94" t="s">
        <v>9</v>
      </c>
      <c r="AS137" s="114"/>
      <c r="AT137" s="192"/>
    </row>
    <row r="138" spans="1:46" s="142" customFormat="1" ht="12.75" x14ac:dyDescent="0.2">
      <c r="A138" s="114"/>
      <c r="B138" s="260" t="s">
        <v>538</v>
      </c>
      <c r="C138" s="260" t="s">
        <v>540</v>
      </c>
      <c r="D138" s="129">
        <v>9330184.1199999992</v>
      </c>
      <c r="E138" s="122">
        <v>9330184.0099999998</v>
      </c>
      <c r="F138" s="123">
        <v>0.16833010400000001</v>
      </c>
      <c r="G138" s="146">
        <v>8072</v>
      </c>
      <c r="H138" s="146">
        <v>2834</v>
      </c>
      <c r="I138" s="147">
        <v>2693</v>
      </c>
      <c r="J138" s="179"/>
      <c r="K138" s="154">
        <v>1.97</v>
      </c>
      <c r="L138" s="89">
        <v>197</v>
      </c>
      <c r="M138" s="158">
        <v>8362</v>
      </c>
      <c r="N138" s="158">
        <v>3601</v>
      </c>
      <c r="O138" s="141">
        <v>1358.760599488</v>
      </c>
      <c r="P138" s="90">
        <v>7003.2394005120004</v>
      </c>
      <c r="Q138" s="162">
        <v>5.1541378246844358</v>
      </c>
      <c r="R138" s="174">
        <v>4249</v>
      </c>
      <c r="S138" s="185">
        <v>2679</v>
      </c>
      <c r="T138" s="146">
        <v>477.04751473600004</v>
      </c>
      <c r="U138" s="112">
        <v>2201.9524852639997</v>
      </c>
      <c r="V138" s="162">
        <v>4.6157928031185085</v>
      </c>
      <c r="W138" s="185">
        <v>2443</v>
      </c>
      <c r="X138" s="141">
        <v>453.31297007200004</v>
      </c>
      <c r="Y138" s="90">
        <v>1989.6870299279999</v>
      </c>
      <c r="Z138" s="163">
        <v>4.3892126660571318</v>
      </c>
      <c r="AA138" s="91">
        <v>12.401015228426395</v>
      </c>
      <c r="AB138" s="158">
        <v>4215</v>
      </c>
      <c r="AC138" s="189">
        <v>3195</v>
      </c>
      <c r="AD138" s="112">
        <v>310</v>
      </c>
      <c r="AE138" s="90">
        <v>3505</v>
      </c>
      <c r="AF138" s="164">
        <v>0.83155397390272834</v>
      </c>
      <c r="AG138" s="92">
        <v>1.1999335842752215</v>
      </c>
      <c r="AH138" s="158">
        <v>605</v>
      </c>
      <c r="AI138" s="164">
        <v>0.14353499406880191</v>
      </c>
      <c r="AJ138" s="93">
        <v>0.70498523609431196</v>
      </c>
      <c r="AK138" s="158">
        <v>60</v>
      </c>
      <c r="AL138" s="158">
        <v>0</v>
      </c>
      <c r="AM138" s="90">
        <v>60</v>
      </c>
      <c r="AN138" s="164">
        <v>1.4234875444839857E-2</v>
      </c>
      <c r="AO138" s="93">
        <v>0.15642720269054788</v>
      </c>
      <c r="AP138" s="158">
        <v>50</v>
      </c>
      <c r="AQ138" s="113" t="s">
        <v>9</v>
      </c>
      <c r="AR138" s="94" t="s">
        <v>9</v>
      </c>
      <c r="AS138" s="114" t="s">
        <v>469</v>
      </c>
      <c r="AT138" s="192"/>
    </row>
    <row r="139" spans="1:46" s="142" customFormat="1" ht="12.75" x14ac:dyDescent="0.2">
      <c r="A139" s="114"/>
      <c r="B139" s="260" t="s">
        <v>538</v>
      </c>
      <c r="C139" s="260" t="s">
        <v>573</v>
      </c>
      <c r="D139" s="129">
        <v>9330184.1300000008</v>
      </c>
      <c r="E139" s="122">
        <v>9330184.0099999998</v>
      </c>
      <c r="F139" s="123">
        <v>0.38648098199999997</v>
      </c>
      <c r="G139" s="146">
        <v>8072</v>
      </c>
      <c r="H139" s="146">
        <v>2834</v>
      </c>
      <c r="I139" s="147">
        <v>2693</v>
      </c>
      <c r="J139" s="179"/>
      <c r="K139" s="154">
        <v>4.5199999999999996</v>
      </c>
      <c r="L139" s="89">
        <v>451.99999999999994</v>
      </c>
      <c r="M139" s="158">
        <v>5668</v>
      </c>
      <c r="N139" s="158">
        <v>4058</v>
      </c>
      <c r="O139" s="141">
        <v>3119.6744867039997</v>
      </c>
      <c r="P139" s="90">
        <v>2548.3255132960003</v>
      </c>
      <c r="Q139" s="162">
        <v>0.81685622142852432</v>
      </c>
      <c r="R139" s="174">
        <v>1254.5</v>
      </c>
      <c r="S139" s="185">
        <v>1776</v>
      </c>
      <c r="T139" s="146">
        <v>1095.287102988</v>
      </c>
      <c r="U139" s="112">
        <v>680.71289701199998</v>
      </c>
      <c r="V139" s="162">
        <v>0.62149266174592932</v>
      </c>
      <c r="W139" s="185">
        <v>1543</v>
      </c>
      <c r="X139" s="141">
        <v>1040.793284526</v>
      </c>
      <c r="Y139" s="90">
        <v>502.20671547400002</v>
      </c>
      <c r="Z139" s="163">
        <v>0.48252301676092763</v>
      </c>
      <c r="AA139" s="91">
        <v>3.4137168141592924</v>
      </c>
      <c r="AB139" s="158">
        <v>2485</v>
      </c>
      <c r="AC139" s="189">
        <v>2020</v>
      </c>
      <c r="AD139" s="112">
        <v>145</v>
      </c>
      <c r="AE139" s="90">
        <v>2165</v>
      </c>
      <c r="AF139" s="164">
        <v>0.87122736418511071</v>
      </c>
      <c r="AG139" s="92">
        <v>1.2571823437014586</v>
      </c>
      <c r="AH139" s="158">
        <v>255</v>
      </c>
      <c r="AI139" s="164">
        <v>0.10261569416498995</v>
      </c>
      <c r="AJ139" s="93">
        <v>0.50400635640957736</v>
      </c>
      <c r="AK139" s="158">
        <v>45</v>
      </c>
      <c r="AL139" s="158">
        <v>0</v>
      </c>
      <c r="AM139" s="90">
        <v>45</v>
      </c>
      <c r="AN139" s="164">
        <v>1.8108651911468814E-2</v>
      </c>
      <c r="AO139" s="93">
        <v>0.19899617485130563</v>
      </c>
      <c r="AP139" s="158">
        <v>25</v>
      </c>
      <c r="AQ139" s="113" t="s">
        <v>9</v>
      </c>
      <c r="AR139" s="94" t="s">
        <v>9</v>
      </c>
      <c r="AS139" s="114" t="s">
        <v>469</v>
      </c>
      <c r="AT139" s="192"/>
    </row>
    <row r="140" spans="1:46" s="142" customFormat="1" ht="12.75" x14ac:dyDescent="0.2">
      <c r="A140" s="114"/>
      <c r="B140" s="260" t="s">
        <v>538</v>
      </c>
      <c r="C140" s="260" t="s">
        <v>543</v>
      </c>
      <c r="D140" s="129">
        <v>9330184.1400000006</v>
      </c>
      <c r="E140" s="122">
        <v>9330184.0099999998</v>
      </c>
      <c r="F140" s="123">
        <v>0.44518891399999999</v>
      </c>
      <c r="G140" s="146">
        <v>8072</v>
      </c>
      <c r="H140" s="146">
        <v>2834</v>
      </c>
      <c r="I140" s="147">
        <v>2693</v>
      </c>
      <c r="J140" s="179"/>
      <c r="K140" s="154">
        <v>1.55</v>
      </c>
      <c r="L140" s="89">
        <v>155</v>
      </c>
      <c r="M140" s="158">
        <v>8940</v>
      </c>
      <c r="N140" s="158">
        <v>6331</v>
      </c>
      <c r="O140" s="141">
        <v>3593.5649138079998</v>
      </c>
      <c r="P140" s="90">
        <v>5346.4350861920002</v>
      </c>
      <c r="Q140" s="162">
        <v>1.4877803001828991</v>
      </c>
      <c r="R140" s="174">
        <v>5764</v>
      </c>
      <c r="S140" s="185">
        <v>3229</v>
      </c>
      <c r="T140" s="146">
        <v>1261.6653822759999</v>
      </c>
      <c r="U140" s="112">
        <v>1967.3346177240001</v>
      </c>
      <c r="V140" s="162">
        <v>1.5593156833509989</v>
      </c>
      <c r="W140" s="185">
        <v>3024</v>
      </c>
      <c r="X140" s="141">
        <v>1198.8937454019999</v>
      </c>
      <c r="Y140" s="90">
        <v>1825.1062545980001</v>
      </c>
      <c r="Z140" s="163">
        <v>1.5223252782806249</v>
      </c>
      <c r="AA140" s="91">
        <v>19.509677419354837</v>
      </c>
      <c r="AB140" s="158">
        <v>4595</v>
      </c>
      <c r="AC140" s="189">
        <v>3710</v>
      </c>
      <c r="AD140" s="112">
        <v>200</v>
      </c>
      <c r="AE140" s="90">
        <v>3910</v>
      </c>
      <c r="AF140" s="164">
        <v>0.85092491838955386</v>
      </c>
      <c r="AG140" s="92">
        <v>1.2278858851220114</v>
      </c>
      <c r="AH140" s="158">
        <v>545</v>
      </c>
      <c r="AI140" s="164">
        <v>0.11860718171926006</v>
      </c>
      <c r="AJ140" s="93">
        <v>0.58255000844430282</v>
      </c>
      <c r="AK140" s="158">
        <v>90</v>
      </c>
      <c r="AL140" s="158">
        <v>10</v>
      </c>
      <c r="AM140" s="90">
        <v>100</v>
      </c>
      <c r="AN140" s="164">
        <v>2.176278563656148E-2</v>
      </c>
      <c r="AO140" s="93">
        <v>0.23915149051166462</v>
      </c>
      <c r="AP140" s="158">
        <v>45</v>
      </c>
      <c r="AQ140" s="113" t="s">
        <v>9</v>
      </c>
      <c r="AR140" s="94" t="s">
        <v>9</v>
      </c>
      <c r="AS140" s="114" t="s">
        <v>469</v>
      </c>
      <c r="AT140" s="192"/>
    </row>
    <row r="141" spans="1:46" s="142" customFormat="1" ht="12.75" x14ac:dyDescent="0.2">
      <c r="A141" s="114"/>
      <c r="B141" s="260"/>
      <c r="C141" s="260"/>
      <c r="D141" s="129">
        <v>9330184.1500000004</v>
      </c>
      <c r="E141" s="122">
        <v>9330184.0500000007</v>
      </c>
      <c r="F141" s="123">
        <v>0.39619885999999999</v>
      </c>
      <c r="G141" s="146">
        <v>7883</v>
      </c>
      <c r="H141" s="146">
        <v>2421</v>
      </c>
      <c r="I141" s="147">
        <v>2251</v>
      </c>
      <c r="J141" s="179"/>
      <c r="K141" s="154">
        <v>0.98</v>
      </c>
      <c r="L141" s="89">
        <v>98</v>
      </c>
      <c r="M141" s="158">
        <v>3364</v>
      </c>
      <c r="N141" s="158">
        <v>3166</v>
      </c>
      <c r="O141" s="141">
        <v>3123.2356133799999</v>
      </c>
      <c r="P141" s="90">
        <v>240.7643866200001</v>
      </c>
      <c r="Q141" s="162">
        <v>7.7088127962091926E-2</v>
      </c>
      <c r="R141" s="174">
        <v>3415.9</v>
      </c>
      <c r="S141" s="185">
        <v>893</v>
      </c>
      <c r="T141" s="146">
        <v>959.19744005999996</v>
      </c>
      <c r="U141" s="112">
        <v>-66.197440059999963</v>
      </c>
      <c r="V141" s="162">
        <v>-6.9013361895397848E-2</v>
      </c>
      <c r="W141" s="185">
        <v>869</v>
      </c>
      <c r="X141" s="141">
        <v>891.84363385999995</v>
      </c>
      <c r="Y141" s="90">
        <v>-22.843633859999954</v>
      </c>
      <c r="Z141" s="163">
        <v>-2.5613945082648769E-2</v>
      </c>
      <c r="AA141" s="91">
        <v>8.8673469387755102</v>
      </c>
      <c r="AB141" s="158">
        <v>1645</v>
      </c>
      <c r="AC141" s="189">
        <v>1270</v>
      </c>
      <c r="AD141" s="112">
        <v>170</v>
      </c>
      <c r="AE141" s="90">
        <v>1440</v>
      </c>
      <c r="AF141" s="164">
        <v>0.87537993920972645</v>
      </c>
      <c r="AG141" s="92">
        <v>1.2631745154541507</v>
      </c>
      <c r="AH141" s="158">
        <v>175</v>
      </c>
      <c r="AI141" s="164">
        <v>0.10638297872340426</v>
      </c>
      <c r="AJ141" s="93">
        <v>0.52250971868076745</v>
      </c>
      <c r="AK141" s="158">
        <v>10</v>
      </c>
      <c r="AL141" s="158">
        <v>10</v>
      </c>
      <c r="AM141" s="90">
        <v>20</v>
      </c>
      <c r="AN141" s="164">
        <v>1.2158054711246201E-2</v>
      </c>
      <c r="AO141" s="93">
        <v>0.13360499682688132</v>
      </c>
      <c r="AP141" s="158">
        <v>15</v>
      </c>
      <c r="AQ141" s="113" t="s">
        <v>9</v>
      </c>
      <c r="AR141" s="94" t="s">
        <v>9</v>
      </c>
      <c r="AS141" s="114" t="s">
        <v>469</v>
      </c>
      <c r="AT141" s="192"/>
    </row>
    <row r="142" spans="1:46" s="142" customFormat="1" ht="12.75" x14ac:dyDescent="0.2">
      <c r="A142" s="114"/>
      <c r="B142" s="260"/>
      <c r="C142" s="260"/>
      <c r="D142" s="129">
        <v>9330184.1600000001</v>
      </c>
      <c r="E142" s="122">
        <v>9330184.0500000007</v>
      </c>
      <c r="F142" s="123">
        <v>0.60380113999999996</v>
      </c>
      <c r="G142" s="146">
        <v>7883</v>
      </c>
      <c r="H142" s="146">
        <v>2421</v>
      </c>
      <c r="I142" s="147">
        <v>2251</v>
      </c>
      <c r="J142" s="179"/>
      <c r="K142" s="154">
        <v>1.65</v>
      </c>
      <c r="L142" s="89">
        <v>165</v>
      </c>
      <c r="M142" s="158">
        <v>5860</v>
      </c>
      <c r="N142" s="158">
        <v>5485</v>
      </c>
      <c r="O142" s="141">
        <v>4759.7643866199996</v>
      </c>
      <c r="P142" s="90">
        <v>1100.2356133800004</v>
      </c>
      <c r="Q142" s="162">
        <v>0.23115337735473476</v>
      </c>
      <c r="R142" s="174">
        <v>3545.3</v>
      </c>
      <c r="S142" s="185">
        <v>1678</v>
      </c>
      <c r="T142" s="146">
        <v>1461.8025599399998</v>
      </c>
      <c r="U142" s="112">
        <v>216.19744006000019</v>
      </c>
      <c r="V142" s="162">
        <v>0.14789783927377587</v>
      </c>
      <c r="W142" s="185">
        <v>1598</v>
      </c>
      <c r="X142" s="141">
        <v>1359.1563661399998</v>
      </c>
      <c r="Y142" s="90">
        <v>238.84363386000018</v>
      </c>
      <c r="Z142" s="163">
        <v>0.17572932725784554</v>
      </c>
      <c r="AA142" s="91">
        <v>9.6848484848484855</v>
      </c>
      <c r="AB142" s="158">
        <v>2855</v>
      </c>
      <c r="AC142" s="189">
        <v>2150</v>
      </c>
      <c r="AD142" s="112">
        <v>250</v>
      </c>
      <c r="AE142" s="90">
        <v>2400</v>
      </c>
      <c r="AF142" s="164">
        <v>0.84063047285464099</v>
      </c>
      <c r="AG142" s="92">
        <v>1.2130309853602323</v>
      </c>
      <c r="AH142" s="158">
        <v>400</v>
      </c>
      <c r="AI142" s="164">
        <v>0.14010507880910683</v>
      </c>
      <c r="AJ142" s="93">
        <v>0.68813889395435579</v>
      </c>
      <c r="AK142" s="158">
        <v>35</v>
      </c>
      <c r="AL142" s="158">
        <v>0</v>
      </c>
      <c r="AM142" s="90">
        <v>35</v>
      </c>
      <c r="AN142" s="164">
        <v>1.2259194395796848E-2</v>
      </c>
      <c r="AO142" s="93">
        <v>0.1347164219318335</v>
      </c>
      <c r="AP142" s="158">
        <v>25</v>
      </c>
      <c r="AQ142" s="113" t="s">
        <v>9</v>
      </c>
      <c r="AR142" s="94" t="s">
        <v>9</v>
      </c>
      <c r="AS142" s="114" t="s">
        <v>469</v>
      </c>
      <c r="AT142" s="192"/>
    </row>
    <row r="143" spans="1:46" s="142" customFormat="1" ht="12.75" x14ac:dyDescent="0.2">
      <c r="A143" s="114"/>
      <c r="B143" s="260"/>
      <c r="C143" s="260"/>
      <c r="D143" s="129">
        <v>9330185.0500000007</v>
      </c>
      <c r="E143" s="122"/>
      <c r="F143" s="111"/>
      <c r="G143" s="112"/>
      <c r="H143" s="112"/>
      <c r="I143" s="145"/>
      <c r="J143" s="179" t="s">
        <v>287</v>
      </c>
      <c r="K143" s="154">
        <v>1.33</v>
      </c>
      <c r="L143" s="89">
        <v>133</v>
      </c>
      <c r="M143" s="158">
        <v>5943</v>
      </c>
      <c r="N143" s="158">
        <v>5748</v>
      </c>
      <c r="O143" s="141">
        <v>5419</v>
      </c>
      <c r="P143" s="90">
        <v>524</v>
      </c>
      <c r="Q143" s="162">
        <v>9.6696807529064399E-2</v>
      </c>
      <c r="R143" s="174">
        <v>4456.7</v>
      </c>
      <c r="S143" s="185">
        <v>1870</v>
      </c>
      <c r="T143" s="146">
        <v>1803</v>
      </c>
      <c r="U143" s="112">
        <v>67</v>
      </c>
      <c r="V143" s="162">
        <v>3.7160288408208543E-2</v>
      </c>
      <c r="W143" s="185">
        <v>1765</v>
      </c>
      <c r="X143" s="141">
        <v>1689</v>
      </c>
      <c r="Y143" s="90">
        <v>76</v>
      </c>
      <c r="Z143" s="163">
        <v>4.4997039668442866E-2</v>
      </c>
      <c r="AA143" s="91">
        <v>13.270676691729323</v>
      </c>
      <c r="AB143" s="158">
        <v>2715</v>
      </c>
      <c r="AC143" s="189">
        <v>1830</v>
      </c>
      <c r="AD143" s="112">
        <v>285</v>
      </c>
      <c r="AE143" s="90">
        <v>2115</v>
      </c>
      <c r="AF143" s="164">
        <v>0.77900552486187846</v>
      </c>
      <c r="AG143" s="92">
        <v>1.1241060964817873</v>
      </c>
      <c r="AH143" s="158">
        <v>500</v>
      </c>
      <c r="AI143" s="164">
        <v>0.18416206261510129</v>
      </c>
      <c r="AJ143" s="93">
        <v>0.90452879476965264</v>
      </c>
      <c r="AK143" s="158">
        <v>55</v>
      </c>
      <c r="AL143" s="158">
        <v>10</v>
      </c>
      <c r="AM143" s="90">
        <v>65</v>
      </c>
      <c r="AN143" s="164">
        <v>2.3941068139963169E-2</v>
      </c>
      <c r="AO143" s="93">
        <v>0.26308866087871613</v>
      </c>
      <c r="AP143" s="158">
        <v>45</v>
      </c>
      <c r="AQ143" s="113" t="s">
        <v>9</v>
      </c>
      <c r="AR143" s="94" t="s">
        <v>9</v>
      </c>
      <c r="AS143" s="114"/>
      <c r="AT143" s="192"/>
    </row>
    <row r="144" spans="1:46" s="142" customFormat="1" ht="12.75" x14ac:dyDescent="0.2">
      <c r="A144" s="114"/>
      <c r="B144" s="260" t="s">
        <v>538</v>
      </c>
      <c r="C144" s="260" t="s">
        <v>553</v>
      </c>
      <c r="D144" s="129">
        <v>9330185.0700000003</v>
      </c>
      <c r="E144" s="122"/>
      <c r="F144" s="111"/>
      <c r="G144" s="112"/>
      <c r="H144" s="112"/>
      <c r="I144" s="145"/>
      <c r="J144" s="179" t="s">
        <v>289</v>
      </c>
      <c r="K144" s="154">
        <v>2.63</v>
      </c>
      <c r="L144" s="89">
        <v>263</v>
      </c>
      <c r="M144" s="158">
        <v>9630</v>
      </c>
      <c r="N144" s="158">
        <v>7752</v>
      </c>
      <c r="O144" s="141">
        <v>6197</v>
      </c>
      <c r="P144" s="90">
        <v>3433</v>
      </c>
      <c r="Q144" s="162">
        <v>0.55397773116023885</v>
      </c>
      <c r="R144" s="174">
        <v>3668.6</v>
      </c>
      <c r="S144" s="185">
        <v>2936</v>
      </c>
      <c r="T144" s="146">
        <v>1860</v>
      </c>
      <c r="U144" s="112">
        <v>1076</v>
      </c>
      <c r="V144" s="162">
        <v>0.57849462365591398</v>
      </c>
      <c r="W144" s="185">
        <v>2586</v>
      </c>
      <c r="X144" s="141">
        <v>1761</v>
      </c>
      <c r="Y144" s="90">
        <v>825</v>
      </c>
      <c r="Z144" s="163">
        <v>0.4684838160136286</v>
      </c>
      <c r="AA144" s="91">
        <v>9.8326996197718639</v>
      </c>
      <c r="AB144" s="158">
        <v>4560</v>
      </c>
      <c r="AC144" s="189">
        <v>3640</v>
      </c>
      <c r="AD144" s="112">
        <v>360</v>
      </c>
      <c r="AE144" s="90">
        <v>4000</v>
      </c>
      <c r="AF144" s="164">
        <v>0.8771929824561403</v>
      </c>
      <c r="AG144" s="92">
        <v>1.2657907394749501</v>
      </c>
      <c r="AH144" s="158">
        <v>475</v>
      </c>
      <c r="AI144" s="164">
        <v>0.10416666666666667</v>
      </c>
      <c r="AJ144" s="93">
        <v>0.51162409954158483</v>
      </c>
      <c r="AK144" s="158">
        <v>45</v>
      </c>
      <c r="AL144" s="158">
        <v>20</v>
      </c>
      <c r="AM144" s="90">
        <v>65</v>
      </c>
      <c r="AN144" s="164">
        <v>1.425438596491228E-2</v>
      </c>
      <c r="AO144" s="93">
        <v>0.15664160401002505</v>
      </c>
      <c r="AP144" s="158">
        <v>25</v>
      </c>
      <c r="AQ144" s="113" t="s">
        <v>9</v>
      </c>
      <c r="AR144" s="94" t="s">
        <v>9</v>
      </c>
      <c r="AS144" s="114"/>
      <c r="AT144" s="192"/>
    </row>
    <row r="145" spans="1:46" s="142" customFormat="1" ht="12.75" x14ac:dyDescent="0.2">
      <c r="A145" s="114"/>
      <c r="B145" s="260"/>
      <c r="C145" s="260"/>
      <c r="D145" s="129">
        <v>9330185.0800000001</v>
      </c>
      <c r="E145" s="122"/>
      <c r="F145" s="111"/>
      <c r="G145" s="112"/>
      <c r="H145" s="112"/>
      <c r="I145" s="145"/>
      <c r="J145" s="179" t="s">
        <v>290</v>
      </c>
      <c r="K145" s="154">
        <v>3.7</v>
      </c>
      <c r="L145" s="89">
        <v>370</v>
      </c>
      <c r="M145" s="158">
        <v>1483</v>
      </c>
      <c r="N145" s="158">
        <v>1432</v>
      </c>
      <c r="O145" s="141">
        <v>1326</v>
      </c>
      <c r="P145" s="90">
        <v>157</v>
      </c>
      <c r="Q145" s="162">
        <v>0.11840120663650075</v>
      </c>
      <c r="R145" s="174">
        <v>401.2</v>
      </c>
      <c r="S145" s="185">
        <v>460</v>
      </c>
      <c r="T145" s="146">
        <v>440</v>
      </c>
      <c r="U145" s="112">
        <v>20</v>
      </c>
      <c r="V145" s="162">
        <v>4.5454545454545456E-2</v>
      </c>
      <c r="W145" s="185">
        <v>425</v>
      </c>
      <c r="X145" s="141">
        <v>412</v>
      </c>
      <c r="Y145" s="90">
        <v>13</v>
      </c>
      <c r="Z145" s="163">
        <v>3.1553398058252427E-2</v>
      </c>
      <c r="AA145" s="91">
        <v>1.1486486486486487</v>
      </c>
      <c r="AB145" s="158">
        <v>755</v>
      </c>
      <c r="AC145" s="189">
        <v>670</v>
      </c>
      <c r="AD145" s="112">
        <v>35</v>
      </c>
      <c r="AE145" s="90">
        <v>705</v>
      </c>
      <c r="AF145" s="164">
        <v>0.93377483443708609</v>
      </c>
      <c r="AG145" s="92">
        <v>1.3474384335311489</v>
      </c>
      <c r="AH145" s="158">
        <v>10</v>
      </c>
      <c r="AI145" s="164">
        <v>1.3245033112582781E-2</v>
      </c>
      <c r="AJ145" s="93">
        <v>6.5054190140386936E-2</v>
      </c>
      <c r="AK145" s="158">
        <v>10</v>
      </c>
      <c r="AL145" s="158">
        <v>10</v>
      </c>
      <c r="AM145" s="90">
        <v>20</v>
      </c>
      <c r="AN145" s="164">
        <v>2.6490066225165563E-2</v>
      </c>
      <c r="AO145" s="93">
        <v>0.29109962884797325</v>
      </c>
      <c r="AP145" s="158">
        <v>30</v>
      </c>
      <c r="AQ145" s="113" t="s">
        <v>9</v>
      </c>
      <c r="AR145" s="94" t="s">
        <v>9</v>
      </c>
      <c r="AS145" s="114"/>
      <c r="AT145" s="192"/>
    </row>
    <row r="146" spans="1:46" s="142" customFormat="1" ht="12.75" x14ac:dyDescent="0.2">
      <c r="A146" s="114"/>
      <c r="B146" s="260"/>
      <c r="C146" s="260"/>
      <c r="D146" s="129">
        <v>9330185.0899999999</v>
      </c>
      <c r="E146" s="122"/>
      <c r="F146" s="111"/>
      <c r="G146" s="112"/>
      <c r="H146" s="112"/>
      <c r="I146" s="145"/>
      <c r="J146" s="179" t="s">
        <v>291</v>
      </c>
      <c r="K146" s="154">
        <v>2.66</v>
      </c>
      <c r="L146" s="89">
        <v>266</v>
      </c>
      <c r="M146" s="158">
        <v>5127</v>
      </c>
      <c r="N146" s="158">
        <v>5002</v>
      </c>
      <c r="O146" s="141">
        <v>4151</v>
      </c>
      <c r="P146" s="90">
        <v>976</v>
      </c>
      <c r="Q146" s="162">
        <v>0.23512406649000242</v>
      </c>
      <c r="R146" s="174">
        <v>1929.5</v>
      </c>
      <c r="S146" s="185">
        <v>1819</v>
      </c>
      <c r="T146" s="146">
        <v>1563</v>
      </c>
      <c r="U146" s="112">
        <v>256</v>
      </c>
      <c r="V146" s="162">
        <v>0.163787587971849</v>
      </c>
      <c r="W146" s="185">
        <v>1774</v>
      </c>
      <c r="X146" s="141">
        <v>1493</v>
      </c>
      <c r="Y146" s="90">
        <v>281</v>
      </c>
      <c r="Z146" s="163">
        <v>0.18821165438713999</v>
      </c>
      <c r="AA146" s="91">
        <v>6.6691729323308273</v>
      </c>
      <c r="AB146" s="158">
        <v>2480</v>
      </c>
      <c r="AC146" s="189">
        <v>1730</v>
      </c>
      <c r="AD146" s="112">
        <v>215</v>
      </c>
      <c r="AE146" s="90">
        <v>1945</v>
      </c>
      <c r="AF146" s="164">
        <v>0.78427419354838712</v>
      </c>
      <c r="AG146" s="92">
        <v>1.1317087929991156</v>
      </c>
      <c r="AH146" s="158">
        <v>445</v>
      </c>
      <c r="AI146" s="164">
        <v>0.17943548387096775</v>
      </c>
      <c r="AJ146" s="93">
        <v>0.88131377146840739</v>
      </c>
      <c r="AK146" s="158">
        <v>65</v>
      </c>
      <c r="AL146" s="158">
        <v>10</v>
      </c>
      <c r="AM146" s="90">
        <v>75</v>
      </c>
      <c r="AN146" s="164">
        <v>3.0241935483870969E-2</v>
      </c>
      <c r="AO146" s="93">
        <v>0.33232896136121942</v>
      </c>
      <c r="AP146" s="158">
        <v>20</v>
      </c>
      <c r="AQ146" s="113" t="s">
        <v>9</v>
      </c>
      <c r="AR146" s="94" t="s">
        <v>9</v>
      </c>
      <c r="AS146" s="114"/>
      <c r="AT146" s="192"/>
    </row>
    <row r="147" spans="1:46" s="142" customFormat="1" ht="12.75" x14ac:dyDescent="0.2">
      <c r="A147" s="114"/>
      <c r="B147" s="260"/>
      <c r="C147" s="260"/>
      <c r="D147" s="129">
        <v>9330185.0999999996</v>
      </c>
      <c r="E147" s="122"/>
      <c r="F147" s="111"/>
      <c r="G147" s="112"/>
      <c r="H147" s="112"/>
      <c r="I147" s="145"/>
      <c r="J147" s="179" t="s">
        <v>292</v>
      </c>
      <c r="K147" s="154">
        <v>1.29</v>
      </c>
      <c r="L147" s="89">
        <v>129</v>
      </c>
      <c r="M147" s="158">
        <v>5894</v>
      </c>
      <c r="N147" s="158">
        <v>5781</v>
      </c>
      <c r="O147" s="141">
        <v>5679</v>
      </c>
      <c r="P147" s="90">
        <v>215</v>
      </c>
      <c r="Q147" s="162">
        <v>3.7858777953865115E-2</v>
      </c>
      <c r="R147" s="174">
        <v>4551.7</v>
      </c>
      <c r="S147" s="185">
        <v>1683</v>
      </c>
      <c r="T147" s="146">
        <v>1646</v>
      </c>
      <c r="U147" s="112">
        <v>37</v>
      </c>
      <c r="V147" s="162">
        <v>2.2478736330498177E-2</v>
      </c>
      <c r="W147" s="185">
        <v>1496</v>
      </c>
      <c r="X147" s="141">
        <v>1517</v>
      </c>
      <c r="Y147" s="90">
        <v>-21</v>
      </c>
      <c r="Z147" s="163">
        <v>-1.3843111404087014E-2</v>
      </c>
      <c r="AA147" s="91">
        <v>11.596899224806201</v>
      </c>
      <c r="AB147" s="158">
        <v>2485</v>
      </c>
      <c r="AC147" s="189">
        <v>1780</v>
      </c>
      <c r="AD147" s="112">
        <v>295</v>
      </c>
      <c r="AE147" s="90">
        <v>2075</v>
      </c>
      <c r="AF147" s="164">
        <v>0.83501006036217307</v>
      </c>
      <c r="AG147" s="92">
        <v>1.2049207220233378</v>
      </c>
      <c r="AH147" s="158">
        <v>320</v>
      </c>
      <c r="AI147" s="164">
        <v>0.12877263581488935</v>
      </c>
      <c r="AJ147" s="93">
        <v>0.6324785649061363</v>
      </c>
      <c r="AK147" s="158">
        <v>60</v>
      </c>
      <c r="AL147" s="158">
        <v>25</v>
      </c>
      <c r="AM147" s="90">
        <v>85</v>
      </c>
      <c r="AN147" s="164">
        <v>3.4205231388329982E-2</v>
      </c>
      <c r="AO147" s="93">
        <v>0.37588166360802178</v>
      </c>
      <c r="AP147" s="158">
        <v>10</v>
      </c>
      <c r="AQ147" s="113" t="s">
        <v>9</v>
      </c>
      <c r="AR147" s="94" t="s">
        <v>9</v>
      </c>
      <c r="AS147" s="114"/>
      <c r="AT147" s="192"/>
    </row>
    <row r="148" spans="1:46" s="142" customFormat="1" ht="12.75" x14ac:dyDescent="0.2">
      <c r="A148" s="114"/>
      <c r="B148" s="260"/>
      <c r="C148" s="260"/>
      <c r="D148" s="129">
        <v>9330185.1099999994</v>
      </c>
      <c r="E148" s="122"/>
      <c r="F148" s="111"/>
      <c r="G148" s="112"/>
      <c r="H148" s="112"/>
      <c r="I148" s="145"/>
      <c r="J148" s="179" t="s">
        <v>293</v>
      </c>
      <c r="K148" s="154">
        <v>1.32</v>
      </c>
      <c r="L148" s="89">
        <v>132</v>
      </c>
      <c r="M148" s="158">
        <v>7844</v>
      </c>
      <c r="N148" s="158">
        <v>7856</v>
      </c>
      <c r="O148" s="141">
        <v>7307</v>
      </c>
      <c r="P148" s="90">
        <v>537</v>
      </c>
      <c r="Q148" s="162">
        <v>7.349117284795402E-2</v>
      </c>
      <c r="R148" s="174">
        <v>5941.1</v>
      </c>
      <c r="S148" s="185">
        <v>2477</v>
      </c>
      <c r="T148" s="146">
        <v>2307</v>
      </c>
      <c r="U148" s="112">
        <v>170</v>
      </c>
      <c r="V148" s="162">
        <v>7.3688773298656265E-2</v>
      </c>
      <c r="W148" s="185">
        <v>2364</v>
      </c>
      <c r="X148" s="141">
        <v>2214</v>
      </c>
      <c r="Y148" s="90">
        <v>150</v>
      </c>
      <c r="Z148" s="163">
        <v>6.7750677506775062E-2</v>
      </c>
      <c r="AA148" s="91">
        <v>17.90909090909091</v>
      </c>
      <c r="AB148" s="158">
        <v>3405</v>
      </c>
      <c r="AC148" s="189">
        <v>2380</v>
      </c>
      <c r="AD148" s="112">
        <v>260</v>
      </c>
      <c r="AE148" s="90">
        <v>2640</v>
      </c>
      <c r="AF148" s="164">
        <v>0.77533039647577096</v>
      </c>
      <c r="AG148" s="92">
        <v>1.1188028809174184</v>
      </c>
      <c r="AH148" s="158">
        <v>600</v>
      </c>
      <c r="AI148" s="164">
        <v>0.1762114537444934</v>
      </c>
      <c r="AJ148" s="93">
        <v>0.8654786529690246</v>
      </c>
      <c r="AK148" s="158">
        <v>115</v>
      </c>
      <c r="AL148" s="158">
        <v>15</v>
      </c>
      <c r="AM148" s="90">
        <v>130</v>
      </c>
      <c r="AN148" s="164">
        <v>3.81791483113069E-2</v>
      </c>
      <c r="AO148" s="93">
        <v>0.41955108034403188</v>
      </c>
      <c r="AP148" s="158">
        <v>30</v>
      </c>
      <c r="AQ148" s="113" t="s">
        <v>9</v>
      </c>
      <c r="AR148" s="94" t="s">
        <v>9</v>
      </c>
      <c r="AS148" s="114"/>
      <c r="AT148" s="192"/>
    </row>
    <row r="149" spans="1:46" s="142" customFormat="1" ht="12.75" x14ac:dyDescent="0.2">
      <c r="A149" s="114"/>
      <c r="B149" s="260"/>
      <c r="C149" s="260"/>
      <c r="D149" s="129">
        <v>9330185.1199999992</v>
      </c>
      <c r="E149" s="122"/>
      <c r="F149" s="111"/>
      <c r="G149" s="112"/>
      <c r="H149" s="112"/>
      <c r="I149" s="145"/>
      <c r="J149" s="179" t="s">
        <v>294</v>
      </c>
      <c r="K149" s="154">
        <v>1.32</v>
      </c>
      <c r="L149" s="89">
        <v>132</v>
      </c>
      <c r="M149" s="158">
        <v>6780</v>
      </c>
      <c r="N149" s="158">
        <v>6657</v>
      </c>
      <c r="O149" s="141">
        <v>6289</v>
      </c>
      <c r="P149" s="90">
        <v>491</v>
      </c>
      <c r="Q149" s="162">
        <v>7.8072825568452853E-2</v>
      </c>
      <c r="R149" s="174">
        <v>5123.6000000000004</v>
      </c>
      <c r="S149" s="185">
        <v>1868</v>
      </c>
      <c r="T149" s="146">
        <v>1755</v>
      </c>
      <c r="U149" s="112">
        <v>113</v>
      </c>
      <c r="V149" s="162">
        <v>6.4387464387464385E-2</v>
      </c>
      <c r="W149" s="185">
        <v>1733</v>
      </c>
      <c r="X149" s="141">
        <v>1638</v>
      </c>
      <c r="Y149" s="90">
        <v>95</v>
      </c>
      <c r="Z149" s="163">
        <v>5.7997557997558E-2</v>
      </c>
      <c r="AA149" s="91">
        <v>13.128787878787879</v>
      </c>
      <c r="AB149" s="158">
        <v>3210</v>
      </c>
      <c r="AC149" s="189">
        <v>2460</v>
      </c>
      <c r="AD149" s="112">
        <v>320</v>
      </c>
      <c r="AE149" s="90">
        <v>2780</v>
      </c>
      <c r="AF149" s="164">
        <v>0.86604361370716509</v>
      </c>
      <c r="AG149" s="92">
        <v>1.2497021842816236</v>
      </c>
      <c r="AH149" s="158">
        <v>380</v>
      </c>
      <c r="AI149" s="164">
        <v>0.11838006230529595</v>
      </c>
      <c r="AJ149" s="93">
        <v>0.581434490693988</v>
      </c>
      <c r="AK149" s="158">
        <v>20</v>
      </c>
      <c r="AL149" s="158">
        <v>10</v>
      </c>
      <c r="AM149" s="90">
        <v>30</v>
      </c>
      <c r="AN149" s="164">
        <v>9.3457943925233638E-3</v>
      </c>
      <c r="AO149" s="93">
        <v>0.10270103728047653</v>
      </c>
      <c r="AP149" s="158">
        <v>30</v>
      </c>
      <c r="AQ149" s="113" t="s">
        <v>9</v>
      </c>
      <c r="AR149" s="94" t="s">
        <v>9</v>
      </c>
      <c r="AS149" s="114"/>
      <c r="AT149" s="192"/>
    </row>
    <row r="150" spans="1:46" s="142" customFormat="1" ht="12.75" x14ac:dyDescent="0.2">
      <c r="A150" s="114"/>
      <c r="B150" s="260"/>
      <c r="C150" s="260"/>
      <c r="D150" s="129">
        <v>9330185.1500000004</v>
      </c>
      <c r="E150" s="122"/>
      <c r="F150" s="111"/>
      <c r="G150" s="112"/>
      <c r="H150" s="112"/>
      <c r="I150" s="145"/>
      <c r="J150" s="179" t="s">
        <v>297</v>
      </c>
      <c r="K150" s="154">
        <v>2.62</v>
      </c>
      <c r="L150" s="89">
        <v>262</v>
      </c>
      <c r="M150" s="158">
        <v>5867</v>
      </c>
      <c r="N150" s="158">
        <v>6175</v>
      </c>
      <c r="O150" s="141">
        <v>5707</v>
      </c>
      <c r="P150" s="90">
        <v>160</v>
      </c>
      <c r="Q150" s="162">
        <v>2.8035745575608902E-2</v>
      </c>
      <c r="R150" s="174">
        <v>2235.6</v>
      </c>
      <c r="S150" s="185">
        <v>1731</v>
      </c>
      <c r="T150" s="146">
        <v>1745</v>
      </c>
      <c r="U150" s="112">
        <v>-14</v>
      </c>
      <c r="V150" s="162">
        <v>-8.0229226361031511E-3</v>
      </c>
      <c r="W150" s="185">
        <v>1611</v>
      </c>
      <c r="X150" s="141">
        <v>1614</v>
      </c>
      <c r="Y150" s="90">
        <v>-3</v>
      </c>
      <c r="Z150" s="163">
        <v>-1.8587360594795538E-3</v>
      </c>
      <c r="AA150" s="91">
        <v>6.1488549618320612</v>
      </c>
      <c r="AB150" s="158">
        <v>2680</v>
      </c>
      <c r="AC150" s="189">
        <v>1925</v>
      </c>
      <c r="AD150" s="112">
        <v>245</v>
      </c>
      <c r="AE150" s="90">
        <v>2170</v>
      </c>
      <c r="AF150" s="164">
        <v>0.80970149253731338</v>
      </c>
      <c r="AG150" s="92">
        <v>1.1684004221317654</v>
      </c>
      <c r="AH150" s="158">
        <v>380</v>
      </c>
      <c r="AI150" s="164">
        <v>0.1417910447761194</v>
      </c>
      <c r="AJ150" s="93">
        <v>0.69641966982376913</v>
      </c>
      <c r="AK150" s="158">
        <v>85</v>
      </c>
      <c r="AL150" s="158">
        <v>10</v>
      </c>
      <c r="AM150" s="90">
        <v>95</v>
      </c>
      <c r="AN150" s="164">
        <v>3.5447761194029849E-2</v>
      </c>
      <c r="AO150" s="93">
        <v>0.38953583729703134</v>
      </c>
      <c r="AP150" s="158">
        <v>40</v>
      </c>
      <c r="AQ150" s="113" t="s">
        <v>9</v>
      </c>
      <c r="AR150" s="94" t="s">
        <v>9</v>
      </c>
      <c r="AS150" s="114"/>
      <c r="AT150" s="192"/>
    </row>
    <row r="151" spans="1:46" s="142" customFormat="1" ht="12.75" x14ac:dyDescent="0.2">
      <c r="A151" s="114"/>
      <c r="B151" s="260"/>
      <c r="C151" s="260"/>
      <c r="D151" s="129">
        <v>9330185.1600000001</v>
      </c>
      <c r="E151" s="122"/>
      <c r="F151" s="111"/>
      <c r="G151" s="112"/>
      <c r="H151" s="112"/>
      <c r="I151" s="145"/>
      <c r="J151" s="179" t="s">
        <v>298</v>
      </c>
      <c r="K151" s="154">
        <v>2.61</v>
      </c>
      <c r="L151" s="89">
        <v>261</v>
      </c>
      <c r="M151" s="158">
        <v>4968</v>
      </c>
      <c r="N151" s="158">
        <v>4994</v>
      </c>
      <c r="O151" s="141">
        <v>4935</v>
      </c>
      <c r="P151" s="90">
        <v>33</v>
      </c>
      <c r="Q151" s="162">
        <v>6.6869300911854106E-3</v>
      </c>
      <c r="R151" s="174">
        <v>1903.9</v>
      </c>
      <c r="S151" s="185">
        <v>1347</v>
      </c>
      <c r="T151" s="146">
        <v>1334</v>
      </c>
      <c r="U151" s="112">
        <v>13</v>
      </c>
      <c r="V151" s="162">
        <v>9.7451274362818589E-3</v>
      </c>
      <c r="W151" s="185">
        <v>1263</v>
      </c>
      <c r="X151" s="141">
        <v>1238</v>
      </c>
      <c r="Y151" s="90">
        <v>25</v>
      </c>
      <c r="Z151" s="163">
        <v>2.0193861066235864E-2</v>
      </c>
      <c r="AA151" s="91">
        <v>4.8390804597701154</v>
      </c>
      <c r="AB151" s="158">
        <v>2230</v>
      </c>
      <c r="AC151" s="189">
        <v>1505</v>
      </c>
      <c r="AD151" s="112">
        <v>260</v>
      </c>
      <c r="AE151" s="90">
        <v>1765</v>
      </c>
      <c r="AF151" s="164">
        <v>0.79147982062780264</v>
      </c>
      <c r="AG151" s="92">
        <v>1.1421065232724426</v>
      </c>
      <c r="AH151" s="158">
        <v>370</v>
      </c>
      <c r="AI151" s="164">
        <v>0.16591928251121077</v>
      </c>
      <c r="AJ151" s="93">
        <v>0.81492771370928663</v>
      </c>
      <c r="AK151" s="158">
        <v>75</v>
      </c>
      <c r="AL151" s="158">
        <v>0</v>
      </c>
      <c r="AM151" s="90">
        <v>75</v>
      </c>
      <c r="AN151" s="164">
        <v>3.3632286995515695E-2</v>
      </c>
      <c r="AO151" s="93">
        <v>0.36958557137929338</v>
      </c>
      <c r="AP151" s="158">
        <v>25</v>
      </c>
      <c r="AQ151" s="113" t="s">
        <v>9</v>
      </c>
      <c r="AR151" s="94" t="s">
        <v>9</v>
      </c>
      <c r="AS151" s="114"/>
      <c r="AT151" s="192"/>
    </row>
    <row r="152" spans="1:46" s="142" customFormat="1" ht="12.75" x14ac:dyDescent="0.2">
      <c r="A152" s="114"/>
      <c r="B152" s="260"/>
      <c r="C152" s="260"/>
      <c r="D152" s="129">
        <v>9330185.1699999999</v>
      </c>
      <c r="E152" s="122">
        <v>9330185.0600000005</v>
      </c>
      <c r="F152" s="123">
        <v>0.469100668</v>
      </c>
      <c r="G152" s="146">
        <v>7694</v>
      </c>
      <c r="H152" s="146">
        <v>2535</v>
      </c>
      <c r="I152" s="147">
        <v>2426</v>
      </c>
      <c r="J152" s="179"/>
      <c r="K152" s="154">
        <v>1.04</v>
      </c>
      <c r="L152" s="89">
        <v>104</v>
      </c>
      <c r="M152" s="158">
        <v>3520</v>
      </c>
      <c r="N152" s="158">
        <v>3649</v>
      </c>
      <c r="O152" s="141">
        <v>3609.260539592</v>
      </c>
      <c r="P152" s="90">
        <v>-89.260539591999986</v>
      </c>
      <c r="Q152" s="162">
        <v>-2.4730977055507947E-2</v>
      </c>
      <c r="R152" s="174">
        <v>3374.9</v>
      </c>
      <c r="S152" s="185">
        <v>1366</v>
      </c>
      <c r="T152" s="146">
        <v>1189.17019338</v>
      </c>
      <c r="U152" s="112">
        <v>176.82980662</v>
      </c>
      <c r="V152" s="162">
        <v>0.14870016722954804</v>
      </c>
      <c r="W152" s="185">
        <v>1317</v>
      </c>
      <c r="X152" s="141">
        <v>1138.038220568</v>
      </c>
      <c r="Y152" s="90">
        <v>178.96177943199996</v>
      </c>
      <c r="Z152" s="163">
        <v>0.15725463011486496</v>
      </c>
      <c r="AA152" s="91">
        <v>12.663461538461538</v>
      </c>
      <c r="AB152" s="158">
        <v>1435</v>
      </c>
      <c r="AC152" s="189">
        <v>1160</v>
      </c>
      <c r="AD152" s="112">
        <v>90</v>
      </c>
      <c r="AE152" s="90">
        <v>1250</v>
      </c>
      <c r="AF152" s="164">
        <v>0.87108013937282225</v>
      </c>
      <c r="AG152" s="92">
        <v>1.2569698980848807</v>
      </c>
      <c r="AH152" s="158">
        <v>130</v>
      </c>
      <c r="AI152" s="164">
        <v>9.0592334494773524E-2</v>
      </c>
      <c r="AJ152" s="93">
        <v>0.44495252698808213</v>
      </c>
      <c r="AK152" s="158">
        <v>35</v>
      </c>
      <c r="AL152" s="158">
        <v>0</v>
      </c>
      <c r="AM152" s="90">
        <v>35</v>
      </c>
      <c r="AN152" s="164">
        <v>2.4390243902439025E-2</v>
      </c>
      <c r="AO152" s="93">
        <v>0.2680246582685607</v>
      </c>
      <c r="AP152" s="158">
        <v>15</v>
      </c>
      <c r="AQ152" s="113" t="s">
        <v>9</v>
      </c>
      <c r="AR152" s="94" t="s">
        <v>9</v>
      </c>
      <c r="AS152" s="114" t="s">
        <v>469</v>
      </c>
      <c r="AT152" s="192"/>
    </row>
    <row r="153" spans="1:46" s="142" customFormat="1" ht="12.75" x14ac:dyDescent="0.2">
      <c r="A153" s="114"/>
      <c r="B153" s="260"/>
      <c r="C153" s="260"/>
      <c r="D153" s="129">
        <v>9330185.1799999997</v>
      </c>
      <c r="E153" s="122">
        <v>9330185.0600000005</v>
      </c>
      <c r="F153" s="123">
        <v>0.53089933199999995</v>
      </c>
      <c r="G153" s="146">
        <v>7694</v>
      </c>
      <c r="H153" s="146">
        <v>2535</v>
      </c>
      <c r="I153" s="147">
        <v>2426</v>
      </c>
      <c r="J153" s="179"/>
      <c r="K153" s="154">
        <v>1.68</v>
      </c>
      <c r="L153" s="89">
        <v>168</v>
      </c>
      <c r="M153" s="158">
        <v>5295</v>
      </c>
      <c r="N153" s="158">
        <v>4779</v>
      </c>
      <c r="O153" s="141">
        <v>4084.7394604079996</v>
      </c>
      <c r="P153" s="90">
        <v>1210.2605395920004</v>
      </c>
      <c r="Q153" s="162">
        <v>0.29628830708118525</v>
      </c>
      <c r="R153" s="174">
        <v>3144.5</v>
      </c>
      <c r="S153" s="185">
        <v>1525</v>
      </c>
      <c r="T153" s="146">
        <v>1345.8298066199998</v>
      </c>
      <c r="U153" s="112">
        <v>179.17019338000023</v>
      </c>
      <c r="V153" s="162">
        <v>0.13312990431530072</v>
      </c>
      <c r="W153" s="185">
        <v>1460</v>
      </c>
      <c r="X153" s="141">
        <v>1287.961779432</v>
      </c>
      <c r="Y153" s="90">
        <v>172.03822056800004</v>
      </c>
      <c r="Z153" s="163">
        <v>0.13357401074732986</v>
      </c>
      <c r="AA153" s="91">
        <v>8.6904761904761898</v>
      </c>
      <c r="AB153" s="158">
        <v>2540</v>
      </c>
      <c r="AC153" s="189">
        <v>2045</v>
      </c>
      <c r="AD153" s="112">
        <v>210</v>
      </c>
      <c r="AE153" s="90">
        <v>2255</v>
      </c>
      <c r="AF153" s="164">
        <v>0.88779527559055116</v>
      </c>
      <c r="AG153" s="92">
        <v>1.2810898637670292</v>
      </c>
      <c r="AH153" s="158">
        <v>250</v>
      </c>
      <c r="AI153" s="164">
        <v>9.8425196850393706E-2</v>
      </c>
      <c r="AJ153" s="93">
        <v>0.48342434602354473</v>
      </c>
      <c r="AK153" s="158">
        <v>20</v>
      </c>
      <c r="AL153" s="158">
        <v>0</v>
      </c>
      <c r="AM153" s="90">
        <v>20</v>
      </c>
      <c r="AN153" s="164">
        <v>7.874015748031496E-3</v>
      </c>
      <c r="AO153" s="93">
        <v>8.6527645582763699E-2</v>
      </c>
      <c r="AP153" s="158">
        <v>10</v>
      </c>
      <c r="AQ153" s="113" t="s">
        <v>9</v>
      </c>
      <c r="AR153" s="94" t="s">
        <v>9</v>
      </c>
      <c r="AS153" s="114" t="s">
        <v>469</v>
      </c>
      <c r="AT153" s="192"/>
    </row>
    <row r="154" spans="1:46" s="142" customFormat="1" ht="12.75" x14ac:dyDescent="0.2">
      <c r="A154" s="114"/>
      <c r="B154" s="260"/>
      <c r="C154" s="260"/>
      <c r="D154" s="129">
        <v>9330185.1899999995</v>
      </c>
      <c r="E154" s="122">
        <v>9330185.1300000008</v>
      </c>
      <c r="F154" s="123">
        <v>0.51226419000000001</v>
      </c>
      <c r="G154" s="146">
        <v>8471</v>
      </c>
      <c r="H154" s="146">
        <v>2540</v>
      </c>
      <c r="I154" s="147">
        <v>2392</v>
      </c>
      <c r="J154" s="179"/>
      <c r="K154" s="154">
        <v>0.67</v>
      </c>
      <c r="L154" s="89">
        <v>67</v>
      </c>
      <c r="M154" s="158">
        <v>5975</v>
      </c>
      <c r="N154" s="158">
        <v>5418</v>
      </c>
      <c r="O154" s="141">
        <v>4339.3899534900002</v>
      </c>
      <c r="P154" s="90">
        <v>1635.6100465099998</v>
      </c>
      <c r="Q154" s="162">
        <v>0.37692165581812792</v>
      </c>
      <c r="R154" s="174">
        <v>8867.6</v>
      </c>
      <c r="S154" s="185">
        <v>1985</v>
      </c>
      <c r="T154" s="146">
        <v>1301.1510426</v>
      </c>
      <c r="U154" s="112">
        <v>683.84895740000002</v>
      </c>
      <c r="V154" s="162">
        <v>0.52557230867948435</v>
      </c>
      <c r="W154" s="185">
        <v>1895</v>
      </c>
      <c r="X154" s="141">
        <v>1225.3359424800001</v>
      </c>
      <c r="Y154" s="90">
        <v>669.66405751999991</v>
      </c>
      <c r="Z154" s="163">
        <v>0.54651466124844383</v>
      </c>
      <c r="AA154" s="91">
        <v>28.28358208955224</v>
      </c>
      <c r="AB154" s="158">
        <v>2885</v>
      </c>
      <c r="AC154" s="189">
        <v>2065</v>
      </c>
      <c r="AD154" s="112">
        <v>260</v>
      </c>
      <c r="AE154" s="90">
        <v>2325</v>
      </c>
      <c r="AF154" s="164">
        <v>0.80589254766031193</v>
      </c>
      <c r="AG154" s="92">
        <v>1.1629041091779393</v>
      </c>
      <c r="AH154" s="158">
        <v>470</v>
      </c>
      <c r="AI154" s="164">
        <v>0.16291161178509533</v>
      </c>
      <c r="AJ154" s="93">
        <v>0.80015526417040927</v>
      </c>
      <c r="AK154" s="158">
        <v>50</v>
      </c>
      <c r="AL154" s="158">
        <v>10</v>
      </c>
      <c r="AM154" s="90">
        <v>60</v>
      </c>
      <c r="AN154" s="164">
        <v>2.0797227036395149E-2</v>
      </c>
      <c r="AO154" s="93">
        <v>0.22854095644390274</v>
      </c>
      <c r="AP154" s="158">
        <v>30</v>
      </c>
      <c r="AQ154" s="113" t="s">
        <v>9</v>
      </c>
      <c r="AR154" s="94" t="s">
        <v>9</v>
      </c>
      <c r="AS154" s="114" t="s">
        <v>469</v>
      </c>
      <c r="AT154" s="192"/>
    </row>
    <row r="155" spans="1:46" s="142" customFormat="1" ht="12.75" x14ac:dyDescent="0.2">
      <c r="A155" s="114"/>
      <c r="B155" s="260"/>
      <c r="C155" s="260"/>
      <c r="D155" s="129">
        <v>9330185.1999999993</v>
      </c>
      <c r="E155" s="122">
        <v>9330185.1300000008</v>
      </c>
      <c r="F155" s="123">
        <v>0.48773580999999999</v>
      </c>
      <c r="G155" s="146">
        <v>8471</v>
      </c>
      <c r="H155" s="146">
        <v>2540</v>
      </c>
      <c r="I155" s="147">
        <v>2392</v>
      </c>
      <c r="J155" s="179"/>
      <c r="K155" s="154">
        <v>0.67</v>
      </c>
      <c r="L155" s="89">
        <v>67</v>
      </c>
      <c r="M155" s="158">
        <v>5166</v>
      </c>
      <c r="N155" s="158">
        <v>4808</v>
      </c>
      <c r="O155" s="141">
        <v>4131.6100465099998</v>
      </c>
      <c r="P155" s="90">
        <v>1034.3899534900002</v>
      </c>
      <c r="Q155" s="162">
        <v>0.25036001506573852</v>
      </c>
      <c r="R155" s="174">
        <v>7671.5</v>
      </c>
      <c r="S155" s="185">
        <v>1411</v>
      </c>
      <c r="T155" s="146">
        <v>1238.8489574</v>
      </c>
      <c r="U155" s="112">
        <v>172.15104259999998</v>
      </c>
      <c r="V155" s="162">
        <v>0.1389604774429461</v>
      </c>
      <c r="W155" s="185">
        <v>1340</v>
      </c>
      <c r="X155" s="141">
        <v>1166.6640575199999</v>
      </c>
      <c r="Y155" s="90">
        <v>173.33594248000009</v>
      </c>
      <c r="Z155" s="163">
        <v>0.14857399725544268</v>
      </c>
      <c r="AA155" s="91">
        <v>20</v>
      </c>
      <c r="AB155" s="158">
        <v>2510</v>
      </c>
      <c r="AC155" s="189">
        <v>1805</v>
      </c>
      <c r="AD155" s="112">
        <v>370</v>
      </c>
      <c r="AE155" s="90">
        <v>2175</v>
      </c>
      <c r="AF155" s="164">
        <v>0.86653386454183268</v>
      </c>
      <c r="AG155" s="92">
        <v>1.2504096169434815</v>
      </c>
      <c r="AH155" s="158">
        <v>275</v>
      </c>
      <c r="AI155" s="164">
        <v>0.10956175298804781</v>
      </c>
      <c r="AJ155" s="93">
        <v>0.53812255888039195</v>
      </c>
      <c r="AK155" s="158">
        <v>25</v>
      </c>
      <c r="AL155" s="158">
        <v>15</v>
      </c>
      <c r="AM155" s="90">
        <v>40</v>
      </c>
      <c r="AN155" s="164">
        <v>1.5936254980079681E-2</v>
      </c>
      <c r="AO155" s="93">
        <v>0.17512368109977672</v>
      </c>
      <c r="AP155" s="158">
        <v>15</v>
      </c>
      <c r="AQ155" s="113" t="s">
        <v>9</v>
      </c>
      <c r="AR155" s="94" t="s">
        <v>9</v>
      </c>
      <c r="AS155" s="114" t="s">
        <v>469</v>
      </c>
      <c r="AT155" s="192"/>
    </row>
    <row r="156" spans="1:46" s="142" customFormat="1" ht="12.75" x14ac:dyDescent="0.2">
      <c r="A156" s="114"/>
      <c r="B156" s="260"/>
      <c r="C156" s="260"/>
      <c r="D156" s="129">
        <v>9330185.2100000009</v>
      </c>
      <c r="E156" s="122">
        <v>9330185.1400000006</v>
      </c>
      <c r="F156" s="123">
        <v>0.46957493</v>
      </c>
      <c r="G156" s="146">
        <v>7584</v>
      </c>
      <c r="H156" s="146">
        <v>2260</v>
      </c>
      <c r="I156" s="147">
        <v>2134</v>
      </c>
      <c r="J156" s="179"/>
      <c r="K156" s="154">
        <v>0.67</v>
      </c>
      <c r="L156" s="89">
        <v>67</v>
      </c>
      <c r="M156" s="158">
        <v>3845</v>
      </c>
      <c r="N156" s="158">
        <v>3640</v>
      </c>
      <c r="O156" s="141">
        <v>3561.2562691200001</v>
      </c>
      <c r="P156" s="90">
        <v>283.74373087999993</v>
      </c>
      <c r="Q156" s="162">
        <v>7.9675179048576045E-2</v>
      </c>
      <c r="R156" s="174">
        <v>5752.5</v>
      </c>
      <c r="S156" s="185">
        <v>1334</v>
      </c>
      <c r="T156" s="146">
        <v>1061.2393417999999</v>
      </c>
      <c r="U156" s="112">
        <v>272.76065820000008</v>
      </c>
      <c r="V156" s="162">
        <v>0.25702086933317281</v>
      </c>
      <c r="W156" s="185">
        <v>1266</v>
      </c>
      <c r="X156" s="141">
        <v>1002.07290062</v>
      </c>
      <c r="Y156" s="90">
        <v>263.92709937999996</v>
      </c>
      <c r="Z156" s="163">
        <v>0.2633811364589379</v>
      </c>
      <c r="AA156" s="91">
        <v>18.895522388059703</v>
      </c>
      <c r="AB156" s="158">
        <v>1685</v>
      </c>
      <c r="AC156" s="189">
        <v>1255</v>
      </c>
      <c r="AD156" s="112">
        <v>145</v>
      </c>
      <c r="AE156" s="90">
        <v>1400</v>
      </c>
      <c r="AF156" s="164">
        <v>0.83086053412462912</v>
      </c>
      <c r="AG156" s="92">
        <v>1.1989329496747896</v>
      </c>
      <c r="AH156" s="158">
        <v>230</v>
      </c>
      <c r="AI156" s="164">
        <v>0.13649851632047477</v>
      </c>
      <c r="AJ156" s="93">
        <v>0.67042493281176219</v>
      </c>
      <c r="AK156" s="158">
        <v>40</v>
      </c>
      <c r="AL156" s="158">
        <v>0</v>
      </c>
      <c r="AM156" s="90">
        <v>40</v>
      </c>
      <c r="AN156" s="164">
        <v>2.3738872403560832E-2</v>
      </c>
      <c r="AO156" s="93">
        <v>0.26086672970945968</v>
      </c>
      <c r="AP156" s="158">
        <v>15</v>
      </c>
      <c r="AQ156" s="113" t="s">
        <v>9</v>
      </c>
      <c r="AR156" s="94" t="s">
        <v>9</v>
      </c>
      <c r="AS156" s="114" t="s">
        <v>469</v>
      </c>
      <c r="AT156" s="192"/>
    </row>
    <row r="157" spans="1:46" s="142" customFormat="1" ht="12.75" x14ac:dyDescent="0.2">
      <c r="A157" s="114"/>
      <c r="B157" s="260" t="s">
        <v>538</v>
      </c>
      <c r="C157" s="260" t="s">
        <v>553</v>
      </c>
      <c r="D157" s="129">
        <v>9330185.2200000007</v>
      </c>
      <c r="E157" s="122">
        <v>9330185.1400000006</v>
      </c>
      <c r="F157" s="123">
        <v>0.53042507000000005</v>
      </c>
      <c r="G157" s="146">
        <v>7584</v>
      </c>
      <c r="H157" s="146">
        <v>2260</v>
      </c>
      <c r="I157" s="147">
        <v>2134</v>
      </c>
      <c r="J157" s="179"/>
      <c r="K157" s="154">
        <v>0.67</v>
      </c>
      <c r="L157" s="89">
        <v>67</v>
      </c>
      <c r="M157" s="158">
        <v>3771</v>
      </c>
      <c r="N157" s="158">
        <v>4214</v>
      </c>
      <c r="O157" s="141">
        <v>4022.7437308800004</v>
      </c>
      <c r="P157" s="90">
        <v>-251.74373088000038</v>
      </c>
      <c r="Q157" s="162">
        <v>-6.2580106445142572E-2</v>
      </c>
      <c r="R157" s="174">
        <v>5609.9</v>
      </c>
      <c r="S157" s="185">
        <v>1091</v>
      </c>
      <c r="T157" s="146">
        <v>1198.7606582000001</v>
      </c>
      <c r="U157" s="112">
        <v>-107.76065820000008</v>
      </c>
      <c r="V157" s="162">
        <v>-8.9893389028805948E-2</v>
      </c>
      <c r="W157" s="185">
        <v>950</v>
      </c>
      <c r="X157" s="141">
        <v>1131.9270993800001</v>
      </c>
      <c r="Y157" s="90">
        <v>-181.92709938000007</v>
      </c>
      <c r="Z157" s="163">
        <v>-0.16072333587529491</v>
      </c>
      <c r="AA157" s="91">
        <v>14.17910447761194</v>
      </c>
      <c r="AB157" s="158">
        <v>1655</v>
      </c>
      <c r="AC157" s="189">
        <v>1145</v>
      </c>
      <c r="AD157" s="112">
        <v>220</v>
      </c>
      <c r="AE157" s="90">
        <v>1365</v>
      </c>
      <c r="AF157" s="164">
        <v>0.82477341389728098</v>
      </c>
      <c r="AG157" s="92">
        <v>1.1901492264030029</v>
      </c>
      <c r="AH157" s="158">
        <v>230</v>
      </c>
      <c r="AI157" s="164">
        <v>0.13897280966767372</v>
      </c>
      <c r="AJ157" s="93">
        <v>0.6825776506270812</v>
      </c>
      <c r="AK157" s="158">
        <v>40</v>
      </c>
      <c r="AL157" s="158">
        <v>15</v>
      </c>
      <c r="AM157" s="90">
        <v>55</v>
      </c>
      <c r="AN157" s="164">
        <v>3.3232628398791542E-2</v>
      </c>
      <c r="AO157" s="93">
        <v>0.3651937186680389</v>
      </c>
      <c r="AP157" s="158">
        <v>0</v>
      </c>
      <c r="AQ157" s="113" t="s">
        <v>9</v>
      </c>
      <c r="AR157" s="94" t="s">
        <v>9</v>
      </c>
      <c r="AS157" s="114" t="s">
        <v>469</v>
      </c>
      <c r="AT157" s="192"/>
    </row>
    <row r="158" spans="1:46" s="142" customFormat="1" ht="12.75" x14ac:dyDescent="0.2">
      <c r="A158" s="114"/>
      <c r="B158" s="260"/>
      <c r="C158" s="260"/>
      <c r="D158" s="129">
        <v>9330186.0099999998</v>
      </c>
      <c r="E158" s="122"/>
      <c r="F158" s="111"/>
      <c r="G158" s="112"/>
      <c r="H158" s="112"/>
      <c r="I158" s="145"/>
      <c r="J158" s="179" t="s">
        <v>299</v>
      </c>
      <c r="K158" s="154">
        <v>1.98</v>
      </c>
      <c r="L158" s="89">
        <v>198</v>
      </c>
      <c r="M158" s="158">
        <v>7494</v>
      </c>
      <c r="N158" s="158">
        <v>7137</v>
      </c>
      <c r="O158" s="141">
        <v>6518</v>
      </c>
      <c r="P158" s="90">
        <v>976</v>
      </c>
      <c r="Q158" s="162">
        <v>0.14973918379871126</v>
      </c>
      <c r="R158" s="174">
        <v>3776.8</v>
      </c>
      <c r="S158" s="185">
        <v>2462</v>
      </c>
      <c r="T158" s="146">
        <v>2230</v>
      </c>
      <c r="U158" s="112">
        <v>232</v>
      </c>
      <c r="V158" s="162">
        <v>0.10403587443946188</v>
      </c>
      <c r="W158" s="185">
        <v>2301</v>
      </c>
      <c r="X158" s="141">
        <v>2061</v>
      </c>
      <c r="Y158" s="90">
        <v>240</v>
      </c>
      <c r="Z158" s="163">
        <v>0.11644832605531295</v>
      </c>
      <c r="AA158" s="91">
        <v>11.621212121212121</v>
      </c>
      <c r="AB158" s="158">
        <v>3650</v>
      </c>
      <c r="AC158" s="189">
        <v>2645</v>
      </c>
      <c r="AD158" s="112">
        <v>220</v>
      </c>
      <c r="AE158" s="90">
        <v>2865</v>
      </c>
      <c r="AF158" s="164">
        <v>0.78493150684931512</v>
      </c>
      <c r="AG158" s="92">
        <v>1.1326572970408588</v>
      </c>
      <c r="AH158" s="158">
        <v>660</v>
      </c>
      <c r="AI158" s="164">
        <v>0.18082191780821918</v>
      </c>
      <c r="AJ158" s="93">
        <v>0.88812336840972095</v>
      </c>
      <c r="AK158" s="158">
        <v>75</v>
      </c>
      <c r="AL158" s="158">
        <v>10</v>
      </c>
      <c r="AM158" s="90">
        <v>85</v>
      </c>
      <c r="AN158" s="164">
        <v>2.3287671232876714E-2</v>
      </c>
      <c r="AO158" s="93">
        <v>0.25590847508655729</v>
      </c>
      <c r="AP158" s="158">
        <v>40</v>
      </c>
      <c r="AQ158" s="113" t="s">
        <v>9</v>
      </c>
      <c r="AR158" s="94" t="s">
        <v>9</v>
      </c>
      <c r="AS158" s="114"/>
      <c r="AT158" s="192"/>
    </row>
    <row r="159" spans="1:46" s="142" customFormat="1" ht="12.75" x14ac:dyDescent="0.2">
      <c r="A159" s="114"/>
      <c r="B159" s="260"/>
      <c r="C159" s="260"/>
      <c r="D159" s="129">
        <v>9330186.0199999996</v>
      </c>
      <c r="E159" s="122"/>
      <c r="F159" s="111"/>
      <c r="G159" s="112"/>
      <c r="H159" s="112"/>
      <c r="I159" s="145"/>
      <c r="J159" s="179" t="s">
        <v>300</v>
      </c>
      <c r="K159" s="154">
        <v>1.91</v>
      </c>
      <c r="L159" s="89">
        <v>191</v>
      </c>
      <c r="M159" s="158">
        <v>6106</v>
      </c>
      <c r="N159" s="158">
        <v>5495</v>
      </c>
      <c r="O159" s="141">
        <v>5132</v>
      </c>
      <c r="P159" s="90">
        <v>974</v>
      </c>
      <c r="Q159" s="162">
        <v>0.18978955572876072</v>
      </c>
      <c r="R159" s="174">
        <v>3195.4</v>
      </c>
      <c r="S159" s="185">
        <v>2120</v>
      </c>
      <c r="T159" s="146">
        <v>1935</v>
      </c>
      <c r="U159" s="112">
        <v>185</v>
      </c>
      <c r="V159" s="162">
        <v>9.5607235142118857E-2</v>
      </c>
      <c r="W159" s="185">
        <v>1964</v>
      </c>
      <c r="X159" s="141">
        <v>1794</v>
      </c>
      <c r="Y159" s="90">
        <v>170</v>
      </c>
      <c r="Z159" s="163">
        <v>9.4760312151616496E-2</v>
      </c>
      <c r="AA159" s="91">
        <v>10.282722513089006</v>
      </c>
      <c r="AB159" s="158">
        <v>2935</v>
      </c>
      <c r="AC159" s="189">
        <v>2045</v>
      </c>
      <c r="AD159" s="112">
        <v>180</v>
      </c>
      <c r="AE159" s="90">
        <v>2225</v>
      </c>
      <c r="AF159" s="164">
        <v>0.75809199318568998</v>
      </c>
      <c r="AG159" s="92">
        <v>1.0939278400947907</v>
      </c>
      <c r="AH159" s="158">
        <v>630</v>
      </c>
      <c r="AI159" s="164">
        <v>0.21465076660988075</v>
      </c>
      <c r="AJ159" s="93">
        <v>1.0542768497538346</v>
      </c>
      <c r="AK159" s="158">
        <v>35</v>
      </c>
      <c r="AL159" s="158">
        <v>10</v>
      </c>
      <c r="AM159" s="90">
        <v>45</v>
      </c>
      <c r="AN159" s="164">
        <v>1.5332197614991482E-2</v>
      </c>
      <c r="AO159" s="93">
        <v>0.16848568807682948</v>
      </c>
      <c r="AP159" s="158">
        <v>40</v>
      </c>
      <c r="AQ159" s="113" t="s">
        <v>9</v>
      </c>
      <c r="AR159" s="94" t="s">
        <v>9</v>
      </c>
      <c r="AS159" s="114"/>
      <c r="AT159" s="192"/>
    </row>
    <row r="160" spans="1:46" s="142" customFormat="1" ht="12.75" x14ac:dyDescent="0.2">
      <c r="A160" s="114"/>
      <c r="B160" s="260"/>
      <c r="C160" s="260"/>
      <c r="D160" s="129">
        <v>9330186.0500000007</v>
      </c>
      <c r="E160" s="122"/>
      <c r="F160" s="111"/>
      <c r="G160" s="112"/>
      <c r="H160" s="112"/>
      <c r="I160" s="145"/>
      <c r="J160" s="179" t="s">
        <v>301</v>
      </c>
      <c r="K160" s="154">
        <v>1.25</v>
      </c>
      <c r="L160" s="89">
        <v>125</v>
      </c>
      <c r="M160" s="158">
        <v>7592</v>
      </c>
      <c r="N160" s="158">
        <v>7187</v>
      </c>
      <c r="O160" s="141">
        <v>6352</v>
      </c>
      <c r="P160" s="90">
        <v>1240</v>
      </c>
      <c r="Q160" s="162">
        <v>0.19521410579345089</v>
      </c>
      <c r="R160" s="174">
        <v>6066.8</v>
      </c>
      <c r="S160" s="185">
        <v>2374</v>
      </c>
      <c r="T160" s="146">
        <v>2095</v>
      </c>
      <c r="U160" s="112">
        <v>279</v>
      </c>
      <c r="V160" s="162">
        <v>0.13317422434367543</v>
      </c>
      <c r="W160" s="185">
        <v>2247</v>
      </c>
      <c r="X160" s="141">
        <v>1951</v>
      </c>
      <c r="Y160" s="90">
        <v>296</v>
      </c>
      <c r="Z160" s="163">
        <v>0.15171706817016914</v>
      </c>
      <c r="AA160" s="91">
        <v>17.975999999999999</v>
      </c>
      <c r="AB160" s="158">
        <v>3520</v>
      </c>
      <c r="AC160" s="189">
        <v>2430</v>
      </c>
      <c r="AD160" s="112">
        <v>315</v>
      </c>
      <c r="AE160" s="90">
        <v>2745</v>
      </c>
      <c r="AF160" s="164">
        <v>0.77982954545454541</v>
      </c>
      <c r="AG160" s="92">
        <v>1.1252951593860685</v>
      </c>
      <c r="AH160" s="158">
        <v>690</v>
      </c>
      <c r="AI160" s="164">
        <v>0.19602272727272727</v>
      </c>
      <c r="AJ160" s="93">
        <v>0.96278353277370954</v>
      </c>
      <c r="AK160" s="158">
        <v>50</v>
      </c>
      <c r="AL160" s="158">
        <v>10</v>
      </c>
      <c r="AM160" s="90">
        <v>60</v>
      </c>
      <c r="AN160" s="164">
        <v>1.7045454545454544E-2</v>
      </c>
      <c r="AO160" s="93">
        <v>0.1873126873126873</v>
      </c>
      <c r="AP160" s="158">
        <v>30</v>
      </c>
      <c r="AQ160" s="113" t="s">
        <v>9</v>
      </c>
      <c r="AR160" s="94" t="s">
        <v>9</v>
      </c>
      <c r="AS160" s="114"/>
      <c r="AT160" s="192"/>
    </row>
    <row r="161" spans="1:46" s="142" customFormat="1" ht="12.75" x14ac:dyDescent="0.2">
      <c r="A161" s="114"/>
      <c r="B161" s="260"/>
      <c r="C161" s="260"/>
      <c r="D161" s="129">
        <v>9330186.0600000005</v>
      </c>
      <c r="E161" s="122"/>
      <c r="F161" s="111"/>
      <c r="G161" s="112"/>
      <c r="H161" s="112"/>
      <c r="I161" s="145"/>
      <c r="J161" s="179" t="s">
        <v>302</v>
      </c>
      <c r="K161" s="154">
        <v>1.28</v>
      </c>
      <c r="L161" s="89">
        <v>128</v>
      </c>
      <c r="M161" s="158">
        <v>4206</v>
      </c>
      <c r="N161" s="158">
        <v>4079</v>
      </c>
      <c r="O161" s="141">
        <v>3947</v>
      </c>
      <c r="P161" s="90">
        <v>259</v>
      </c>
      <c r="Q161" s="162">
        <v>6.5619457816062834E-2</v>
      </c>
      <c r="R161" s="174">
        <v>3280</v>
      </c>
      <c r="S161" s="185">
        <v>1174</v>
      </c>
      <c r="T161" s="146">
        <v>1101</v>
      </c>
      <c r="U161" s="112">
        <v>73</v>
      </c>
      <c r="V161" s="162">
        <v>6.630336058128973E-2</v>
      </c>
      <c r="W161" s="185">
        <v>1096</v>
      </c>
      <c r="X161" s="141">
        <v>1048</v>
      </c>
      <c r="Y161" s="90">
        <v>48</v>
      </c>
      <c r="Z161" s="163">
        <v>4.5801526717557252E-2</v>
      </c>
      <c r="AA161" s="91">
        <v>8.5625</v>
      </c>
      <c r="AB161" s="158">
        <v>1895</v>
      </c>
      <c r="AC161" s="189">
        <v>1345</v>
      </c>
      <c r="AD161" s="112">
        <v>245</v>
      </c>
      <c r="AE161" s="90">
        <v>1590</v>
      </c>
      <c r="AF161" s="164">
        <v>0.83905013192612132</v>
      </c>
      <c r="AG161" s="92">
        <v>1.2107505511199443</v>
      </c>
      <c r="AH161" s="158">
        <v>225</v>
      </c>
      <c r="AI161" s="164">
        <v>0.11873350923482849</v>
      </c>
      <c r="AJ161" s="93">
        <v>0.5831704775777431</v>
      </c>
      <c r="AK161" s="158">
        <v>80</v>
      </c>
      <c r="AL161" s="158">
        <v>0</v>
      </c>
      <c r="AM161" s="90">
        <v>80</v>
      </c>
      <c r="AN161" s="164">
        <v>4.221635883905013E-2</v>
      </c>
      <c r="AO161" s="93">
        <v>0.46391603119835312</v>
      </c>
      <c r="AP161" s="158">
        <v>0</v>
      </c>
      <c r="AQ161" s="113" t="s">
        <v>9</v>
      </c>
      <c r="AR161" s="94" t="s">
        <v>9</v>
      </c>
      <c r="AS161" s="114"/>
      <c r="AT161" s="192"/>
    </row>
    <row r="162" spans="1:46" s="142" customFormat="1" ht="12.75" x14ac:dyDescent="0.2">
      <c r="A162" s="114"/>
      <c r="B162" s="260"/>
      <c r="C162" s="260"/>
      <c r="D162" s="129">
        <v>9330186.0700000003</v>
      </c>
      <c r="E162" s="122"/>
      <c r="F162" s="111"/>
      <c r="G162" s="112"/>
      <c r="H162" s="112"/>
      <c r="I162" s="145"/>
      <c r="J162" s="179" t="s">
        <v>303</v>
      </c>
      <c r="K162" s="154">
        <v>1.31</v>
      </c>
      <c r="L162" s="89">
        <v>131</v>
      </c>
      <c r="M162" s="158">
        <v>5886</v>
      </c>
      <c r="N162" s="158">
        <v>5679</v>
      </c>
      <c r="O162" s="141">
        <v>5137</v>
      </c>
      <c r="P162" s="90">
        <v>749</v>
      </c>
      <c r="Q162" s="162">
        <v>0.14580494452014794</v>
      </c>
      <c r="R162" s="174">
        <v>4491.1000000000004</v>
      </c>
      <c r="S162" s="185">
        <v>1583</v>
      </c>
      <c r="T162" s="146">
        <v>1430</v>
      </c>
      <c r="U162" s="112">
        <v>153</v>
      </c>
      <c r="V162" s="162">
        <v>0.106993006993007</v>
      </c>
      <c r="W162" s="185">
        <v>1488</v>
      </c>
      <c r="X162" s="141">
        <v>1334</v>
      </c>
      <c r="Y162" s="90">
        <v>154</v>
      </c>
      <c r="Z162" s="163">
        <v>0.11544227886056972</v>
      </c>
      <c r="AA162" s="91">
        <v>11.358778625954198</v>
      </c>
      <c r="AB162" s="158">
        <v>2715</v>
      </c>
      <c r="AC162" s="189">
        <v>1835</v>
      </c>
      <c r="AD162" s="112">
        <v>265</v>
      </c>
      <c r="AE162" s="90">
        <v>2100</v>
      </c>
      <c r="AF162" s="164">
        <v>0.77348066298342544</v>
      </c>
      <c r="AG162" s="92">
        <v>1.1161337128187958</v>
      </c>
      <c r="AH162" s="158">
        <v>530</v>
      </c>
      <c r="AI162" s="164">
        <v>0.19521178637200737</v>
      </c>
      <c r="AJ162" s="93">
        <v>0.95880052245583181</v>
      </c>
      <c r="AK162" s="158">
        <v>25</v>
      </c>
      <c r="AL162" s="158">
        <v>30</v>
      </c>
      <c r="AM162" s="90">
        <v>55</v>
      </c>
      <c r="AN162" s="164">
        <v>2.0257826887661142E-2</v>
      </c>
      <c r="AO162" s="93">
        <v>0.22261348228199057</v>
      </c>
      <c r="AP162" s="158">
        <v>30</v>
      </c>
      <c r="AQ162" s="113" t="s">
        <v>9</v>
      </c>
      <c r="AR162" s="94" t="s">
        <v>9</v>
      </c>
      <c r="AS162" s="114"/>
      <c r="AT162" s="192"/>
    </row>
    <row r="163" spans="1:46" s="142" customFormat="1" ht="12.75" x14ac:dyDescent="0.2">
      <c r="A163" s="114"/>
      <c r="B163" s="260"/>
      <c r="C163" s="260"/>
      <c r="D163" s="129">
        <v>9330186.0800000001</v>
      </c>
      <c r="E163" s="122"/>
      <c r="F163" s="111"/>
      <c r="G163" s="112"/>
      <c r="H163" s="112"/>
      <c r="I163" s="145"/>
      <c r="J163" s="179" t="s">
        <v>304</v>
      </c>
      <c r="K163" s="154">
        <v>1.3</v>
      </c>
      <c r="L163" s="89">
        <v>130</v>
      </c>
      <c r="M163" s="158">
        <v>6646</v>
      </c>
      <c r="N163" s="158">
        <v>6269</v>
      </c>
      <c r="O163" s="141">
        <v>5281</v>
      </c>
      <c r="P163" s="90">
        <v>1365</v>
      </c>
      <c r="Q163" s="162">
        <v>0.25847377390645709</v>
      </c>
      <c r="R163" s="174">
        <v>5100.1000000000004</v>
      </c>
      <c r="S163" s="185">
        <v>2035</v>
      </c>
      <c r="T163" s="146">
        <v>1850</v>
      </c>
      <c r="U163" s="112">
        <v>185</v>
      </c>
      <c r="V163" s="162">
        <v>0.1</v>
      </c>
      <c r="W163" s="185">
        <v>1923</v>
      </c>
      <c r="X163" s="141">
        <v>1701</v>
      </c>
      <c r="Y163" s="90">
        <v>222</v>
      </c>
      <c r="Z163" s="163">
        <v>0.13051146384479717</v>
      </c>
      <c r="AA163" s="91">
        <v>14.792307692307693</v>
      </c>
      <c r="AB163" s="158">
        <v>3100</v>
      </c>
      <c r="AC163" s="189">
        <v>2095</v>
      </c>
      <c r="AD163" s="112">
        <v>240</v>
      </c>
      <c r="AE163" s="90">
        <v>2335</v>
      </c>
      <c r="AF163" s="164">
        <v>0.75322580645161286</v>
      </c>
      <c r="AG163" s="92">
        <v>1.0869059256156031</v>
      </c>
      <c r="AH163" s="158">
        <v>620</v>
      </c>
      <c r="AI163" s="164">
        <v>0.2</v>
      </c>
      <c r="AJ163" s="93">
        <v>0.98231827111984282</v>
      </c>
      <c r="AK163" s="158">
        <v>110</v>
      </c>
      <c r="AL163" s="158">
        <v>10</v>
      </c>
      <c r="AM163" s="90">
        <v>120</v>
      </c>
      <c r="AN163" s="164">
        <v>3.870967741935484E-2</v>
      </c>
      <c r="AO163" s="93">
        <v>0.42538107054236091</v>
      </c>
      <c r="AP163" s="158">
        <v>30</v>
      </c>
      <c r="AQ163" s="113" t="s">
        <v>9</v>
      </c>
      <c r="AR163" s="94" t="s">
        <v>9</v>
      </c>
      <c r="AS163" s="114"/>
      <c r="AT163" s="192"/>
    </row>
    <row r="164" spans="1:46" s="142" customFormat="1" ht="12.75" x14ac:dyDescent="0.2">
      <c r="A164" s="114"/>
      <c r="B164" s="260"/>
      <c r="C164" s="260"/>
      <c r="D164" s="129">
        <v>9330187.0299999993</v>
      </c>
      <c r="E164" s="122"/>
      <c r="F164" s="111"/>
      <c r="G164" s="112"/>
      <c r="H164" s="112"/>
      <c r="I164" s="145"/>
      <c r="J164" s="179" t="s">
        <v>305</v>
      </c>
      <c r="K164" s="154">
        <v>2.58</v>
      </c>
      <c r="L164" s="89">
        <v>258</v>
      </c>
      <c r="M164" s="158">
        <v>7767</v>
      </c>
      <c r="N164" s="158">
        <v>7252</v>
      </c>
      <c r="O164" s="141">
        <v>6715</v>
      </c>
      <c r="P164" s="90">
        <v>1052</v>
      </c>
      <c r="Q164" s="162">
        <v>0.15666418466120627</v>
      </c>
      <c r="R164" s="174">
        <v>3009.2</v>
      </c>
      <c r="S164" s="185">
        <v>2430</v>
      </c>
      <c r="T164" s="146">
        <v>2210</v>
      </c>
      <c r="U164" s="112">
        <v>220</v>
      </c>
      <c r="V164" s="162">
        <v>9.9547511312217188E-2</v>
      </c>
      <c r="W164" s="185">
        <v>2262</v>
      </c>
      <c r="X164" s="141">
        <v>2041</v>
      </c>
      <c r="Y164" s="90">
        <v>221</v>
      </c>
      <c r="Z164" s="163">
        <v>0.10828025477707007</v>
      </c>
      <c r="AA164" s="91">
        <v>8.7674418604651159</v>
      </c>
      <c r="AB164" s="158">
        <v>3670</v>
      </c>
      <c r="AC164" s="189">
        <v>2585</v>
      </c>
      <c r="AD164" s="112">
        <v>280</v>
      </c>
      <c r="AE164" s="90">
        <v>2865</v>
      </c>
      <c r="AF164" s="164">
        <v>0.78065395095367851</v>
      </c>
      <c r="AG164" s="92">
        <v>1.1264847777109359</v>
      </c>
      <c r="AH164" s="158">
        <v>665</v>
      </c>
      <c r="AI164" s="164">
        <v>0.18119891008174388</v>
      </c>
      <c r="AJ164" s="93">
        <v>0.88997500040149247</v>
      </c>
      <c r="AK164" s="158">
        <v>80</v>
      </c>
      <c r="AL164" s="158">
        <v>20</v>
      </c>
      <c r="AM164" s="90">
        <v>100</v>
      </c>
      <c r="AN164" s="164">
        <v>2.7247956403269755E-2</v>
      </c>
      <c r="AO164" s="93">
        <v>0.29942809234362366</v>
      </c>
      <c r="AP164" s="158">
        <v>50</v>
      </c>
      <c r="AQ164" s="113" t="s">
        <v>9</v>
      </c>
      <c r="AR164" s="94" t="s">
        <v>9</v>
      </c>
      <c r="AS164" s="114"/>
      <c r="AT164" s="192"/>
    </row>
    <row r="165" spans="1:46" s="142" customFormat="1" ht="12.75" x14ac:dyDescent="0.2">
      <c r="A165" s="114"/>
      <c r="B165" s="260"/>
      <c r="C165" s="260"/>
      <c r="D165" s="129">
        <v>9330187.0399999991</v>
      </c>
      <c r="E165" s="122"/>
      <c r="F165" s="111"/>
      <c r="G165" s="112"/>
      <c r="H165" s="112"/>
      <c r="I165" s="145"/>
      <c r="J165" s="179" t="s">
        <v>306</v>
      </c>
      <c r="K165" s="154">
        <v>1.23</v>
      </c>
      <c r="L165" s="89">
        <v>123</v>
      </c>
      <c r="M165" s="158">
        <v>1707</v>
      </c>
      <c r="N165" s="158">
        <v>1699</v>
      </c>
      <c r="O165" s="141">
        <v>1792</v>
      </c>
      <c r="P165" s="90">
        <v>-85</v>
      </c>
      <c r="Q165" s="162">
        <v>-4.7433035714285712E-2</v>
      </c>
      <c r="R165" s="174">
        <v>1389.4</v>
      </c>
      <c r="S165" s="185">
        <v>462</v>
      </c>
      <c r="T165" s="146">
        <v>485</v>
      </c>
      <c r="U165" s="112">
        <v>-23</v>
      </c>
      <c r="V165" s="162">
        <v>-4.7422680412371132E-2</v>
      </c>
      <c r="W165" s="185">
        <v>433</v>
      </c>
      <c r="X165" s="141">
        <v>433</v>
      </c>
      <c r="Y165" s="90">
        <v>0</v>
      </c>
      <c r="Z165" s="163">
        <v>0</v>
      </c>
      <c r="AA165" s="91">
        <v>3.5203252032520327</v>
      </c>
      <c r="AB165" s="158">
        <v>685</v>
      </c>
      <c r="AC165" s="189">
        <v>465</v>
      </c>
      <c r="AD165" s="112">
        <v>80</v>
      </c>
      <c r="AE165" s="90">
        <v>545</v>
      </c>
      <c r="AF165" s="164">
        <v>0.79562043795620441</v>
      </c>
      <c r="AG165" s="92">
        <v>1.148081440052243</v>
      </c>
      <c r="AH165" s="158">
        <v>125</v>
      </c>
      <c r="AI165" s="164">
        <v>0.18248175182481752</v>
      </c>
      <c r="AJ165" s="93">
        <v>0.89627579481737485</v>
      </c>
      <c r="AK165" s="158">
        <v>20</v>
      </c>
      <c r="AL165" s="158">
        <v>0</v>
      </c>
      <c r="AM165" s="90">
        <v>20</v>
      </c>
      <c r="AN165" s="164">
        <v>2.9197080291970802E-2</v>
      </c>
      <c r="AO165" s="93">
        <v>0.32084703617550331</v>
      </c>
      <c r="AP165" s="158">
        <v>0</v>
      </c>
      <c r="AQ165" s="113" t="s">
        <v>9</v>
      </c>
      <c r="AR165" s="94" t="s">
        <v>9</v>
      </c>
      <c r="AS165" s="114"/>
      <c r="AT165" s="192"/>
    </row>
    <row r="166" spans="1:46" s="142" customFormat="1" ht="12.75" x14ac:dyDescent="0.2">
      <c r="A166" s="114"/>
      <c r="B166" s="260"/>
      <c r="C166" s="260"/>
      <c r="D166" s="129">
        <v>9330187.0500000007</v>
      </c>
      <c r="E166" s="122"/>
      <c r="F166" s="111"/>
      <c r="G166" s="112"/>
      <c r="H166" s="112"/>
      <c r="I166" s="145"/>
      <c r="J166" s="179" t="s">
        <v>307</v>
      </c>
      <c r="K166" s="154">
        <v>1.31</v>
      </c>
      <c r="L166" s="89">
        <v>131</v>
      </c>
      <c r="M166" s="158">
        <v>7419</v>
      </c>
      <c r="N166" s="158">
        <v>7306</v>
      </c>
      <c r="O166" s="141">
        <v>6732</v>
      </c>
      <c r="P166" s="90">
        <v>687</v>
      </c>
      <c r="Q166" s="162">
        <v>0.10204991087344029</v>
      </c>
      <c r="R166" s="174">
        <v>5664.7</v>
      </c>
      <c r="S166" s="185">
        <v>2184</v>
      </c>
      <c r="T166" s="146">
        <v>1937</v>
      </c>
      <c r="U166" s="112">
        <v>247</v>
      </c>
      <c r="V166" s="162">
        <v>0.12751677852348994</v>
      </c>
      <c r="W166" s="185">
        <v>1953</v>
      </c>
      <c r="X166" s="141">
        <v>1774</v>
      </c>
      <c r="Y166" s="90">
        <v>179</v>
      </c>
      <c r="Z166" s="163">
        <v>0.10090191657271702</v>
      </c>
      <c r="AA166" s="91">
        <v>14.908396946564885</v>
      </c>
      <c r="AB166" s="158">
        <v>3480</v>
      </c>
      <c r="AC166" s="189">
        <v>2460</v>
      </c>
      <c r="AD166" s="112">
        <v>415</v>
      </c>
      <c r="AE166" s="90">
        <v>2875</v>
      </c>
      <c r="AF166" s="164">
        <v>0.82614942528735635</v>
      </c>
      <c r="AG166" s="92">
        <v>1.1921348128244682</v>
      </c>
      <c r="AH166" s="158">
        <v>530</v>
      </c>
      <c r="AI166" s="164">
        <v>0.15229885057471265</v>
      </c>
      <c r="AJ166" s="93">
        <v>0.74802971795045503</v>
      </c>
      <c r="AK166" s="158">
        <v>30</v>
      </c>
      <c r="AL166" s="158">
        <v>15</v>
      </c>
      <c r="AM166" s="90">
        <v>45</v>
      </c>
      <c r="AN166" s="164">
        <v>1.2931034482758621E-2</v>
      </c>
      <c r="AO166" s="93">
        <v>0.14209928003031452</v>
      </c>
      <c r="AP166" s="158">
        <v>35</v>
      </c>
      <c r="AQ166" s="113" t="s">
        <v>9</v>
      </c>
      <c r="AR166" s="94" t="s">
        <v>9</v>
      </c>
      <c r="AS166" s="114"/>
      <c r="AT166" s="192"/>
    </row>
    <row r="167" spans="1:46" s="142" customFormat="1" ht="12.75" x14ac:dyDescent="0.2">
      <c r="A167" s="114"/>
      <c r="B167" s="260"/>
      <c r="C167" s="260"/>
      <c r="D167" s="129">
        <v>9330187.0600000005</v>
      </c>
      <c r="E167" s="122"/>
      <c r="F167" s="111"/>
      <c r="G167" s="112"/>
      <c r="H167" s="112"/>
      <c r="I167" s="145"/>
      <c r="J167" s="179" t="s">
        <v>308</v>
      </c>
      <c r="K167" s="154">
        <v>2.6</v>
      </c>
      <c r="L167" s="89">
        <v>260</v>
      </c>
      <c r="M167" s="158">
        <v>6970</v>
      </c>
      <c r="N167" s="158">
        <v>6777</v>
      </c>
      <c r="O167" s="141">
        <v>5866</v>
      </c>
      <c r="P167" s="90">
        <v>1104</v>
      </c>
      <c r="Q167" s="162">
        <v>0.18820320490964881</v>
      </c>
      <c r="R167" s="174">
        <v>2683.9</v>
      </c>
      <c r="S167" s="185">
        <v>2183</v>
      </c>
      <c r="T167" s="146">
        <v>1931</v>
      </c>
      <c r="U167" s="112">
        <v>252</v>
      </c>
      <c r="V167" s="162">
        <v>0.13050233039875711</v>
      </c>
      <c r="W167" s="185">
        <v>2065</v>
      </c>
      <c r="X167" s="141">
        <v>1801</v>
      </c>
      <c r="Y167" s="90">
        <v>264</v>
      </c>
      <c r="Z167" s="163">
        <v>0.14658523042754026</v>
      </c>
      <c r="AA167" s="91">
        <v>7.9423076923076925</v>
      </c>
      <c r="AB167" s="158">
        <v>3155</v>
      </c>
      <c r="AC167" s="189">
        <v>2460</v>
      </c>
      <c r="AD167" s="112">
        <v>270</v>
      </c>
      <c r="AE167" s="90">
        <v>2730</v>
      </c>
      <c r="AF167" s="164">
        <v>0.86529318541996836</v>
      </c>
      <c r="AG167" s="92">
        <v>1.2486193151803295</v>
      </c>
      <c r="AH167" s="158">
        <v>355</v>
      </c>
      <c r="AI167" s="164">
        <v>0.11251980982567353</v>
      </c>
      <c r="AJ167" s="93">
        <v>0.55265132527344563</v>
      </c>
      <c r="AK167" s="158">
        <v>50</v>
      </c>
      <c r="AL167" s="158">
        <v>10</v>
      </c>
      <c r="AM167" s="90">
        <v>60</v>
      </c>
      <c r="AN167" s="164">
        <v>1.9017432646592711E-2</v>
      </c>
      <c r="AO167" s="93">
        <v>0.20898277633618365</v>
      </c>
      <c r="AP167" s="158">
        <v>15</v>
      </c>
      <c r="AQ167" s="113" t="s">
        <v>9</v>
      </c>
      <c r="AR167" s="94" t="s">
        <v>9</v>
      </c>
      <c r="AS167" s="114"/>
      <c r="AT167" s="192"/>
    </row>
    <row r="168" spans="1:46" s="142" customFormat="1" ht="12.75" x14ac:dyDescent="0.2">
      <c r="A168" s="114"/>
      <c r="B168" s="260"/>
      <c r="C168" s="260"/>
      <c r="D168" s="129">
        <v>9330187.0700000003</v>
      </c>
      <c r="E168" s="122"/>
      <c r="F168" s="111"/>
      <c r="G168" s="112"/>
      <c r="H168" s="112"/>
      <c r="I168" s="145"/>
      <c r="J168" s="179" t="s">
        <v>309</v>
      </c>
      <c r="K168" s="154">
        <v>0.66</v>
      </c>
      <c r="L168" s="89">
        <v>66</v>
      </c>
      <c r="M168" s="158">
        <v>2013</v>
      </c>
      <c r="N168" s="158">
        <v>1932</v>
      </c>
      <c r="O168" s="141">
        <v>1784</v>
      </c>
      <c r="P168" s="90">
        <v>229</v>
      </c>
      <c r="Q168" s="162">
        <v>0.12836322869955158</v>
      </c>
      <c r="R168" s="174">
        <v>3031.2</v>
      </c>
      <c r="S168" s="185">
        <v>602</v>
      </c>
      <c r="T168" s="146">
        <v>509</v>
      </c>
      <c r="U168" s="112">
        <v>93</v>
      </c>
      <c r="V168" s="162">
        <v>0.18271119842829076</v>
      </c>
      <c r="W168" s="185">
        <v>577</v>
      </c>
      <c r="X168" s="141">
        <v>499</v>
      </c>
      <c r="Y168" s="90">
        <v>78</v>
      </c>
      <c r="Z168" s="163">
        <v>0.15631262525050099</v>
      </c>
      <c r="AA168" s="91">
        <v>8.7424242424242422</v>
      </c>
      <c r="AB168" s="158">
        <v>975</v>
      </c>
      <c r="AC168" s="189">
        <v>835</v>
      </c>
      <c r="AD168" s="112">
        <v>60</v>
      </c>
      <c r="AE168" s="90">
        <v>895</v>
      </c>
      <c r="AF168" s="164">
        <v>0.91794871794871791</v>
      </c>
      <c r="AG168" s="92">
        <v>1.3246013246013246</v>
      </c>
      <c r="AH168" s="158">
        <v>55</v>
      </c>
      <c r="AI168" s="164">
        <v>5.6410256410256411E-2</v>
      </c>
      <c r="AJ168" s="93">
        <v>0.27706412775175054</v>
      </c>
      <c r="AK168" s="158">
        <v>10</v>
      </c>
      <c r="AL168" s="158">
        <v>0</v>
      </c>
      <c r="AM168" s="90">
        <v>10</v>
      </c>
      <c r="AN168" s="164">
        <v>1.0256410256410256E-2</v>
      </c>
      <c r="AO168" s="93">
        <v>0.11270780501549732</v>
      </c>
      <c r="AP168" s="158">
        <v>10</v>
      </c>
      <c r="AQ168" s="113" t="s">
        <v>9</v>
      </c>
      <c r="AR168" s="94" t="s">
        <v>9</v>
      </c>
      <c r="AS168" s="114"/>
      <c r="AT168" s="192"/>
    </row>
    <row r="169" spans="1:46" s="142" customFormat="1" ht="12.75" x14ac:dyDescent="0.2">
      <c r="A169" s="114"/>
      <c r="B169" s="260" t="s">
        <v>538</v>
      </c>
      <c r="C169" s="260" t="s">
        <v>559</v>
      </c>
      <c r="D169" s="129">
        <v>9330187.1099999994</v>
      </c>
      <c r="E169" s="122"/>
      <c r="F169" s="111"/>
      <c r="G169" s="112"/>
      <c r="H169" s="112"/>
      <c r="I169" s="145"/>
      <c r="J169" s="179" t="s">
        <v>312</v>
      </c>
      <c r="K169" s="154">
        <v>1.39</v>
      </c>
      <c r="L169" s="89">
        <v>139</v>
      </c>
      <c r="M169" s="158">
        <v>6577</v>
      </c>
      <c r="N169" s="158">
        <v>4861</v>
      </c>
      <c r="O169" s="141">
        <v>3442</v>
      </c>
      <c r="P169" s="90">
        <v>3135</v>
      </c>
      <c r="Q169" s="162">
        <v>0.91080766995932594</v>
      </c>
      <c r="R169" s="174">
        <v>4746</v>
      </c>
      <c r="S169" s="185">
        <v>2244</v>
      </c>
      <c r="T169" s="146">
        <v>1254</v>
      </c>
      <c r="U169" s="112">
        <v>990</v>
      </c>
      <c r="V169" s="162">
        <v>0.78947368421052633</v>
      </c>
      <c r="W169" s="185">
        <v>2207</v>
      </c>
      <c r="X169" s="141">
        <v>1213</v>
      </c>
      <c r="Y169" s="90">
        <v>994</v>
      </c>
      <c r="Z169" s="163">
        <v>0.81945589447650458</v>
      </c>
      <c r="AA169" s="91">
        <v>15.877697841726619</v>
      </c>
      <c r="AB169" s="158">
        <v>3275</v>
      </c>
      <c r="AC169" s="189">
        <v>2260</v>
      </c>
      <c r="AD169" s="112">
        <v>225</v>
      </c>
      <c r="AE169" s="90">
        <v>2485</v>
      </c>
      <c r="AF169" s="164">
        <v>0.75877862595419843</v>
      </c>
      <c r="AG169" s="92">
        <v>1.0949186521705605</v>
      </c>
      <c r="AH169" s="158">
        <v>685</v>
      </c>
      <c r="AI169" s="164">
        <v>0.20916030534351146</v>
      </c>
      <c r="AJ169" s="93">
        <v>1.027309947659683</v>
      </c>
      <c r="AK169" s="158">
        <v>90</v>
      </c>
      <c r="AL169" s="158">
        <v>10</v>
      </c>
      <c r="AM169" s="90">
        <v>100</v>
      </c>
      <c r="AN169" s="164">
        <v>3.0534351145038167E-2</v>
      </c>
      <c r="AO169" s="93">
        <v>0.33554232027514469</v>
      </c>
      <c r="AP169" s="158">
        <v>10</v>
      </c>
      <c r="AQ169" s="113" t="s">
        <v>9</v>
      </c>
      <c r="AR169" s="94" t="s">
        <v>9</v>
      </c>
      <c r="AS169" s="114"/>
      <c r="AT169" s="192"/>
    </row>
    <row r="170" spans="1:46" s="142" customFormat="1" ht="12.75" x14ac:dyDescent="0.2">
      <c r="A170" s="114"/>
      <c r="B170" s="260"/>
      <c r="C170" s="260"/>
      <c r="D170" s="129">
        <v>9330187.1199999992</v>
      </c>
      <c r="E170" s="122">
        <v>9330187.0899999999</v>
      </c>
      <c r="F170" s="123">
        <v>0.51310726399999995</v>
      </c>
      <c r="G170" s="146">
        <v>7631</v>
      </c>
      <c r="H170" s="146">
        <v>2522</v>
      </c>
      <c r="I170" s="147">
        <v>2362</v>
      </c>
      <c r="J170" s="179"/>
      <c r="K170" s="154">
        <v>1.1499999999999999</v>
      </c>
      <c r="L170" s="89">
        <v>114.99999999999999</v>
      </c>
      <c r="M170" s="158">
        <v>4254</v>
      </c>
      <c r="N170" s="158">
        <v>4270</v>
      </c>
      <c r="O170" s="141">
        <v>3915.5215315839996</v>
      </c>
      <c r="P170" s="90">
        <v>338.4784684160004</v>
      </c>
      <c r="Q170" s="162">
        <v>8.6445308929017958E-2</v>
      </c>
      <c r="R170" s="174">
        <v>3704.6</v>
      </c>
      <c r="S170" s="185">
        <v>1408</v>
      </c>
      <c r="T170" s="146">
        <v>1294.0565198079998</v>
      </c>
      <c r="U170" s="112">
        <v>113.94348019200015</v>
      </c>
      <c r="V170" s="162">
        <v>8.8051393774443515E-2</v>
      </c>
      <c r="W170" s="185">
        <v>1360</v>
      </c>
      <c r="X170" s="141">
        <v>1211.9593575679999</v>
      </c>
      <c r="Y170" s="90">
        <v>148.04064243200014</v>
      </c>
      <c r="Z170" s="163">
        <v>0.12214984067540728</v>
      </c>
      <c r="AA170" s="91">
        <v>11.82608695652174</v>
      </c>
      <c r="AB170" s="158">
        <v>1940</v>
      </c>
      <c r="AC170" s="189">
        <v>1330</v>
      </c>
      <c r="AD170" s="112">
        <v>120</v>
      </c>
      <c r="AE170" s="90">
        <v>1450</v>
      </c>
      <c r="AF170" s="164">
        <v>0.74742268041237114</v>
      </c>
      <c r="AG170" s="92">
        <v>1.078532006367058</v>
      </c>
      <c r="AH170" s="158">
        <v>420</v>
      </c>
      <c r="AI170" s="164">
        <v>0.21649484536082475</v>
      </c>
      <c r="AJ170" s="93">
        <v>1.0633342110060156</v>
      </c>
      <c r="AK170" s="158">
        <v>50</v>
      </c>
      <c r="AL170" s="158">
        <v>10</v>
      </c>
      <c r="AM170" s="90">
        <v>60</v>
      </c>
      <c r="AN170" s="164">
        <v>3.0927835051546393E-2</v>
      </c>
      <c r="AO170" s="93">
        <v>0.33986631924776256</v>
      </c>
      <c r="AP170" s="158">
        <v>0</v>
      </c>
      <c r="AQ170" s="113" t="s">
        <v>9</v>
      </c>
      <c r="AR170" s="94" t="s">
        <v>9</v>
      </c>
      <c r="AS170" s="114" t="s">
        <v>469</v>
      </c>
      <c r="AT170" s="192"/>
    </row>
    <row r="171" spans="1:46" s="142" customFormat="1" ht="12.75" x14ac:dyDescent="0.2">
      <c r="A171" s="114"/>
      <c r="B171" s="260"/>
      <c r="C171" s="260"/>
      <c r="D171" s="129">
        <v>9330187.1300000008</v>
      </c>
      <c r="E171" s="122">
        <v>9330187.0899999999</v>
      </c>
      <c r="F171" s="123">
        <v>0.465767455</v>
      </c>
      <c r="G171" s="146">
        <v>7631</v>
      </c>
      <c r="H171" s="146">
        <v>2522</v>
      </c>
      <c r="I171" s="147">
        <v>2362</v>
      </c>
      <c r="J171" s="179"/>
      <c r="K171" s="154">
        <v>1.1100000000000001</v>
      </c>
      <c r="L171" s="89">
        <v>111.00000000000001</v>
      </c>
      <c r="M171" s="158">
        <v>3915</v>
      </c>
      <c r="N171" s="158">
        <v>3842</v>
      </c>
      <c r="O171" s="141">
        <v>3554.2714491050001</v>
      </c>
      <c r="P171" s="90">
        <v>360.7285508949999</v>
      </c>
      <c r="Q171" s="162">
        <v>0.10149155911708287</v>
      </c>
      <c r="R171" s="174">
        <v>3534.4</v>
      </c>
      <c r="S171" s="185">
        <v>1308</v>
      </c>
      <c r="T171" s="146">
        <v>1174.66552151</v>
      </c>
      <c r="U171" s="112">
        <v>133.33447849000004</v>
      </c>
      <c r="V171" s="162">
        <v>0.11350846351444985</v>
      </c>
      <c r="W171" s="185">
        <v>1167</v>
      </c>
      <c r="X171" s="141">
        <v>1100.14272871</v>
      </c>
      <c r="Y171" s="90">
        <v>66.857271289999971</v>
      </c>
      <c r="Z171" s="163">
        <v>6.0771452235470522E-2</v>
      </c>
      <c r="AA171" s="91">
        <v>10.513513513513512</v>
      </c>
      <c r="AB171" s="158">
        <v>2035</v>
      </c>
      <c r="AC171" s="189">
        <v>1450</v>
      </c>
      <c r="AD171" s="112">
        <v>145</v>
      </c>
      <c r="AE171" s="90">
        <v>1595</v>
      </c>
      <c r="AF171" s="164">
        <v>0.78378378378378377</v>
      </c>
      <c r="AG171" s="92">
        <v>1.131001131001131</v>
      </c>
      <c r="AH171" s="158">
        <v>390</v>
      </c>
      <c r="AI171" s="164">
        <v>0.19164619164619165</v>
      </c>
      <c r="AJ171" s="93">
        <v>0.94128777822294518</v>
      </c>
      <c r="AK171" s="158">
        <v>25</v>
      </c>
      <c r="AL171" s="158">
        <v>10</v>
      </c>
      <c r="AM171" s="90">
        <v>35</v>
      </c>
      <c r="AN171" s="164">
        <v>1.7199017199017199E-2</v>
      </c>
      <c r="AO171" s="93">
        <v>0.189000189000189</v>
      </c>
      <c r="AP171" s="158">
        <v>15</v>
      </c>
      <c r="AQ171" s="113" t="s">
        <v>9</v>
      </c>
      <c r="AR171" s="94" t="s">
        <v>9</v>
      </c>
      <c r="AS171" s="114" t="s">
        <v>469</v>
      </c>
      <c r="AT171" s="192"/>
    </row>
    <row r="172" spans="1:46" s="142" customFormat="1" ht="12.75" x14ac:dyDescent="0.2">
      <c r="A172" s="114"/>
      <c r="B172" s="260"/>
      <c r="C172" s="260"/>
      <c r="D172" s="129">
        <v>9330187.1400000006</v>
      </c>
      <c r="E172" s="122">
        <v>9330187.0999999996</v>
      </c>
      <c r="F172" s="123">
        <v>0.31060505500000002</v>
      </c>
      <c r="G172" s="146">
        <v>8729</v>
      </c>
      <c r="H172" s="146">
        <v>3070</v>
      </c>
      <c r="I172" s="147">
        <v>2944</v>
      </c>
      <c r="J172" s="179"/>
      <c r="K172" s="154">
        <v>0.65</v>
      </c>
      <c r="L172" s="89">
        <v>65</v>
      </c>
      <c r="M172" s="158">
        <v>3822</v>
      </c>
      <c r="N172" s="158">
        <v>3404</v>
      </c>
      <c r="O172" s="141">
        <v>2711.271525095</v>
      </c>
      <c r="P172" s="90">
        <v>1110.728474905</v>
      </c>
      <c r="Q172" s="162">
        <v>0.40967068942535412</v>
      </c>
      <c r="R172" s="174">
        <v>5917.3</v>
      </c>
      <c r="S172" s="185">
        <v>1386</v>
      </c>
      <c r="T172" s="146">
        <v>953.55751885000006</v>
      </c>
      <c r="U172" s="112">
        <v>432.44248114999994</v>
      </c>
      <c r="V172" s="162">
        <v>0.4535043482972374</v>
      </c>
      <c r="W172" s="185">
        <v>1372</v>
      </c>
      <c r="X172" s="141">
        <v>914.42128192000007</v>
      </c>
      <c r="Y172" s="90">
        <v>457.57871807999993</v>
      </c>
      <c r="Z172" s="163">
        <v>0.50040252466480994</v>
      </c>
      <c r="AA172" s="91">
        <v>21.107692307692307</v>
      </c>
      <c r="AB172" s="158">
        <v>1650</v>
      </c>
      <c r="AC172" s="189">
        <v>1140</v>
      </c>
      <c r="AD172" s="112">
        <v>115</v>
      </c>
      <c r="AE172" s="90">
        <v>1255</v>
      </c>
      <c r="AF172" s="164">
        <v>0.76060606060606062</v>
      </c>
      <c r="AG172" s="92">
        <v>1.0975556430101885</v>
      </c>
      <c r="AH172" s="158">
        <v>310</v>
      </c>
      <c r="AI172" s="164">
        <v>0.18787878787878787</v>
      </c>
      <c r="AJ172" s="93">
        <v>0.92278383044591294</v>
      </c>
      <c r="AK172" s="158">
        <v>50</v>
      </c>
      <c r="AL172" s="158">
        <v>0</v>
      </c>
      <c r="AM172" s="90">
        <v>50</v>
      </c>
      <c r="AN172" s="164">
        <v>3.0303030303030304E-2</v>
      </c>
      <c r="AO172" s="93">
        <v>0.33300033300033299</v>
      </c>
      <c r="AP172" s="158">
        <v>25</v>
      </c>
      <c r="AQ172" s="113" t="s">
        <v>9</v>
      </c>
      <c r="AR172" s="94" t="s">
        <v>9</v>
      </c>
      <c r="AS172" s="114" t="s">
        <v>469</v>
      </c>
      <c r="AT172" s="192"/>
    </row>
    <row r="173" spans="1:46" s="142" customFormat="1" ht="12.75" x14ac:dyDescent="0.2">
      <c r="A173" s="114"/>
      <c r="B173" s="260"/>
      <c r="C173" s="260"/>
      <c r="D173" s="129">
        <v>9330187.1500000004</v>
      </c>
      <c r="E173" s="122">
        <v>9330187.0999999996</v>
      </c>
      <c r="F173" s="123">
        <v>0.40624536100000003</v>
      </c>
      <c r="G173" s="146">
        <v>8729</v>
      </c>
      <c r="H173" s="146">
        <v>3070</v>
      </c>
      <c r="I173" s="147">
        <v>2944</v>
      </c>
      <c r="J173" s="179"/>
      <c r="K173" s="154">
        <v>0.7</v>
      </c>
      <c r="L173" s="89">
        <v>70</v>
      </c>
      <c r="M173" s="158">
        <v>4078</v>
      </c>
      <c r="N173" s="158">
        <v>4066</v>
      </c>
      <c r="O173" s="141">
        <v>3546.1157561690002</v>
      </c>
      <c r="P173" s="90">
        <v>531.88424383099982</v>
      </c>
      <c r="Q173" s="162">
        <v>0.14999066031775962</v>
      </c>
      <c r="R173" s="174">
        <v>5843.2</v>
      </c>
      <c r="S173" s="185">
        <v>1240</v>
      </c>
      <c r="T173" s="146">
        <v>1247.1732582700001</v>
      </c>
      <c r="U173" s="112">
        <v>-7.1732582700001331</v>
      </c>
      <c r="V173" s="162">
        <v>-5.7516132762102544E-3</v>
      </c>
      <c r="W173" s="185">
        <v>1174</v>
      </c>
      <c r="X173" s="141">
        <v>1195.986342784</v>
      </c>
      <c r="Y173" s="90">
        <v>-21.986342784000044</v>
      </c>
      <c r="Z173" s="163">
        <v>-1.838343967442015E-2</v>
      </c>
      <c r="AA173" s="91">
        <v>16.771428571428572</v>
      </c>
      <c r="AB173" s="158">
        <v>1675</v>
      </c>
      <c r="AC173" s="189">
        <v>1245</v>
      </c>
      <c r="AD173" s="112">
        <v>130</v>
      </c>
      <c r="AE173" s="90">
        <v>1375</v>
      </c>
      <c r="AF173" s="164">
        <v>0.82089552238805974</v>
      </c>
      <c r="AG173" s="92">
        <v>1.1845534233593937</v>
      </c>
      <c r="AH173" s="158">
        <v>210</v>
      </c>
      <c r="AI173" s="164">
        <v>0.1253731343283582</v>
      </c>
      <c r="AJ173" s="93">
        <v>0.61578160279154326</v>
      </c>
      <c r="AK173" s="158">
        <v>65</v>
      </c>
      <c r="AL173" s="158">
        <v>10</v>
      </c>
      <c r="AM173" s="90">
        <v>75</v>
      </c>
      <c r="AN173" s="164">
        <v>4.4776119402985072E-2</v>
      </c>
      <c r="AO173" s="93">
        <v>0.49204526816467115</v>
      </c>
      <c r="AP173" s="158">
        <v>15</v>
      </c>
      <c r="AQ173" s="113" t="s">
        <v>9</v>
      </c>
      <c r="AR173" s="94" t="s">
        <v>9</v>
      </c>
      <c r="AS173" s="114" t="s">
        <v>469</v>
      </c>
      <c r="AT173" s="192"/>
    </row>
    <row r="174" spans="1:46" s="142" customFormat="1" ht="12.75" x14ac:dyDescent="0.2">
      <c r="A174" s="114"/>
      <c r="B174" s="260"/>
      <c r="C174" s="260"/>
      <c r="D174" s="129">
        <v>9330187.1600000001</v>
      </c>
      <c r="E174" s="122">
        <v>9330187.0999999996</v>
      </c>
      <c r="F174" s="123">
        <v>0.28314958400000001</v>
      </c>
      <c r="G174" s="146">
        <v>8729</v>
      </c>
      <c r="H174" s="146">
        <v>3070</v>
      </c>
      <c r="I174" s="147">
        <v>2944</v>
      </c>
      <c r="J174" s="179"/>
      <c r="K174" s="154">
        <v>0.9</v>
      </c>
      <c r="L174" s="89">
        <v>90</v>
      </c>
      <c r="M174" s="158">
        <v>3082</v>
      </c>
      <c r="N174" s="158">
        <v>2972</v>
      </c>
      <c r="O174" s="141">
        <v>2471.6127187360003</v>
      </c>
      <c r="P174" s="90">
        <v>610.38728126399974</v>
      </c>
      <c r="Q174" s="162">
        <v>0.24695911161039663</v>
      </c>
      <c r="R174" s="174">
        <v>3412.7</v>
      </c>
      <c r="S174" s="185">
        <v>946</v>
      </c>
      <c r="T174" s="146">
        <v>869.26922288000003</v>
      </c>
      <c r="U174" s="112">
        <v>76.730777119999971</v>
      </c>
      <c r="V174" s="162">
        <v>8.8270440388745278E-2</v>
      </c>
      <c r="W174" s="185">
        <v>910</v>
      </c>
      <c r="X174" s="141">
        <v>833.592375296</v>
      </c>
      <c r="Y174" s="90">
        <v>76.407624704</v>
      </c>
      <c r="Z174" s="163">
        <v>9.1660656897045681E-2</v>
      </c>
      <c r="AA174" s="91">
        <v>10.111111111111111</v>
      </c>
      <c r="AB174" s="158">
        <v>1460</v>
      </c>
      <c r="AC174" s="189">
        <v>1110</v>
      </c>
      <c r="AD174" s="112">
        <v>80</v>
      </c>
      <c r="AE174" s="90">
        <v>1190</v>
      </c>
      <c r="AF174" s="164">
        <v>0.81506849315068497</v>
      </c>
      <c r="AG174" s="92">
        <v>1.1761450117614503</v>
      </c>
      <c r="AH174" s="158">
        <v>185</v>
      </c>
      <c r="AI174" s="164">
        <v>0.12671232876712329</v>
      </c>
      <c r="AJ174" s="93">
        <v>0.62235917862044843</v>
      </c>
      <c r="AK174" s="158">
        <v>35</v>
      </c>
      <c r="AL174" s="158">
        <v>20</v>
      </c>
      <c r="AM174" s="90">
        <v>55</v>
      </c>
      <c r="AN174" s="164">
        <v>3.7671232876712327E-2</v>
      </c>
      <c r="AO174" s="93">
        <v>0.4139695920517838</v>
      </c>
      <c r="AP174" s="158">
        <v>25</v>
      </c>
      <c r="AQ174" s="113" t="s">
        <v>9</v>
      </c>
      <c r="AR174" s="94" t="s">
        <v>9</v>
      </c>
      <c r="AS174" s="114" t="s">
        <v>469</v>
      </c>
      <c r="AT174" s="192"/>
    </row>
    <row r="175" spans="1:46" s="142" customFormat="1" ht="12.75" x14ac:dyDescent="0.2">
      <c r="A175" s="114"/>
      <c r="B175" s="260"/>
      <c r="C175" s="260"/>
      <c r="D175" s="129">
        <v>9330188.0099999998</v>
      </c>
      <c r="E175" s="122"/>
      <c r="F175" s="111"/>
      <c r="G175" s="112"/>
      <c r="H175" s="112"/>
      <c r="I175" s="145"/>
      <c r="J175" s="179" t="s">
        <v>313</v>
      </c>
      <c r="K175" s="154">
        <v>2.5099999999999998</v>
      </c>
      <c r="L175" s="89">
        <v>250.99999999999997</v>
      </c>
      <c r="M175" s="158">
        <v>3094</v>
      </c>
      <c r="N175" s="158">
        <v>3148</v>
      </c>
      <c r="O175" s="141">
        <v>2709</v>
      </c>
      <c r="P175" s="90">
        <v>385</v>
      </c>
      <c r="Q175" s="162">
        <v>0.1421188630490956</v>
      </c>
      <c r="R175" s="174">
        <v>1230.8</v>
      </c>
      <c r="S175" s="185">
        <v>925</v>
      </c>
      <c r="T175" s="146">
        <v>825</v>
      </c>
      <c r="U175" s="112">
        <v>100</v>
      </c>
      <c r="V175" s="162">
        <v>0.12121212121212122</v>
      </c>
      <c r="W175" s="185">
        <v>876</v>
      </c>
      <c r="X175" s="141">
        <v>763</v>
      </c>
      <c r="Y175" s="90">
        <v>113</v>
      </c>
      <c r="Z175" s="163">
        <v>0.14809960681520315</v>
      </c>
      <c r="AA175" s="91">
        <v>3.4900398406374507</v>
      </c>
      <c r="AB175" s="158">
        <v>1430</v>
      </c>
      <c r="AC175" s="189">
        <v>1080</v>
      </c>
      <c r="AD175" s="112">
        <v>80</v>
      </c>
      <c r="AE175" s="90">
        <v>1160</v>
      </c>
      <c r="AF175" s="164">
        <v>0.81118881118881114</v>
      </c>
      <c r="AG175" s="92">
        <v>1.1705466250920797</v>
      </c>
      <c r="AH175" s="158">
        <v>235</v>
      </c>
      <c r="AI175" s="164">
        <v>0.16433566433566432</v>
      </c>
      <c r="AJ175" s="93">
        <v>0.80714962836770299</v>
      </c>
      <c r="AK175" s="158">
        <v>20</v>
      </c>
      <c r="AL175" s="158">
        <v>10</v>
      </c>
      <c r="AM175" s="90">
        <v>30</v>
      </c>
      <c r="AN175" s="164">
        <v>2.097902097902098E-2</v>
      </c>
      <c r="AO175" s="93">
        <v>0.23053869207715363</v>
      </c>
      <c r="AP175" s="158">
        <v>10</v>
      </c>
      <c r="AQ175" s="113" t="s">
        <v>9</v>
      </c>
      <c r="AR175" s="94" t="s">
        <v>9</v>
      </c>
      <c r="AS175" s="114"/>
      <c r="AT175" s="192"/>
    </row>
    <row r="176" spans="1:46" s="142" customFormat="1" ht="12.75" x14ac:dyDescent="0.2">
      <c r="A176" s="114"/>
      <c r="B176" s="260"/>
      <c r="C176" s="260"/>
      <c r="D176" s="129">
        <v>9330188.0199999996</v>
      </c>
      <c r="E176" s="122"/>
      <c r="F176" s="111"/>
      <c r="G176" s="112"/>
      <c r="H176" s="112"/>
      <c r="I176" s="145"/>
      <c r="J176" s="179" t="s">
        <v>314</v>
      </c>
      <c r="K176" s="154">
        <v>1.07</v>
      </c>
      <c r="L176" s="89">
        <v>107</v>
      </c>
      <c r="M176" s="158">
        <v>3034</v>
      </c>
      <c r="N176" s="158">
        <v>2832</v>
      </c>
      <c r="O176" s="141">
        <v>2423</v>
      </c>
      <c r="P176" s="90">
        <v>611</v>
      </c>
      <c r="Q176" s="162">
        <v>0.25216673545191909</v>
      </c>
      <c r="R176" s="174">
        <v>2839.2</v>
      </c>
      <c r="S176" s="185">
        <v>921</v>
      </c>
      <c r="T176" s="146">
        <v>730</v>
      </c>
      <c r="U176" s="112">
        <v>191</v>
      </c>
      <c r="V176" s="162">
        <v>0.26164383561643834</v>
      </c>
      <c r="W176" s="185">
        <v>851</v>
      </c>
      <c r="X176" s="141">
        <v>685</v>
      </c>
      <c r="Y176" s="90">
        <v>166</v>
      </c>
      <c r="Z176" s="163">
        <v>0.24233576642335766</v>
      </c>
      <c r="AA176" s="91">
        <v>7.9532710280373831</v>
      </c>
      <c r="AB176" s="158">
        <v>1365</v>
      </c>
      <c r="AC176" s="189">
        <v>980</v>
      </c>
      <c r="AD176" s="112">
        <v>120</v>
      </c>
      <c r="AE176" s="90">
        <v>1100</v>
      </c>
      <c r="AF176" s="164">
        <v>0.80586080586080588</v>
      </c>
      <c r="AG176" s="92">
        <v>1.1628583057154487</v>
      </c>
      <c r="AH176" s="158">
        <v>220</v>
      </c>
      <c r="AI176" s="164">
        <v>0.16117216117216118</v>
      </c>
      <c r="AJ176" s="93">
        <v>0.79161179357643019</v>
      </c>
      <c r="AK176" s="158">
        <v>25</v>
      </c>
      <c r="AL176" s="158">
        <v>0</v>
      </c>
      <c r="AM176" s="90">
        <v>25</v>
      </c>
      <c r="AN176" s="164">
        <v>1.8315018315018316E-2</v>
      </c>
      <c r="AO176" s="93">
        <v>0.2012639375276738</v>
      </c>
      <c r="AP176" s="158">
        <v>20</v>
      </c>
      <c r="AQ176" s="113" t="s">
        <v>9</v>
      </c>
      <c r="AR176" s="94" t="s">
        <v>9</v>
      </c>
      <c r="AS176" s="114"/>
      <c r="AT176" s="192"/>
    </row>
    <row r="177" spans="1:46" s="142" customFormat="1" ht="12.75" x14ac:dyDescent="0.2">
      <c r="A177" s="114"/>
      <c r="B177" s="260"/>
      <c r="C177" s="260"/>
      <c r="D177" s="129">
        <v>9330188.0399999991</v>
      </c>
      <c r="E177" s="122"/>
      <c r="F177" s="111"/>
      <c r="G177" s="112"/>
      <c r="H177" s="112"/>
      <c r="I177" s="145"/>
      <c r="J177" s="179" t="s">
        <v>316</v>
      </c>
      <c r="K177" s="154">
        <v>3.87</v>
      </c>
      <c r="L177" s="89">
        <v>387</v>
      </c>
      <c r="M177" s="158">
        <v>3998</v>
      </c>
      <c r="N177" s="158">
        <v>4108</v>
      </c>
      <c r="O177" s="141">
        <v>3343</v>
      </c>
      <c r="P177" s="90">
        <v>655</v>
      </c>
      <c r="Q177" s="162">
        <v>0.19593179778641939</v>
      </c>
      <c r="R177" s="174">
        <v>1033.3</v>
      </c>
      <c r="S177" s="185">
        <v>1299</v>
      </c>
      <c r="T177" s="146">
        <v>1047</v>
      </c>
      <c r="U177" s="112">
        <v>252</v>
      </c>
      <c r="V177" s="162">
        <v>0.24068767908309455</v>
      </c>
      <c r="W177" s="185">
        <v>1163</v>
      </c>
      <c r="X177" s="141">
        <v>968</v>
      </c>
      <c r="Y177" s="90">
        <v>195</v>
      </c>
      <c r="Z177" s="163">
        <v>0.20144628099173553</v>
      </c>
      <c r="AA177" s="91">
        <v>3.0051679586563309</v>
      </c>
      <c r="AB177" s="158">
        <v>1885</v>
      </c>
      <c r="AC177" s="189">
        <v>1490</v>
      </c>
      <c r="AD177" s="112">
        <v>115</v>
      </c>
      <c r="AE177" s="90">
        <v>1605</v>
      </c>
      <c r="AF177" s="164">
        <v>0.85145888594164454</v>
      </c>
      <c r="AG177" s="92">
        <v>1.2286564010701941</v>
      </c>
      <c r="AH177" s="158">
        <v>205</v>
      </c>
      <c r="AI177" s="164">
        <v>0.10875331564986737</v>
      </c>
      <c r="AJ177" s="93">
        <v>0.53415184503864133</v>
      </c>
      <c r="AK177" s="158">
        <v>50</v>
      </c>
      <c r="AL177" s="158">
        <v>0</v>
      </c>
      <c r="AM177" s="90">
        <v>50</v>
      </c>
      <c r="AN177" s="164">
        <v>2.6525198938992044E-2</v>
      </c>
      <c r="AO177" s="93">
        <v>0.2914857026262862</v>
      </c>
      <c r="AP177" s="158">
        <v>20</v>
      </c>
      <c r="AQ177" s="113" t="s">
        <v>9</v>
      </c>
      <c r="AR177" s="94" t="s">
        <v>9</v>
      </c>
      <c r="AS177" s="114"/>
      <c r="AT177" s="192"/>
    </row>
    <row r="178" spans="1:46" s="142" customFormat="1" ht="12.75" x14ac:dyDescent="0.2">
      <c r="A178" s="114"/>
      <c r="B178" s="260"/>
      <c r="C178" s="260"/>
      <c r="D178" s="129">
        <v>9330188.0500000007</v>
      </c>
      <c r="E178" s="122"/>
      <c r="F178" s="111"/>
      <c r="G178" s="112"/>
      <c r="H178" s="112"/>
      <c r="I178" s="145"/>
      <c r="J178" s="179" t="s">
        <v>317</v>
      </c>
      <c r="K178" s="154">
        <v>6.71</v>
      </c>
      <c r="L178" s="89">
        <v>671</v>
      </c>
      <c r="M178" s="158">
        <v>2724</v>
      </c>
      <c r="N178" s="158">
        <v>2687</v>
      </c>
      <c r="O178" s="141">
        <v>2380</v>
      </c>
      <c r="P178" s="90">
        <v>344</v>
      </c>
      <c r="Q178" s="162">
        <v>0.14453781512605043</v>
      </c>
      <c r="R178" s="174">
        <v>406.2</v>
      </c>
      <c r="S178" s="185">
        <v>839</v>
      </c>
      <c r="T178" s="146">
        <v>677</v>
      </c>
      <c r="U178" s="112">
        <v>162</v>
      </c>
      <c r="V178" s="162">
        <v>0.23929098966026588</v>
      </c>
      <c r="W178" s="185">
        <v>783</v>
      </c>
      <c r="X178" s="141">
        <v>669</v>
      </c>
      <c r="Y178" s="90">
        <v>114</v>
      </c>
      <c r="Z178" s="163">
        <v>0.17040358744394618</v>
      </c>
      <c r="AA178" s="91">
        <v>1.1669150521609537</v>
      </c>
      <c r="AB178" s="158">
        <v>1225</v>
      </c>
      <c r="AC178" s="189">
        <v>1005</v>
      </c>
      <c r="AD178" s="112">
        <v>50</v>
      </c>
      <c r="AE178" s="90">
        <v>1055</v>
      </c>
      <c r="AF178" s="164">
        <v>0.86122448979591837</v>
      </c>
      <c r="AG178" s="92">
        <v>1.2427481815236918</v>
      </c>
      <c r="AH178" s="158">
        <v>140</v>
      </c>
      <c r="AI178" s="164">
        <v>0.11428571428571428</v>
      </c>
      <c r="AJ178" s="93">
        <v>0.56132472635419584</v>
      </c>
      <c r="AK178" s="158">
        <v>25</v>
      </c>
      <c r="AL178" s="158">
        <v>0</v>
      </c>
      <c r="AM178" s="90">
        <v>25</v>
      </c>
      <c r="AN178" s="164">
        <v>2.0408163265306121E-2</v>
      </c>
      <c r="AO178" s="93">
        <v>0.22426553038797936</v>
      </c>
      <c r="AP178" s="158">
        <v>0</v>
      </c>
      <c r="AQ178" s="113" t="s">
        <v>9</v>
      </c>
      <c r="AR178" s="94" t="s">
        <v>9</v>
      </c>
      <c r="AS178" s="114"/>
      <c r="AT178" s="192"/>
    </row>
    <row r="179" spans="1:46" s="142" customFormat="1" ht="12.75" x14ac:dyDescent="0.2">
      <c r="A179" s="114"/>
      <c r="B179" s="260"/>
      <c r="C179" s="260"/>
      <c r="D179" s="129">
        <v>9330188.0600000005</v>
      </c>
      <c r="E179" s="122"/>
      <c r="F179" s="111"/>
      <c r="G179" s="112"/>
      <c r="H179" s="112"/>
      <c r="I179" s="145"/>
      <c r="J179" s="179" t="s">
        <v>318</v>
      </c>
      <c r="K179" s="154">
        <v>3.66</v>
      </c>
      <c r="L179" s="89">
        <v>366</v>
      </c>
      <c r="M179" s="158">
        <v>1484</v>
      </c>
      <c r="N179" s="158">
        <v>1184</v>
      </c>
      <c r="O179" s="141">
        <v>1008</v>
      </c>
      <c r="P179" s="90">
        <v>476</v>
      </c>
      <c r="Q179" s="162">
        <v>0.47222222222222221</v>
      </c>
      <c r="R179" s="174">
        <v>405.1</v>
      </c>
      <c r="S179" s="185">
        <v>514</v>
      </c>
      <c r="T179" s="146">
        <v>327</v>
      </c>
      <c r="U179" s="112">
        <v>187</v>
      </c>
      <c r="V179" s="162">
        <v>0.5718654434250765</v>
      </c>
      <c r="W179" s="185">
        <v>460</v>
      </c>
      <c r="X179" s="141">
        <v>318</v>
      </c>
      <c r="Y179" s="90">
        <v>142</v>
      </c>
      <c r="Z179" s="163">
        <v>0.44654088050314467</v>
      </c>
      <c r="AA179" s="91">
        <v>1.2568306010928962</v>
      </c>
      <c r="AB179" s="158">
        <v>685</v>
      </c>
      <c r="AC179" s="189">
        <v>505</v>
      </c>
      <c r="AD179" s="112">
        <v>50</v>
      </c>
      <c r="AE179" s="90">
        <v>555</v>
      </c>
      <c r="AF179" s="164">
        <v>0.81021897810218979</v>
      </c>
      <c r="AG179" s="92">
        <v>1.1691471545486145</v>
      </c>
      <c r="AH179" s="158">
        <v>65</v>
      </c>
      <c r="AI179" s="164">
        <v>9.4890510948905105E-2</v>
      </c>
      <c r="AJ179" s="93">
        <v>0.46606341330503487</v>
      </c>
      <c r="AK179" s="158">
        <v>10</v>
      </c>
      <c r="AL179" s="158">
        <v>10</v>
      </c>
      <c r="AM179" s="90">
        <v>20</v>
      </c>
      <c r="AN179" s="164">
        <v>2.9197080291970802E-2</v>
      </c>
      <c r="AO179" s="93">
        <v>0.32084703617550331</v>
      </c>
      <c r="AP179" s="158">
        <v>40</v>
      </c>
      <c r="AQ179" s="113" t="s">
        <v>9</v>
      </c>
      <c r="AR179" s="94" t="s">
        <v>9</v>
      </c>
      <c r="AS179" s="114"/>
      <c r="AT179" s="192"/>
    </row>
    <row r="180" spans="1:46" s="142" customFormat="1" ht="12.75" x14ac:dyDescent="0.2">
      <c r="A180" s="114"/>
      <c r="B180" s="260"/>
      <c r="C180" s="260"/>
      <c r="D180" s="129">
        <v>9330188.0700000003</v>
      </c>
      <c r="E180" s="122">
        <v>9330188.0299999993</v>
      </c>
      <c r="F180" s="123">
        <v>0.53880305299999998</v>
      </c>
      <c r="G180" s="146">
        <v>7694</v>
      </c>
      <c r="H180" s="146">
        <v>2226</v>
      </c>
      <c r="I180" s="147">
        <v>2159</v>
      </c>
      <c r="J180" s="179"/>
      <c r="K180" s="154">
        <v>2.38</v>
      </c>
      <c r="L180" s="89">
        <v>238</v>
      </c>
      <c r="M180" s="158">
        <v>4309</v>
      </c>
      <c r="N180" s="158">
        <v>4431</v>
      </c>
      <c r="O180" s="141">
        <v>4145.5506897819996</v>
      </c>
      <c r="P180" s="90">
        <v>163.44931021800039</v>
      </c>
      <c r="Q180" s="162">
        <v>3.9427647241383902E-2</v>
      </c>
      <c r="R180" s="174">
        <v>1807.8</v>
      </c>
      <c r="S180" s="185">
        <v>1281</v>
      </c>
      <c r="T180" s="146">
        <v>1199.3755959779999</v>
      </c>
      <c r="U180" s="112">
        <v>81.624404022000135</v>
      </c>
      <c r="V180" s="162">
        <v>6.80557485876154E-2</v>
      </c>
      <c r="W180" s="185">
        <v>1217</v>
      </c>
      <c r="X180" s="141">
        <v>1163.2757914270001</v>
      </c>
      <c r="Y180" s="90">
        <v>53.724208572999942</v>
      </c>
      <c r="Z180" s="163">
        <v>4.6183552489385181E-2</v>
      </c>
      <c r="AA180" s="91">
        <v>5.1134453781512601</v>
      </c>
      <c r="AB180" s="158">
        <v>1675</v>
      </c>
      <c r="AC180" s="189">
        <v>1310</v>
      </c>
      <c r="AD180" s="112">
        <v>95</v>
      </c>
      <c r="AE180" s="90">
        <v>1405</v>
      </c>
      <c r="AF180" s="164">
        <v>0.83880597014925373</v>
      </c>
      <c r="AG180" s="92">
        <v>1.2103982253235985</v>
      </c>
      <c r="AH180" s="158">
        <v>225</v>
      </c>
      <c r="AI180" s="164">
        <v>0.13432835820895522</v>
      </c>
      <c r="AJ180" s="93">
        <v>0.65976600299093924</v>
      </c>
      <c r="AK180" s="158">
        <v>15</v>
      </c>
      <c r="AL180" s="158">
        <v>0</v>
      </c>
      <c r="AM180" s="90">
        <v>15</v>
      </c>
      <c r="AN180" s="164">
        <v>8.9552238805970154E-3</v>
      </c>
      <c r="AO180" s="93">
        <v>9.8409053632934243E-2</v>
      </c>
      <c r="AP180" s="158">
        <v>25</v>
      </c>
      <c r="AQ180" s="113" t="s">
        <v>9</v>
      </c>
      <c r="AR180" s="94" t="s">
        <v>9</v>
      </c>
      <c r="AS180" s="114" t="s">
        <v>469</v>
      </c>
      <c r="AT180" s="192"/>
    </row>
    <row r="181" spans="1:46" s="142" customFormat="1" ht="12.75" x14ac:dyDescent="0.2">
      <c r="A181" s="114"/>
      <c r="B181" s="260"/>
      <c r="C181" s="260"/>
      <c r="D181" s="129">
        <v>9330188.0800000001</v>
      </c>
      <c r="E181" s="122">
        <v>9330188.0299999993</v>
      </c>
      <c r="F181" s="123">
        <v>0.46119694700000002</v>
      </c>
      <c r="G181" s="146">
        <v>7694</v>
      </c>
      <c r="H181" s="146">
        <v>2226</v>
      </c>
      <c r="I181" s="147">
        <v>2159</v>
      </c>
      <c r="J181" s="179"/>
      <c r="K181" s="154">
        <v>1.28</v>
      </c>
      <c r="L181" s="89">
        <v>128</v>
      </c>
      <c r="M181" s="158">
        <v>3840</v>
      </c>
      <c r="N181" s="158">
        <v>4046</v>
      </c>
      <c r="O181" s="141">
        <v>3548.4493102180004</v>
      </c>
      <c r="P181" s="90">
        <v>291.55068978199961</v>
      </c>
      <c r="Q181" s="162">
        <v>8.2162844750933772E-2</v>
      </c>
      <c r="R181" s="174">
        <v>3003.8</v>
      </c>
      <c r="S181" s="185">
        <v>1181</v>
      </c>
      <c r="T181" s="146">
        <v>1026.6244040220001</v>
      </c>
      <c r="U181" s="112">
        <v>154.37559597799986</v>
      </c>
      <c r="V181" s="162">
        <v>0.15037203028995175</v>
      </c>
      <c r="W181" s="185">
        <v>1149</v>
      </c>
      <c r="X181" s="141">
        <v>995.72420857300006</v>
      </c>
      <c r="Y181" s="90">
        <v>153.27579142699994</v>
      </c>
      <c r="Z181" s="163">
        <v>0.15393398102338371</v>
      </c>
      <c r="AA181" s="91">
        <v>8.9765625</v>
      </c>
      <c r="AB181" s="158">
        <v>1700</v>
      </c>
      <c r="AC181" s="189">
        <v>1355</v>
      </c>
      <c r="AD181" s="112">
        <v>85</v>
      </c>
      <c r="AE181" s="90">
        <v>1440</v>
      </c>
      <c r="AF181" s="164">
        <v>0.84705882352941175</v>
      </c>
      <c r="AG181" s="92">
        <v>1.222307104660046</v>
      </c>
      <c r="AH181" s="158">
        <v>205</v>
      </c>
      <c r="AI181" s="164">
        <v>0.12058823529411765</v>
      </c>
      <c r="AJ181" s="93">
        <v>0.59228013405755231</v>
      </c>
      <c r="AK181" s="158">
        <v>40</v>
      </c>
      <c r="AL181" s="158">
        <v>0</v>
      </c>
      <c r="AM181" s="90">
        <v>40</v>
      </c>
      <c r="AN181" s="164">
        <v>2.3529411764705882E-2</v>
      </c>
      <c r="AO181" s="93">
        <v>0.25856496444731741</v>
      </c>
      <c r="AP181" s="158">
        <v>20</v>
      </c>
      <c r="AQ181" s="113" t="s">
        <v>9</v>
      </c>
      <c r="AR181" s="94" t="s">
        <v>9</v>
      </c>
      <c r="AS181" s="114" t="s">
        <v>469</v>
      </c>
      <c r="AT181" s="192"/>
    </row>
    <row r="182" spans="1:46" s="142" customFormat="1" ht="12.75" x14ac:dyDescent="0.2">
      <c r="A182" s="114"/>
      <c r="B182" s="260"/>
      <c r="C182" s="260"/>
      <c r="D182" s="129">
        <v>9330189.0299999993</v>
      </c>
      <c r="E182" s="122"/>
      <c r="F182" s="111"/>
      <c r="G182" s="112"/>
      <c r="H182" s="112"/>
      <c r="I182" s="145"/>
      <c r="J182" s="179" t="s">
        <v>319</v>
      </c>
      <c r="K182" s="154">
        <v>1.47</v>
      </c>
      <c r="L182" s="89">
        <v>147</v>
      </c>
      <c r="M182" s="158">
        <v>3389</v>
      </c>
      <c r="N182" s="158">
        <v>3350</v>
      </c>
      <c r="O182" s="141">
        <v>3145</v>
      </c>
      <c r="P182" s="90">
        <v>244</v>
      </c>
      <c r="Q182" s="162">
        <v>7.7583465818759939E-2</v>
      </c>
      <c r="R182" s="174">
        <v>2312.6999999999998</v>
      </c>
      <c r="S182" s="185">
        <v>1172</v>
      </c>
      <c r="T182" s="146">
        <v>1115</v>
      </c>
      <c r="U182" s="112">
        <v>57</v>
      </c>
      <c r="V182" s="162">
        <v>5.1121076233183856E-2</v>
      </c>
      <c r="W182" s="185">
        <v>1099</v>
      </c>
      <c r="X182" s="141">
        <v>1059</v>
      </c>
      <c r="Y182" s="90">
        <v>40</v>
      </c>
      <c r="Z182" s="163">
        <v>3.7771482530689328E-2</v>
      </c>
      <c r="AA182" s="91">
        <v>7.4761904761904763</v>
      </c>
      <c r="AB182" s="158">
        <v>1695</v>
      </c>
      <c r="AC182" s="189">
        <v>1265</v>
      </c>
      <c r="AD182" s="112">
        <v>110</v>
      </c>
      <c r="AE182" s="90">
        <v>1375</v>
      </c>
      <c r="AF182" s="164">
        <v>0.8112094395280236</v>
      </c>
      <c r="AG182" s="92">
        <v>1.17057639181533</v>
      </c>
      <c r="AH182" s="158">
        <v>225</v>
      </c>
      <c r="AI182" s="164">
        <v>0.13274336283185842</v>
      </c>
      <c r="AJ182" s="93">
        <v>0.65198115339812579</v>
      </c>
      <c r="AK182" s="158">
        <v>70</v>
      </c>
      <c r="AL182" s="158">
        <v>0</v>
      </c>
      <c r="AM182" s="90">
        <v>70</v>
      </c>
      <c r="AN182" s="164">
        <v>4.1297935103244837E-2</v>
      </c>
      <c r="AO182" s="93">
        <v>0.45382346267302021</v>
      </c>
      <c r="AP182" s="158">
        <v>20</v>
      </c>
      <c r="AQ182" s="113" t="s">
        <v>9</v>
      </c>
      <c r="AR182" s="94" t="s">
        <v>9</v>
      </c>
      <c r="AS182" s="114"/>
      <c r="AT182" s="192"/>
    </row>
    <row r="183" spans="1:46" s="142" customFormat="1" ht="12.75" x14ac:dyDescent="0.2">
      <c r="A183" s="114"/>
      <c r="B183" s="260"/>
      <c r="C183" s="260"/>
      <c r="D183" s="129">
        <v>9330189.0500000007</v>
      </c>
      <c r="E183" s="122"/>
      <c r="F183" s="111"/>
      <c r="G183" s="112"/>
      <c r="H183" s="112"/>
      <c r="I183" s="145"/>
      <c r="J183" s="179" t="s">
        <v>320</v>
      </c>
      <c r="K183" s="154">
        <v>1.34</v>
      </c>
      <c r="L183" s="89">
        <v>134</v>
      </c>
      <c r="M183" s="158">
        <v>8245</v>
      </c>
      <c r="N183" s="158">
        <v>8114</v>
      </c>
      <c r="O183" s="141">
        <v>7150</v>
      </c>
      <c r="P183" s="90">
        <v>1095</v>
      </c>
      <c r="Q183" s="162">
        <v>0.15314685314685314</v>
      </c>
      <c r="R183" s="174">
        <v>6147</v>
      </c>
      <c r="S183" s="185">
        <v>3623</v>
      </c>
      <c r="T183" s="146">
        <v>3440</v>
      </c>
      <c r="U183" s="112">
        <v>183</v>
      </c>
      <c r="V183" s="162">
        <v>5.3197674418604651E-2</v>
      </c>
      <c r="W183" s="185">
        <v>3535</v>
      </c>
      <c r="X183" s="141">
        <v>3283</v>
      </c>
      <c r="Y183" s="90">
        <v>252</v>
      </c>
      <c r="Z183" s="163">
        <v>7.6759061833688705E-2</v>
      </c>
      <c r="AA183" s="91">
        <v>26.380597014925375</v>
      </c>
      <c r="AB183" s="158">
        <v>3720</v>
      </c>
      <c r="AC183" s="189">
        <v>2325</v>
      </c>
      <c r="AD183" s="112">
        <v>200</v>
      </c>
      <c r="AE183" s="90">
        <v>2525</v>
      </c>
      <c r="AF183" s="164">
        <v>0.67876344086021501</v>
      </c>
      <c r="AG183" s="92">
        <v>0.97945662461791494</v>
      </c>
      <c r="AH183" s="158">
        <v>860</v>
      </c>
      <c r="AI183" s="164">
        <v>0.23118279569892472</v>
      </c>
      <c r="AJ183" s="93">
        <v>1.1354754209180977</v>
      </c>
      <c r="AK183" s="158">
        <v>240</v>
      </c>
      <c r="AL183" s="158">
        <v>25</v>
      </c>
      <c r="AM183" s="90">
        <v>265</v>
      </c>
      <c r="AN183" s="164">
        <v>7.1236559139784952E-2</v>
      </c>
      <c r="AO183" s="93">
        <v>0.7828193312064281</v>
      </c>
      <c r="AP183" s="158">
        <v>65</v>
      </c>
      <c r="AQ183" s="113" t="s">
        <v>9</v>
      </c>
      <c r="AR183" s="94" t="s">
        <v>9</v>
      </c>
      <c r="AS183" s="114"/>
      <c r="AT183" s="192"/>
    </row>
    <row r="184" spans="1:46" s="142" customFormat="1" ht="12.75" x14ac:dyDescent="0.2">
      <c r="A184" s="114"/>
      <c r="B184" s="260"/>
      <c r="C184" s="260"/>
      <c r="D184" s="129">
        <v>9330189.0600000005</v>
      </c>
      <c r="E184" s="122"/>
      <c r="F184" s="111"/>
      <c r="G184" s="112"/>
      <c r="H184" s="112"/>
      <c r="I184" s="145"/>
      <c r="J184" s="179" t="s">
        <v>321</v>
      </c>
      <c r="K184" s="154">
        <v>2.41</v>
      </c>
      <c r="L184" s="89">
        <v>241</v>
      </c>
      <c r="M184" s="158">
        <v>3227</v>
      </c>
      <c r="N184" s="158">
        <v>2925</v>
      </c>
      <c r="O184" s="141">
        <v>2776</v>
      </c>
      <c r="P184" s="90">
        <v>451</v>
      </c>
      <c r="Q184" s="162">
        <v>0.16246397694524495</v>
      </c>
      <c r="R184" s="174">
        <v>1336.6</v>
      </c>
      <c r="S184" s="185">
        <v>1076</v>
      </c>
      <c r="T184" s="146">
        <v>1005</v>
      </c>
      <c r="U184" s="112">
        <v>71</v>
      </c>
      <c r="V184" s="162">
        <v>7.0646766169154232E-2</v>
      </c>
      <c r="W184" s="185">
        <v>1013</v>
      </c>
      <c r="X184" s="141">
        <v>936</v>
      </c>
      <c r="Y184" s="90">
        <v>77</v>
      </c>
      <c r="Z184" s="163">
        <v>8.2264957264957264E-2</v>
      </c>
      <c r="AA184" s="91">
        <v>4.203319502074689</v>
      </c>
      <c r="AB184" s="158">
        <v>1500</v>
      </c>
      <c r="AC184" s="189">
        <v>875</v>
      </c>
      <c r="AD184" s="112">
        <v>110</v>
      </c>
      <c r="AE184" s="90">
        <v>985</v>
      </c>
      <c r="AF184" s="164">
        <v>0.65666666666666662</v>
      </c>
      <c r="AG184" s="92">
        <v>0.94757094757094762</v>
      </c>
      <c r="AH184" s="158">
        <v>455</v>
      </c>
      <c r="AI184" s="164">
        <v>0.30333333333333334</v>
      </c>
      <c r="AJ184" s="93">
        <v>1.489849377865095</v>
      </c>
      <c r="AK184" s="158">
        <v>45</v>
      </c>
      <c r="AL184" s="158">
        <v>0</v>
      </c>
      <c r="AM184" s="90">
        <v>45</v>
      </c>
      <c r="AN184" s="164">
        <v>0.03</v>
      </c>
      <c r="AO184" s="93">
        <v>0.32967032967032966</v>
      </c>
      <c r="AP184" s="158">
        <v>0</v>
      </c>
      <c r="AQ184" s="113" t="s">
        <v>9</v>
      </c>
      <c r="AR184" s="94" t="s">
        <v>9</v>
      </c>
      <c r="AS184" s="114"/>
      <c r="AT184" s="192"/>
    </row>
    <row r="185" spans="1:46" s="142" customFormat="1" ht="12.75" x14ac:dyDescent="0.2">
      <c r="A185" s="114"/>
      <c r="B185" s="260"/>
      <c r="C185" s="260"/>
      <c r="D185" s="129">
        <v>9330189.0700000003</v>
      </c>
      <c r="E185" s="122"/>
      <c r="F185" s="111"/>
      <c r="G185" s="112"/>
      <c r="H185" s="112"/>
      <c r="I185" s="145"/>
      <c r="J185" s="179" t="s">
        <v>322</v>
      </c>
      <c r="K185" s="154">
        <v>0.82</v>
      </c>
      <c r="L185" s="89">
        <v>82</v>
      </c>
      <c r="M185" s="158">
        <v>3401</v>
      </c>
      <c r="N185" s="158">
        <v>2421</v>
      </c>
      <c r="O185" s="141">
        <v>2376</v>
      </c>
      <c r="P185" s="90">
        <v>1025</v>
      </c>
      <c r="Q185" s="162">
        <v>0.43139730639730639</v>
      </c>
      <c r="R185" s="174">
        <v>4128.8999999999996</v>
      </c>
      <c r="S185" s="185">
        <v>1369</v>
      </c>
      <c r="T185" s="146">
        <v>950</v>
      </c>
      <c r="U185" s="112">
        <v>419</v>
      </c>
      <c r="V185" s="162">
        <v>0.44105263157894736</v>
      </c>
      <c r="W185" s="185">
        <v>1268</v>
      </c>
      <c r="X185" s="141">
        <v>913</v>
      </c>
      <c r="Y185" s="90">
        <v>355</v>
      </c>
      <c r="Z185" s="163">
        <v>0.38882803943044908</v>
      </c>
      <c r="AA185" s="91">
        <v>15.463414634146341</v>
      </c>
      <c r="AB185" s="158">
        <v>1765</v>
      </c>
      <c r="AC185" s="189">
        <v>1135</v>
      </c>
      <c r="AD185" s="112">
        <v>115</v>
      </c>
      <c r="AE185" s="90">
        <v>1250</v>
      </c>
      <c r="AF185" s="164">
        <v>0.70821529745042489</v>
      </c>
      <c r="AG185" s="92">
        <v>1.0219556961766594</v>
      </c>
      <c r="AH185" s="158">
        <v>395</v>
      </c>
      <c r="AI185" s="164">
        <v>0.22379603399433429</v>
      </c>
      <c r="AJ185" s="93">
        <v>1.0991946659839602</v>
      </c>
      <c r="AK185" s="158">
        <v>115</v>
      </c>
      <c r="AL185" s="158">
        <v>0</v>
      </c>
      <c r="AM185" s="90">
        <v>115</v>
      </c>
      <c r="AN185" s="164">
        <v>6.5155807365439092E-2</v>
      </c>
      <c r="AO185" s="93">
        <v>0.71599788313669332</v>
      </c>
      <c r="AP185" s="158">
        <v>10</v>
      </c>
      <c r="AQ185" s="113" t="s">
        <v>9</v>
      </c>
      <c r="AR185" s="94" t="s">
        <v>9</v>
      </c>
      <c r="AS185" s="114"/>
      <c r="AT185" s="192"/>
    </row>
    <row r="186" spans="1:46" s="142" customFormat="1" ht="12.75" x14ac:dyDescent="0.2">
      <c r="A186" s="114"/>
      <c r="B186" s="260"/>
      <c r="C186" s="260"/>
      <c r="D186" s="129">
        <v>9330189.0899999999</v>
      </c>
      <c r="E186" s="122"/>
      <c r="F186" s="111"/>
      <c r="G186" s="112"/>
      <c r="H186" s="112"/>
      <c r="I186" s="145"/>
      <c r="J186" s="179" t="s">
        <v>324</v>
      </c>
      <c r="K186" s="154">
        <v>1.33</v>
      </c>
      <c r="L186" s="89">
        <v>133</v>
      </c>
      <c r="M186" s="158">
        <v>4485</v>
      </c>
      <c r="N186" s="158">
        <v>4088</v>
      </c>
      <c r="O186" s="141">
        <v>3992</v>
      </c>
      <c r="P186" s="90">
        <v>493</v>
      </c>
      <c r="Q186" s="162">
        <v>0.12349699398797595</v>
      </c>
      <c r="R186" s="174">
        <v>3373.7</v>
      </c>
      <c r="S186" s="185">
        <v>1476</v>
      </c>
      <c r="T186" s="146">
        <v>1278</v>
      </c>
      <c r="U186" s="112">
        <v>198</v>
      </c>
      <c r="V186" s="162">
        <v>0.15492957746478872</v>
      </c>
      <c r="W186" s="185">
        <v>1390</v>
      </c>
      <c r="X186" s="141">
        <v>1218</v>
      </c>
      <c r="Y186" s="90">
        <v>172</v>
      </c>
      <c r="Z186" s="163">
        <v>0.14121510673234811</v>
      </c>
      <c r="AA186" s="91">
        <v>10.451127819548873</v>
      </c>
      <c r="AB186" s="158">
        <v>2170</v>
      </c>
      <c r="AC186" s="189">
        <v>1620</v>
      </c>
      <c r="AD186" s="112">
        <v>130</v>
      </c>
      <c r="AE186" s="90">
        <v>1750</v>
      </c>
      <c r="AF186" s="164">
        <v>0.80645161290322576</v>
      </c>
      <c r="AG186" s="92">
        <v>1.163710841130196</v>
      </c>
      <c r="AH186" s="158">
        <v>330</v>
      </c>
      <c r="AI186" s="164">
        <v>0.15207373271889402</v>
      </c>
      <c r="AJ186" s="93">
        <v>0.74692403103582516</v>
      </c>
      <c r="AK186" s="158">
        <v>55</v>
      </c>
      <c r="AL186" s="158">
        <v>0</v>
      </c>
      <c r="AM186" s="90">
        <v>55</v>
      </c>
      <c r="AN186" s="164">
        <v>2.5345622119815669E-2</v>
      </c>
      <c r="AO186" s="93">
        <v>0.27852331999797442</v>
      </c>
      <c r="AP186" s="158">
        <v>35</v>
      </c>
      <c r="AQ186" s="113" t="s">
        <v>9</v>
      </c>
      <c r="AR186" s="94" t="s">
        <v>9</v>
      </c>
      <c r="AS186" s="114"/>
      <c r="AT186" s="192"/>
    </row>
    <row r="187" spans="1:46" s="142" customFormat="1" ht="12.75" x14ac:dyDescent="0.2">
      <c r="A187" s="114"/>
      <c r="B187" s="260"/>
      <c r="C187" s="260"/>
      <c r="D187" s="129">
        <v>9330189.0999999996</v>
      </c>
      <c r="E187" s="122"/>
      <c r="F187" s="111"/>
      <c r="G187" s="112"/>
      <c r="H187" s="112"/>
      <c r="I187" s="145"/>
      <c r="J187" s="179" t="s">
        <v>325</v>
      </c>
      <c r="K187" s="154">
        <v>1.31</v>
      </c>
      <c r="L187" s="89">
        <v>131</v>
      </c>
      <c r="M187" s="158">
        <v>6749</v>
      </c>
      <c r="N187" s="158">
        <v>6618</v>
      </c>
      <c r="O187" s="141">
        <v>5167</v>
      </c>
      <c r="P187" s="90">
        <v>1582</v>
      </c>
      <c r="Q187" s="162">
        <v>0.30617379523901683</v>
      </c>
      <c r="R187" s="174">
        <v>5159.3999999999996</v>
      </c>
      <c r="S187" s="185">
        <v>2331</v>
      </c>
      <c r="T187" s="146">
        <v>1897</v>
      </c>
      <c r="U187" s="112">
        <v>434</v>
      </c>
      <c r="V187" s="162">
        <v>0.22878228782287824</v>
      </c>
      <c r="W187" s="185">
        <v>2280</v>
      </c>
      <c r="X187" s="141">
        <v>1743</v>
      </c>
      <c r="Y187" s="90">
        <v>537</v>
      </c>
      <c r="Z187" s="163">
        <v>0.30808950086058517</v>
      </c>
      <c r="AA187" s="91">
        <v>17.404580152671755</v>
      </c>
      <c r="AB187" s="158">
        <v>3365</v>
      </c>
      <c r="AC187" s="189">
        <v>2100</v>
      </c>
      <c r="AD187" s="112">
        <v>260</v>
      </c>
      <c r="AE187" s="90">
        <v>2360</v>
      </c>
      <c r="AF187" s="164">
        <v>0.70133729569093606</v>
      </c>
      <c r="AG187" s="92">
        <v>1.0120307297127504</v>
      </c>
      <c r="AH187" s="158">
        <v>800</v>
      </c>
      <c r="AI187" s="164">
        <v>0.23774145616641901</v>
      </c>
      <c r="AJ187" s="93">
        <v>1.1676888809745531</v>
      </c>
      <c r="AK187" s="158">
        <v>190</v>
      </c>
      <c r="AL187" s="158">
        <v>10</v>
      </c>
      <c r="AM187" s="90">
        <v>200</v>
      </c>
      <c r="AN187" s="164">
        <v>5.9435364041604752E-2</v>
      </c>
      <c r="AO187" s="93">
        <v>0.65313586858906325</v>
      </c>
      <c r="AP187" s="158">
        <v>15</v>
      </c>
      <c r="AQ187" s="113" t="s">
        <v>9</v>
      </c>
      <c r="AR187" s="94" t="s">
        <v>9</v>
      </c>
      <c r="AS187" s="114"/>
      <c r="AT187" s="192"/>
    </row>
    <row r="188" spans="1:46" s="142" customFormat="1" ht="12.75" x14ac:dyDescent="0.2">
      <c r="A188" s="114"/>
      <c r="B188" s="260" t="s">
        <v>538</v>
      </c>
      <c r="C188" s="260" t="s">
        <v>578</v>
      </c>
      <c r="D188" s="129">
        <v>9330190.0299999993</v>
      </c>
      <c r="E188" s="122"/>
      <c r="F188" s="111"/>
      <c r="G188" s="112"/>
      <c r="H188" s="112"/>
      <c r="I188" s="145"/>
      <c r="J188" s="179" t="s">
        <v>327</v>
      </c>
      <c r="K188" s="154">
        <v>1.94</v>
      </c>
      <c r="L188" s="89">
        <v>194</v>
      </c>
      <c r="M188" s="158">
        <v>6896</v>
      </c>
      <c r="N188" s="158">
        <v>6183</v>
      </c>
      <c r="O188" s="141">
        <v>4638</v>
      </c>
      <c r="P188" s="90">
        <v>2258</v>
      </c>
      <c r="Q188" s="162">
        <v>0.48684777921517897</v>
      </c>
      <c r="R188" s="174">
        <v>3557.2</v>
      </c>
      <c r="S188" s="185">
        <v>2674</v>
      </c>
      <c r="T188" s="146">
        <v>1778</v>
      </c>
      <c r="U188" s="112">
        <v>896</v>
      </c>
      <c r="V188" s="162">
        <v>0.50393700787401574</v>
      </c>
      <c r="W188" s="185">
        <v>2475</v>
      </c>
      <c r="X188" s="141">
        <v>1609</v>
      </c>
      <c r="Y188" s="90">
        <v>866</v>
      </c>
      <c r="Z188" s="163">
        <v>0.53822249844623993</v>
      </c>
      <c r="AA188" s="91">
        <v>12.757731958762887</v>
      </c>
      <c r="AB188" s="158">
        <v>3540</v>
      </c>
      <c r="AC188" s="189">
        <v>2085</v>
      </c>
      <c r="AD188" s="112">
        <v>190</v>
      </c>
      <c r="AE188" s="90">
        <v>2275</v>
      </c>
      <c r="AF188" s="164">
        <v>0.64265536723163841</v>
      </c>
      <c r="AG188" s="92">
        <v>0.92735262226787651</v>
      </c>
      <c r="AH188" s="158">
        <v>1075</v>
      </c>
      <c r="AI188" s="164">
        <v>0.3036723163841808</v>
      </c>
      <c r="AJ188" s="93">
        <v>1.4915143240873321</v>
      </c>
      <c r="AK188" s="158">
        <v>155</v>
      </c>
      <c r="AL188" s="158">
        <v>10</v>
      </c>
      <c r="AM188" s="90">
        <v>165</v>
      </c>
      <c r="AN188" s="164">
        <v>4.6610169491525424E-2</v>
      </c>
      <c r="AO188" s="93">
        <v>0.5121996647420376</v>
      </c>
      <c r="AP188" s="158">
        <v>25</v>
      </c>
      <c r="AQ188" s="113" t="s">
        <v>9</v>
      </c>
      <c r="AR188" s="94" t="s">
        <v>9</v>
      </c>
      <c r="AS188" s="114"/>
      <c r="AT188" s="192"/>
    </row>
    <row r="189" spans="1:46" s="142" customFormat="1" ht="12.75" x14ac:dyDescent="0.2">
      <c r="A189" s="114"/>
      <c r="B189" s="260"/>
      <c r="C189" s="260"/>
      <c r="D189" s="129">
        <v>9330190.0399999991</v>
      </c>
      <c r="E189" s="122"/>
      <c r="F189" s="111"/>
      <c r="G189" s="112"/>
      <c r="H189" s="112"/>
      <c r="I189" s="145"/>
      <c r="J189" s="179" t="s">
        <v>328</v>
      </c>
      <c r="K189" s="154">
        <v>3.05</v>
      </c>
      <c r="L189" s="89">
        <v>305</v>
      </c>
      <c r="M189" s="158">
        <v>6984</v>
      </c>
      <c r="N189" s="158">
        <v>6623</v>
      </c>
      <c r="O189" s="141">
        <v>5928</v>
      </c>
      <c r="P189" s="90">
        <v>1056</v>
      </c>
      <c r="Q189" s="162">
        <v>0.17813765182186234</v>
      </c>
      <c r="R189" s="174">
        <v>2287.6</v>
      </c>
      <c r="S189" s="185">
        <v>2379</v>
      </c>
      <c r="T189" s="146">
        <v>2217</v>
      </c>
      <c r="U189" s="112">
        <v>162</v>
      </c>
      <c r="V189" s="162">
        <v>7.307171853856563E-2</v>
      </c>
      <c r="W189" s="185">
        <v>2225</v>
      </c>
      <c r="X189" s="141">
        <v>2058</v>
      </c>
      <c r="Y189" s="90">
        <v>167</v>
      </c>
      <c r="Z189" s="163">
        <v>8.1146744412050539E-2</v>
      </c>
      <c r="AA189" s="91">
        <v>7.2950819672131146</v>
      </c>
      <c r="AB189" s="158">
        <v>3545</v>
      </c>
      <c r="AC189" s="189">
        <v>2455</v>
      </c>
      <c r="AD189" s="112">
        <v>205</v>
      </c>
      <c r="AE189" s="90">
        <v>2660</v>
      </c>
      <c r="AF189" s="164">
        <v>0.75035260930888581</v>
      </c>
      <c r="AG189" s="92">
        <v>1.0827598979926203</v>
      </c>
      <c r="AH189" s="158">
        <v>755</v>
      </c>
      <c r="AI189" s="164">
        <v>0.21297602256699577</v>
      </c>
      <c r="AJ189" s="93">
        <v>1.0460511913899595</v>
      </c>
      <c r="AK189" s="158">
        <v>60</v>
      </c>
      <c r="AL189" s="158">
        <v>10</v>
      </c>
      <c r="AM189" s="90">
        <v>70</v>
      </c>
      <c r="AN189" s="164">
        <v>1.9746121297602257E-2</v>
      </c>
      <c r="AO189" s="93">
        <v>0.21699034392969513</v>
      </c>
      <c r="AP189" s="158">
        <v>55</v>
      </c>
      <c r="AQ189" s="113" t="s">
        <v>9</v>
      </c>
      <c r="AR189" s="94" t="s">
        <v>9</v>
      </c>
      <c r="AS189" s="114"/>
      <c r="AT189" s="192"/>
    </row>
    <row r="190" spans="1:46" s="142" customFormat="1" ht="12.75" x14ac:dyDescent="0.2">
      <c r="A190" s="114"/>
      <c r="B190" s="261" t="s">
        <v>538</v>
      </c>
      <c r="C190" s="261" t="s">
        <v>617</v>
      </c>
      <c r="D190" s="130">
        <v>9330190.0500000007</v>
      </c>
      <c r="E190" s="124"/>
      <c r="F190" s="115"/>
      <c r="G190" s="116"/>
      <c r="H190" s="116"/>
      <c r="I190" s="148"/>
      <c r="J190" s="180" t="s">
        <v>329</v>
      </c>
      <c r="K190" s="155">
        <v>0.61</v>
      </c>
      <c r="L190" s="96">
        <v>61</v>
      </c>
      <c r="M190" s="159">
        <v>1791</v>
      </c>
      <c r="N190" s="159">
        <v>1753</v>
      </c>
      <c r="O190" s="143">
        <v>1618</v>
      </c>
      <c r="P190" s="97">
        <v>173</v>
      </c>
      <c r="Q190" s="165">
        <v>0.10692212608158221</v>
      </c>
      <c r="R190" s="175">
        <v>2949.1</v>
      </c>
      <c r="S190" s="186">
        <v>693</v>
      </c>
      <c r="T190" s="150">
        <v>610</v>
      </c>
      <c r="U190" s="116">
        <v>83</v>
      </c>
      <c r="V190" s="165">
        <v>0.1360655737704918</v>
      </c>
      <c r="W190" s="186">
        <v>644</v>
      </c>
      <c r="X190" s="143">
        <v>559</v>
      </c>
      <c r="Y190" s="97">
        <v>85</v>
      </c>
      <c r="Z190" s="166">
        <v>0.15205724508050089</v>
      </c>
      <c r="AA190" s="98">
        <v>10.557377049180328</v>
      </c>
      <c r="AB190" s="159">
        <v>730</v>
      </c>
      <c r="AC190" s="190">
        <v>405</v>
      </c>
      <c r="AD190" s="116">
        <v>45</v>
      </c>
      <c r="AE190" s="97">
        <v>450</v>
      </c>
      <c r="AF190" s="167">
        <v>0.61643835616438358</v>
      </c>
      <c r="AG190" s="99">
        <v>0.88952143746664303</v>
      </c>
      <c r="AH190" s="159">
        <v>245</v>
      </c>
      <c r="AI190" s="167">
        <v>0.33561643835616439</v>
      </c>
      <c r="AJ190" s="100">
        <v>1.6484107974271336</v>
      </c>
      <c r="AK190" s="159">
        <v>20</v>
      </c>
      <c r="AL190" s="159">
        <v>10</v>
      </c>
      <c r="AM190" s="97">
        <v>30</v>
      </c>
      <c r="AN190" s="167">
        <v>4.1095890410958902E-2</v>
      </c>
      <c r="AO190" s="100">
        <v>0.45160319132921872</v>
      </c>
      <c r="AP190" s="159">
        <v>0</v>
      </c>
      <c r="AQ190" s="117" t="s">
        <v>8</v>
      </c>
      <c r="AR190" s="94" t="s">
        <v>9</v>
      </c>
      <c r="AS190" s="114"/>
      <c r="AT190" s="192"/>
    </row>
    <row r="191" spans="1:46" s="142" customFormat="1" ht="12.75" x14ac:dyDescent="0.2">
      <c r="A191" s="114"/>
      <c r="B191" s="260"/>
      <c r="C191" s="260"/>
      <c r="D191" s="129">
        <v>9330191.0299999993</v>
      </c>
      <c r="E191" s="122"/>
      <c r="F191" s="111"/>
      <c r="G191" s="112"/>
      <c r="H191" s="112"/>
      <c r="I191" s="145"/>
      <c r="J191" s="179" t="s">
        <v>331</v>
      </c>
      <c r="K191" s="154">
        <v>1.32</v>
      </c>
      <c r="L191" s="89">
        <v>132</v>
      </c>
      <c r="M191" s="158">
        <v>5619</v>
      </c>
      <c r="N191" s="158">
        <v>5377</v>
      </c>
      <c r="O191" s="141">
        <v>4904</v>
      </c>
      <c r="P191" s="90">
        <v>715</v>
      </c>
      <c r="Q191" s="162">
        <v>0.14579934747145187</v>
      </c>
      <c r="R191" s="174">
        <v>4259.3999999999996</v>
      </c>
      <c r="S191" s="185">
        <v>1749</v>
      </c>
      <c r="T191" s="146">
        <v>1627</v>
      </c>
      <c r="U191" s="112">
        <v>122</v>
      </c>
      <c r="V191" s="162">
        <v>7.4984634296250768E-2</v>
      </c>
      <c r="W191" s="185">
        <v>1618</v>
      </c>
      <c r="X191" s="141">
        <v>1485</v>
      </c>
      <c r="Y191" s="90">
        <v>133</v>
      </c>
      <c r="Z191" s="163">
        <v>8.9562289562289565E-2</v>
      </c>
      <c r="AA191" s="91">
        <v>12.257575757575758</v>
      </c>
      <c r="AB191" s="158">
        <v>2695</v>
      </c>
      <c r="AC191" s="189">
        <v>1730</v>
      </c>
      <c r="AD191" s="112">
        <v>240</v>
      </c>
      <c r="AE191" s="90">
        <v>1970</v>
      </c>
      <c r="AF191" s="164">
        <v>0.73098330241187381</v>
      </c>
      <c r="AG191" s="92">
        <v>1.0548099601902943</v>
      </c>
      <c r="AH191" s="158">
        <v>620</v>
      </c>
      <c r="AI191" s="164">
        <v>0.23005565862708721</v>
      </c>
      <c r="AJ191" s="93">
        <v>1.1299393842194854</v>
      </c>
      <c r="AK191" s="158">
        <v>100</v>
      </c>
      <c r="AL191" s="158">
        <v>10</v>
      </c>
      <c r="AM191" s="90">
        <v>110</v>
      </c>
      <c r="AN191" s="164">
        <v>4.0816326530612242E-2</v>
      </c>
      <c r="AO191" s="93">
        <v>0.44853106077595872</v>
      </c>
      <c r="AP191" s="158">
        <v>0</v>
      </c>
      <c r="AQ191" s="113" t="s">
        <v>9</v>
      </c>
      <c r="AR191" s="94" t="s">
        <v>9</v>
      </c>
      <c r="AS191" s="114"/>
      <c r="AT191" s="192"/>
    </row>
    <row r="192" spans="1:46" s="142" customFormat="1" ht="12.75" x14ac:dyDescent="0.2">
      <c r="A192" s="114"/>
      <c r="B192" s="260"/>
      <c r="C192" s="260"/>
      <c r="D192" s="129">
        <v>9330192</v>
      </c>
      <c r="E192" s="122"/>
      <c r="F192" s="111"/>
      <c r="G192" s="112"/>
      <c r="H192" s="112"/>
      <c r="I192" s="145"/>
      <c r="J192" s="179" t="s">
        <v>333</v>
      </c>
      <c r="K192" s="154">
        <v>9.86</v>
      </c>
      <c r="L192" s="89">
        <v>986</v>
      </c>
      <c r="M192" s="158">
        <v>4194</v>
      </c>
      <c r="N192" s="158">
        <v>4145</v>
      </c>
      <c r="O192" s="141">
        <v>3908</v>
      </c>
      <c r="P192" s="90">
        <v>286</v>
      </c>
      <c r="Q192" s="162">
        <v>7.3183213920163762E-2</v>
      </c>
      <c r="R192" s="174">
        <v>425.2</v>
      </c>
      <c r="S192" s="185">
        <v>1523</v>
      </c>
      <c r="T192" s="146">
        <v>1651</v>
      </c>
      <c r="U192" s="112">
        <v>-128</v>
      </c>
      <c r="V192" s="162">
        <v>-7.7528770442156267E-2</v>
      </c>
      <c r="W192" s="185">
        <v>1347</v>
      </c>
      <c r="X192" s="141">
        <v>1431</v>
      </c>
      <c r="Y192" s="90">
        <v>-84</v>
      </c>
      <c r="Z192" s="163">
        <v>-5.8700209643605873E-2</v>
      </c>
      <c r="AA192" s="91">
        <v>1.3661257606490873</v>
      </c>
      <c r="AB192" s="158">
        <v>1825</v>
      </c>
      <c r="AC192" s="189">
        <v>1260</v>
      </c>
      <c r="AD192" s="112">
        <v>130</v>
      </c>
      <c r="AE192" s="90">
        <v>1390</v>
      </c>
      <c r="AF192" s="164">
        <v>0.76164383561643834</v>
      </c>
      <c r="AG192" s="92">
        <v>1.0990531538476744</v>
      </c>
      <c r="AH192" s="158">
        <v>375</v>
      </c>
      <c r="AI192" s="164">
        <v>0.20547945205479451</v>
      </c>
      <c r="AJ192" s="93">
        <v>1.0092311004655918</v>
      </c>
      <c r="AK192" s="158">
        <v>30</v>
      </c>
      <c r="AL192" s="158">
        <v>20</v>
      </c>
      <c r="AM192" s="90">
        <v>50</v>
      </c>
      <c r="AN192" s="164">
        <v>2.7397260273972601E-2</v>
      </c>
      <c r="AO192" s="93">
        <v>0.30106879421947913</v>
      </c>
      <c r="AP192" s="158">
        <v>20</v>
      </c>
      <c r="AQ192" s="113" t="s">
        <v>9</v>
      </c>
      <c r="AR192" s="94" t="s">
        <v>9</v>
      </c>
      <c r="AS192" s="114"/>
      <c r="AT192" s="192"/>
    </row>
    <row r="193" spans="1:46" s="142" customFormat="1" ht="12.75" x14ac:dyDescent="0.2">
      <c r="A193" s="114"/>
      <c r="B193" s="260" t="s">
        <v>556</v>
      </c>
      <c r="C193" s="260" t="s">
        <v>557</v>
      </c>
      <c r="D193" s="129">
        <v>9330200</v>
      </c>
      <c r="E193" s="122"/>
      <c r="F193" s="111"/>
      <c r="G193" s="112"/>
      <c r="H193" s="112"/>
      <c r="I193" s="145"/>
      <c r="J193" s="179" t="s">
        <v>334</v>
      </c>
      <c r="K193" s="154">
        <v>3.34</v>
      </c>
      <c r="L193" s="89">
        <v>334</v>
      </c>
      <c r="M193" s="158">
        <v>8727</v>
      </c>
      <c r="N193" s="158">
        <v>7125</v>
      </c>
      <c r="O193" s="141">
        <v>5502</v>
      </c>
      <c r="P193" s="90">
        <v>3225</v>
      </c>
      <c r="Q193" s="162">
        <v>0.5861504907306434</v>
      </c>
      <c r="R193" s="174">
        <v>2609.3000000000002</v>
      </c>
      <c r="S193" s="185">
        <v>3045</v>
      </c>
      <c r="T193" s="146">
        <v>1871</v>
      </c>
      <c r="U193" s="112">
        <v>1174</v>
      </c>
      <c r="V193" s="162">
        <v>0.62747194013896312</v>
      </c>
      <c r="W193" s="185">
        <v>2866</v>
      </c>
      <c r="X193" s="141">
        <v>1766</v>
      </c>
      <c r="Y193" s="90">
        <v>1100</v>
      </c>
      <c r="Z193" s="163">
        <v>0.62287655719139301</v>
      </c>
      <c r="AA193" s="91">
        <v>8.5808383233532926</v>
      </c>
      <c r="AB193" s="158">
        <v>4705</v>
      </c>
      <c r="AC193" s="189">
        <v>3265</v>
      </c>
      <c r="AD193" s="112">
        <v>205</v>
      </c>
      <c r="AE193" s="90">
        <v>3470</v>
      </c>
      <c r="AF193" s="164">
        <v>0.73751328374070135</v>
      </c>
      <c r="AG193" s="92">
        <v>1.0642327326705647</v>
      </c>
      <c r="AH193" s="158">
        <v>1010</v>
      </c>
      <c r="AI193" s="164">
        <v>0.21466524973432519</v>
      </c>
      <c r="AJ193" s="93">
        <v>1.054347984942658</v>
      </c>
      <c r="AK193" s="158">
        <v>135</v>
      </c>
      <c r="AL193" s="158">
        <v>50</v>
      </c>
      <c r="AM193" s="90">
        <v>185</v>
      </c>
      <c r="AN193" s="164">
        <v>3.9319872476089264E-2</v>
      </c>
      <c r="AO193" s="93">
        <v>0.43208651072625565</v>
      </c>
      <c r="AP193" s="158">
        <v>35</v>
      </c>
      <c r="AQ193" s="113" t="s">
        <v>9</v>
      </c>
      <c r="AR193" s="94" t="s">
        <v>9</v>
      </c>
      <c r="AS193" s="114"/>
      <c r="AT193" s="192"/>
    </row>
    <row r="194" spans="1:46" s="142" customFormat="1" ht="12.75" x14ac:dyDescent="0.2">
      <c r="A194" s="114"/>
      <c r="B194" s="260"/>
      <c r="C194" s="260"/>
      <c r="D194" s="129">
        <v>9330203</v>
      </c>
      <c r="E194" s="122"/>
      <c r="F194" s="111"/>
      <c r="G194" s="112"/>
      <c r="H194" s="112"/>
      <c r="I194" s="145"/>
      <c r="J194" s="179" t="s">
        <v>337</v>
      </c>
      <c r="K194" s="154">
        <v>1.1200000000000001</v>
      </c>
      <c r="L194" s="89">
        <v>112.00000000000001</v>
      </c>
      <c r="M194" s="158">
        <v>4838</v>
      </c>
      <c r="N194" s="158">
        <v>4640</v>
      </c>
      <c r="O194" s="141">
        <v>4398</v>
      </c>
      <c r="P194" s="90">
        <v>440</v>
      </c>
      <c r="Q194" s="162">
        <v>0.10004547521600728</v>
      </c>
      <c r="R194" s="174">
        <v>4304.3</v>
      </c>
      <c r="S194" s="185">
        <v>1792</v>
      </c>
      <c r="T194" s="146">
        <v>1675</v>
      </c>
      <c r="U194" s="112">
        <v>117</v>
      </c>
      <c r="V194" s="162">
        <v>6.9850746268656713E-2</v>
      </c>
      <c r="W194" s="185">
        <v>1708</v>
      </c>
      <c r="X194" s="141">
        <v>1565</v>
      </c>
      <c r="Y194" s="90">
        <v>143</v>
      </c>
      <c r="Z194" s="163">
        <v>9.1373801916932909E-2</v>
      </c>
      <c r="AA194" s="91">
        <v>15.249999999999998</v>
      </c>
      <c r="AB194" s="158">
        <v>2470</v>
      </c>
      <c r="AC194" s="189">
        <v>1610</v>
      </c>
      <c r="AD194" s="112">
        <v>60</v>
      </c>
      <c r="AE194" s="90">
        <v>1670</v>
      </c>
      <c r="AF194" s="164">
        <v>0.67611336032388669</v>
      </c>
      <c r="AG194" s="92">
        <v>0.97563255457992315</v>
      </c>
      <c r="AH194" s="158">
        <v>635</v>
      </c>
      <c r="AI194" s="164">
        <v>0.25708502024291496</v>
      </c>
      <c r="AJ194" s="93">
        <v>1.26269656307915</v>
      </c>
      <c r="AK194" s="158">
        <v>90</v>
      </c>
      <c r="AL194" s="158">
        <v>45</v>
      </c>
      <c r="AM194" s="90">
        <v>135</v>
      </c>
      <c r="AN194" s="164">
        <v>5.4655870445344132E-2</v>
      </c>
      <c r="AO194" s="93">
        <v>0.60061396093784758</v>
      </c>
      <c r="AP194" s="158">
        <v>30</v>
      </c>
      <c r="AQ194" s="113" t="s">
        <v>9</v>
      </c>
      <c r="AR194" s="94" t="s">
        <v>9</v>
      </c>
      <c r="AS194" s="114"/>
      <c r="AT194" s="192"/>
    </row>
    <row r="195" spans="1:46" s="142" customFormat="1" ht="12.75" x14ac:dyDescent="0.2">
      <c r="A195" s="114"/>
      <c r="B195" s="260"/>
      <c r="C195" s="260"/>
      <c r="D195" s="129">
        <v>9330205.0199999996</v>
      </c>
      <c r="E195" s="122"/>
      <c r="F195" s="111"/>
      <c r="G195" s="112"/>
      <c r="H195" s="112"/>
      <c r="I195" s="145"/>
      <c r="J195" s="179" t="s">
        <v>341</v>
      </c>
      <c r="K195" s="154">
        <v>0.62</v>
      </c>
      <c r="L195" s="89">
        <v>62</v>
      </c>
      <c r="M195" s="158">
        <v>5553</v>
      </c>
      <c r="N195" s="158">
        <v>5165</v>
      </c>
      <c r="O195" s="141">
        <v>5039</v>
      </c>
      <c r="P195" s="90">
        <v>514</v>
      </c>
      <c r="Q195" s="162">
        <v>0.10200436594562413</v>
      </c>
      <c r="R195" s="174">
        <v>8943.5</v>
      </c>
      <c r="S195" s="185">
        <v>3152</v>
      </c>
      <c r="T195" s="146">
        <v>2971</v>
      </c>
      <c r="U195" s="112">
        <v>181</v>
      </c>
      <c r="V195" s="162">
        <v>6.0922248401211715E-2</v>
      </c>
      <c r="W195" s="185">
        <v>3058</v>
      </c>
      <c r="X195" s="141">
        <v>2845</v>
      </c>
      <c r="Y195" s="90">
        <v>213</v>
      </c>
      <c r="Z195" s="163">
        <v>7.4868189806678379E-2</v>
      </c>
      <c r="AA195" s="91">
        <v>49.322580645161288</v>
      </c>
      <c r="AB195" s="158">
        <v>2340</v>
      </c>
      <c r="AC195" s="189">
        <v>1250</v>
      </c>
      <c r="AD195" s="112">
        <v>130</v>
      </c>
      <c r="AE195" s="90">
        <v>1380</v>
      </c>
      <c r="AF195" s="164">
        <v>0.58974358974358976</v>
      </c>
      <c r="AG195" s="92">
        <v>0.8510008510008511</v>
      </c>
      <c r="AH195" s="158">
        <v>670</v>
      </c>
      <c r="AI195" s="164">
        <v>0.28632478632478631</v>
      </c>
      <c r="AJ195" s="93">
        <v>1.4063103454066126</v>
      </c>
      <c r="AK195" s="158">
        <v>265</v>
      </c>
      <c r="AL195" s="158">
        <v>15</v>
      </c>
      <c r="AM195" s="90">
        <v>280</v>
      </c>
      <c r="AN195" s="164">
        <v>0.11965811965811966</v>
      </c>
      <c r="AO195" s="93">
        <v>1.3149243918474689</v>
      </c>
      <c r="AP195" s="158">
        <v>15</v>
      </c>
      <c r="AQ195" s="113" t="s">
        <v>9</v>
      </c>
      <c r="AR195" s="94" t="s">
        <v>9</v>
      </c>
      <c r="AS195" s="114"/>
      <c r="AT195" s="192"/>
    </row>
    <row r="196" spans="1:46" s="142" customFormat="1" ht="12.75" x14ac:dyDescent="0.2">
      <c r="A196" s="114"/>
      <c r="B196" s="260"/>
      <c r="C196" s="260"/>
      <c r="D196" s="129">
        <v>9330208</v>
      </c>
      <c r="E196" s="122"/>
      <c r="F196" s="111"/>
      <c r="G196" s="112"/>
      <c r="H196" s="112"/>
      <c r="I196" s="145"/>
      <c r="J196" s="179" t="s">
        <v>344</v>
      </c>
      <c r="K196" s="154">
        <v>1.68</v>
      </c>
      <c r="L196" s="89">
        <v>168</v>
      </c>
      <c r="M196" s="158">
        <v>6215</v>
      </c>
      <c r="N196" s="158">
        <v>5910</v>
      </c>
      <c r="O196" s="141">
        <v>5853</v>
      </c>
      <c r="P196" s="90">
        <v>362</v>
      </c>
      <c r="Q196" s="162">
        <v>6.1848624636938319E-2</v>
      </c>
      <c r="R196" s="174">
        <v>3705.6</v>
      </c>
      <c r="S196" s="185">
        <v>2835</v>
      </c>
      <c r="T196" s="146">
        <v>2648</v>
      </c>
      <c r="U196" s="112">
        <v>187</v>
      </c>
      <c r="V196" s="162">
        <v>7.0619335347432019E-2</v>
      </c>
      <c r="W196" s="185">
        <v>2718</v>
      </c>
      <c r="X196" s="141">
        <v>2542</v>
      </c>
      <c r="Y196" s="90">
        <v>176</v>
      </c>
      <c r="Z196" s="163">
        <v>6.9236821400472076E-2</v>
      </c>
      <c r="AA196" s="91">
        <v>16.178571428571427</v>
      </c>
      <c r="AB196" s="158">
        <v>3125</v>
      </c>
      <c r="AC196" s="189">
        <v>1960</v>
      </c>
      <c r="AD196" s="112">
        <v>110</v>
      </c>
      <c r="AE196" s="90">
        <v>2070</v>
      </c>
      <c r="AF196" s="164">
        <v>0.66239999999999999</v>
      </c>
      <c r="AG196" s="92">
        <v>0.95584415584415594</v>
      </c>
      <c r="AH196" s="158">
        <v>645</v>
      </c>
      <c r="AI196" s="164">
        <v>0.2064</v>
      </c>
      <c r="AJ196" s="93">
        <v>1.0137524557956779</v>
      </c>
      <c r="AK196" s="158">
        <v>295</v>
      </c>
      <c r="AL196" s="158">
        <v>70</v>
      </c>
      <c r="AM196" s="90">
        <v>365</v>
      </c>
      <c r="AN196" s="164">
        <v>0.1168</v>
      </c>
      <c r="AO196" s="93">
        <v>1.2835164835164836</v>
      </c>
      <c r="AP196" s="158">
        <v>45</v>
      </c>
      <c r="AQ196" s="113" t="s">
        <v>9</v>
      </c>
      <c r="AR196" s="94" t="s">
        <v>9</v>
      </c>
      <c r="AS196" s="114"/>
      <c r="AT196" s="192"/>
    </row>
    <row r="197" spans="1:46" s="142" customFormat="1" ht="12.75" x14ac:dyDescent="0.2">
      <c r="A197" s="114"/>
      <c r="B197" s="260" t="s">
        <v>556</v>
      </c>
      <c r="C197" s="260" t="s">
        <v>572</v>
      </c>
      <c r="D197" s="129">
        <v>9330209</v>
      </c>
      <c r="E197" s="122"/>
      <c r="F197" s="111"/>
      <c r="G197" s="112"/>
      <c r="H197" s="112"/>
      <c r="I197" s="145"/>
      <c r="J197" s="179" t="s">
        <v>345</v>
      </c>
      <c r="K197" s="154">
        <v>2.11</v>
      </c>
      <c r="L197" s="89">
        <v>211</v>
      </c>
      <c r="M197" s="158">
        <v>9351</v>
      </c>
      <c r="N197" s="158">
        <v>8540</v>
      </c>
      <c r="O197" s="141">
        <v>6718</v>
      </c>
      <c r="P197" s="90">
        <v>2633</v>
      </c>
      <c r="Q197" s="162">
        <v>0.39193212265555227</v>
      </c>
      <c r="R197" s="174">
        <v>4442.1000000000004</v>
      </c>
      <c r="S197" s="185">
        <v>4137</v>
      </c>
      <c r="T197" s="146">
        <v>2772</v>
      </c>
      <c r="U197" s="112">
        <v>1365</v>
      </c>
      <c r="V197" s="162">
        <v>0.49242424242424243</v>
      </c>
      <c r="W197" s="185">
        <v>3948</v>
      </c>
      <c r="X197" s="141">
        <v>2674</v>
      </c>
      <c r="Y197" s="90">
        <v>1274</v>
      </c>
      <c r="Z197" s="163">
        <v>0.47643979057591623</v>
      </c>
      <c r="AA197" s="91">
        <v>18.710900473933648</v>
      </c>
      <c r="AB197" s="158">
        <v>4550</v>
      </c>
      <c r="AC197" s="189">
        <v>3070</v>
      </c>
      <c r="AD197" s="112">
        <v>175</v>
      </c>
      <c r="AE197" s="90">
        <v>3245</v>
      </c>
      <c r="AF197" s="164">
        <v>0.71318681318681321</v>
      </c>
      <c r="AG197" s="92">
        <v>1.029129600558172</v>
      </c>
      <c r="AH197" s="158">
        <v>970</v>
      </c>
      <c r="AI197" s="164">
        <v>0.21318681318681318</v>
      </c>
      <c r="AJ197" s="93">
        <v>1.0470865087760961</v>
      </c>
      <c r="AK197" s="158">
        <v>225</v>
      </c>
      <c r="AL197" s="158">
        <v>40</v>
      </c>
      <c r="AM197" s="90">
        <v>265</v>
      </c>
      <c r="AN197" s="164">
        <v>5.8241758241758243E-2</v>
      </c>
      <c r="AO197" s="93">
        <v>0.64001932133800266</v>
      </c>
      <c r="AP197" s="158">
        <v>70</v>
      </c>
      <c r="AQ197" s="113" t="s">
        <v>9</v>
      </c>
      <c r="AR197" s="94" t="s">
        <v>9</v>
      </c>
      <c r="AS197" s="114"/>
      <c r="AT197" s="192"/>
    </row>
    <row r="198" spans="1:46" s="142" customFormat="1" ht="12.75" x14ac:dyDescent="0.2">
      <c r="A198" s="114"/>
      <c r="B198" s="260"/>
      <c r="C198" s="260"/>
      <c r="D198" s="129">
        <v>9330221.0099999998</v>
      </c>
      <c r="E198" s="122"/>
      <c r="F198" s="111"/>
      <c r="G198" s="112"/>
      <c r="H198" s="112"/>
      <c r="I198" s="145"/>
      <c r="J198" s="179" t="s">
        <v>348</v>
      </c>
      <c r="K198" s="154">
        <v>1.23</v>
      </c>
      <c r="L198" s="89">
        <v>123</v>
      </c>
      <c r="M198" s="158">
        <v>1776</v>
      </c>
      <c r="N198" s="158">
        <v>1736</v>
      </c>
      <c r="O198" s="141">
        <v>1650</v>
      </c>
      <c r="P198" s="90">
        <v>126</v>
      </c>
      <c r="Q198" s="162">
        <v>7.636363636363637E-2</v>
      </c>
      <c r="R198" s="174">
        <v>1444.3</v>
      </c>
      <c r="S198" s="185">
        <v>648</v>
      </c>
      <c r="T198" s="146">
        <v>608</v>
      </c>
      <c r="U198" s="112">
        <v>40</v>
      </c>
      <c r="V198" s="162">
        <v>6.5789473684210523E-2</v>
      </c>
      <c r="W198" s="185">
        <v>615</v>
      </c>
      <c r="X198" s="141">
        <v>578</v>
      </c>
      <c r="Y198" s="90">
        <v>37</v>
      </c>
      <c r="Z198" s="163">
        <v>6.4013840830449822E-2</v>
      </c>
      <c r="AA198" s="91">
        <v>5</v>
      </c>
      <c r="AB198" s="158">
        <v>895</v>
      </c>
      <c r="AC198" s="189">
        <v>690</v>
      </c>
      <c r="AD198" s="112">
        <v>30</v>
      </c>
      <c r="AE198" s="90">
        <v>720</v>
      </c>
      <c r="AF198" s="164">
        <v>0.8044692737430168</v>
      </c>
      <c r="AG198" s="92">
        <v>1.1608503228614961</v>
      </c>
      <c r="AH198" s="158">
        <v>150</v>
      </c>
      <c r="AI198" s="164">
        <v>0.16759776536312848</v>
      </c>
      <c r="AJ198" s="93">
        <v>0.82317173557528722</v>
      </c>
      <c r="AK198" s="158">
        <v>15</v>
      </c>
      <c r="AL198" s="158">
        <v>25</v>
      </c>
      <c r="AM198" s="90">
        <v>40</v>
      </c>
      <c r="AN198" s="164">
        <v>4.4692737430167599E-2</v>
      </c>
      <c r="AO198" s="93">
        <v>0.4911289827490945</v>
      </c>
      <c r="AP198" s="158">
        <v>0</v>
      </c>
      <c r="AQ198" s="113" t="s">
        <v>9</v>
      </c>
      <c r="AR198" s="94" t="s">
        <v>9</v>
      </c>
      <c r="AS198" s="114"/>
      <c r="AT198" s="192"/>
    </row>
    <row r="199" spans="1:46" s="142" customFormat="1" ht="12.75" x14ac:dyDescent="0.2">
      <c r="A199" s="114"/>
      <c r="B199" s="260"/>
      <c r="C199" s="260"/>
      <c r="D199" s="129">
        <v>9330221.0299999993</v>
      </c>
      <c r="E199" s="122"/>
      <c r="F199" s="111"/>
      <c r="G199" s="112"/>
      <c r="H199" s="112"/>
      <c r="I199" s="145"/>
      <c r="J199" s="179" t="s">
        <v>349</v>
      </c>
      <c r="K199" s="154">
        <v>1.3</v>
      </c>
      <c r="L199" s="89">
        <v>130</v>
      </c>
      <c r="M199" s="158">
        <v>3658</v>
      </c>
      <c r="N199" s="158">
        <v>3465</v>
      </c>
      <c r="O199" s="141">
        <v>3273</v>
      </c>
      <c r="P199" s="90">
        <v>385</v>
      </c>
      <c r="Q199" s="162">
        <v>0.11762908646501681</v>
      </c>
      <c r="R199" s="174">
        <v>2817.1</v>
      </c>
      <c r="S199" s="185">
        <v>1339</v>
      </c>
      <c r="T199" s="146">
        <v>1177</v>
      </c>
      <c r="U199" s="112">
        <v>162</v>
      </c>
      <c r="V199" s="162">
        <v>0.13763806287170774</v>
      </c>
      <c r="W199" s="185">
        <v>1237</v>
      </c>
      <c r="X199" s="141">
        <v>1078</v>
      </c>
      <c r="Y199" s="90">
        <v>159</v>
      </c>
      <c r="Z199" s="163">
        <v>0.14749536178107606</v>
      </c>
      <c r="AA199" s="91">
        <v>9.5153846153846153</v>
      </c>
      <c r="AB199" s="158">
        <v>1720</v>
      </c>
      <c r="AC199" s="189">
        <v>1120</v>
      </c>
      <c r="AD199" s="112">
        <v>110</v>
      </c>
      <c r="AE199" s="90">
        <v>1230</v>
      </c>
      <c r="AF199" s="164">
        <v>0.71511627906976749</v>
      </c>
      <c r="AG199" s="92">
        <v>1.0319138226114972</v>
      </c>
      <c r="AH199" s="158">
        <v>370</v>
      </c>
      <c r="AI199" s="164">
        <v>0.21511627906976744</v>
      </c>
      <c r="AJ199" s="93">
        <v>1.0565632567277379</v>
      </c>
      <c r="AK199" s="158">
        <v>60</v>
      </c>
      <c r="AL199" s="158">
        <v>25</v>
      </c>
      <c r="AM199" s="90">
        <v>85</v>
      </c>
      <c r="AN199" s="164">
        <v>4.9418604651162788E-2</v>
      </c>
      <c r="AO199" s="93">
        <v>0.54306158957321748</v>
      </c>
      <c r="AP199" s="158">
        <v>35</v>
      </c>
      <c r="AQ199" s="113" t="s">
        <v>9</v>
      </c>
      <c r="AR199" s="94" t="s">
        <v>9</v>
      </c>
      <c r="AS199" s="114"/>
      <c r="AT199" s="192"/>
    </row>
    <row r="200" spans="1:46" s="142" customFormat="1" ht="12.75" x14ac:dyDescent="0.2">
      <c r="A200" s="114"/>
      <c r="B200" s="261"/>
      <c r="C200" s="261"/>
      <c r="D200" s="130">
        <v>9330221.0399999991</v>
      </c>
      <c r="E200" s="124"/>
      <c r="F200" s="115"/>
      <c r="G200" s="116"/>
      <c r="H200" s="116"/>
      <c r="I200" s="148"/>
      <c r="J200" s="180" t="s">
        <v>350</v>
      </c>
      <c r="K200" s="155">
        <v>1.32</v>
      </c>
      <c r="L200" s="96">
        <v>132</v>
      </c>
      <c r="M200" s="159">
        <v>5455</v>
      </c>
      <c r="N200" s="159">
        <v>5337</v>
      </c>
      <c r="O200" s="143">
        <v>5065</v>
      </c>
      <c r="P200" s="97">
        <v>390</v>
      </c>
      <c r="Q200" s="165">
        <v>7.6999012833168803E-2</v>
      </c>
      <c r="R200" s="175">
        <v>4125.1000000000004</v>
      </c>
      <c r="S200" s="186">
        <v>1813</v>
      </c>
      <c r="T200" s="150">
        <v>1640</v>
      </c>
      <c r="U200" s="116">
        <v>173</v>
      </c>
      <c r="V200" s="165">
        <v>0.10548780487804878</v>
      </c>
      <c r="W200" s="186">
        <v>1705</v>
      </c>
      <c r="X200" s="143">
        <v>1530</v>
      </c>
      <c r="Y200" s="97">
        <v>175</v>
      </c>
      <c r="Z200" s="166">
        <v>0.11437908496732026</v>
      </c>
      <c r="AA200" s="98">
        <v>12.916666666666666</v>
      </c>
      <c r="AB200" s="159">
        <v>2225</v>
      </c>
      <c r="AC200" s="190">
        <v>1260</v>
      </c>
      <c r="AD200" s="116">
        <v>80</v>
      </c>
      <c r="AE200" s="97">
        <v>1340</v>
      </c>
      <c r="AF200" s="167">
        <v>0.60224719101123592</v>
      </c>
      <c r="AG200" s="99">
        <v>0.86904356567277918</v>
      </c>
      <c r="AH200" s="159">
        <v>680</v>
      </c>
      <c r="AI200" s="167">
        <v>0.30561797752808989</v>
      </c>
      <c r="AJ200" s="100">
        <v>1.5010706165426813</v>
      </c>
      <c r="AK200" s="159">
        <v>130</v>
      </c>
      <c r="AL200" s="159">
        <v>45</v>
      </c>
      <c r="AM200" s="97">
        <v>175</v>
      </c>
      <c r="AN200" s="167">
        <v>7.8651685393258425E-2</v>
      </c>
      <c r="AO200" s="100">
        <v>0.86430423509075194</v>
      </c>
      <c r="AP200" s="159">
        <v>25</v>
      </c>
      <c r="AQ200" s="117" t="s">
        <v>8</v>
      </c>
      <c r="AR200" s="94" t="s">
        <v>9</v>
      </c>
      <c r="AS200" s="114"/>
      <c r="AT200" s="192"/>
    </row>
    <row r="201" spans="1:46" s="142" customFormat="1" ht="12.75" x14ac:dyDescent="0.2">
      <c r="A201" s="114"/>
      <c r="B201" s="261"/>
      <c r="C201" s="261"/>
      <c r="D201" s="130">
        <v>9330224.0199999996</v>
      </c>
      <c r="E201" s="124"/>
      <c r="F201" s="115"/>
      <c r="G201" s="116"/>
      <c r="H201" s="116"/>
      <c r="I201" s="148"/>
      <c r="J201" s="180" t="s">
        <v>356</v>
      </c>
      <c r="K201" s="155">
        <v>0.7</v>
      </c>
      <c r="L201" s="96">
        <v>70</v>
      </c>
      <c r="M201" s="159">
        <v>4933</v>
      </c>
      <c r="N201" s="159">
        <v>4898</v>
      </c>
      <c r="O201" s="143">
        <v>4058</v>
      </c>
      <c r="P201" s="97">
        <v>875</v>
      </c>
      <c r="Q201" s="165">
        <v>0.21562345983242978</v>
      </c>
      <c r="R201" s="175">
        <v>7092.7</v>
      </c>
      <c r="S201" s="186">
        <v>2061</v>
      </c>
      <c r="T201" s="150">
        <v>1657</v>
      </c>
      <c r="U201" s="116">
        <v>404</v>
      </c>
      <c r="V201" s="165">
        <v>0.24381412190706095</v>
      </c>
      <c r="W201" s="186">
        <v>1967</v>
      </c>
      <c r="X201" s="143">
        <v>1586</v>
      </c>
      <c r="Y201" s="97">
        <v>381</v>
      </c>
      <c r="Z201" s="166">
        <v>0.24022698612862547</v>
      </c>
      <c r="AA201" s="98">
        <v>28.1</v>
      </c>
      <c r="AB201" s="159">
        <v>1815</v>
      </c>
      <c r="AC201" s="190">
        <v>1060</v>
      </c>
      <c r="AD201" s="116">
        <v>65</v>
      </c>
      <c r="AE201" s="97">
        <v>1125</v>
      </c>
      <c r="AF201" s="167">
        <v>0.6198347107438017</v>
      </c>
      <c r="AG201" s="99">
        <v>0.89442238202568791</v>
      </c>
      <c r="AH201" s="159">
        <v>605</v>
      </c>
      <c r="AI201" s="167">
        <v>0.33333333333333331</v>
      </c>
      <c r="AJ201" s="100">
        <v>1.6371971185330714</v>
      </c>
      <c r="AK201" s="159">
        <v>65</v>
      </c>
      <c r="AL201" s="159">
        <v>10</v>
      </c>
      <c r="AM201" s="97">
        <v>75</v>
      </c>
      <c r="AN201" s="167">
        <v>4.1322314049586778E-2</v>
      </c>
      <c r="AO201" s="100">
        <v>0.45409136318227228</v>
      </c>
      <c r="AP201" s="159">
        <v>10</v>
      </c>
      <c r="AQ201" s="117" t="s">
        <v>8</v>
      </c>
      <c r="AR201" s="94" t="s">
        <v>9</v>
      </c>
      <c r="AS201" s="114"/>
      <c r="AT201" s="192"/>
    </row>
    <row r="202" spans="1:46" s="142" customFormat="1" ht="12.75" x14ac:dyDescent="0.2">
      <c r="A202" s="114"/>
      <c r="B202" s="260"/>
      <c r="C202" s="260"/>
      <c r="D202" s="129">
        <v>9330225.0099999998</v>
      </c>
      <c r="E202" s="122"/>
      <c r="F202" s="111"/>
      <c r="G202" s="112"/>
      <c r="H202" s="112"/>
      <c r="I202" s="145"/>
      <c r="J202" s="179" t="s">
        <v>357</v>
      </c>
      <c r="K202" s="154">
        <v>1.47</v>
      </c>
      <c r="L202" s="89">
        <v>147</v>
      </c>
      <c r="M202" s="158">
        <v>5844</v>
      </c>
      <c r="N202" s="158">
        <v>5864</v>
      </c>
      <c r="O202" s="141">
        <v>5567</v>
      </c>
      <c r="P202" s="90">
        <v>277</v>
      </c>
      <c r="Q202" s="162">
        <v>4.9757499550925094E-2</v>
      </c>
      <c r="R202" s="174">
        <v>3976.6</v>
      </c>
      <c r="S202" s="185">
        <v>1962</v>
      </c>
      <c r="T202" s="146">
        <v>1872</v>
      </c>
      <c r="U202" s="112">
        <v>90</v>
      </c>
      <c r="V202" s="162">
        <v>4.807692307692308E-2</v>
      </c>
      <c r="W202" s="185">
        <v>1840</v>
      </c>
      <c r="X202" s="141">
        <v>1757</v>
      </c>
      <c r="Y202" s="90">
        <v>83</v>
      </c>
      <c r="Z202" s="163">
        <v>4.723961297666477E-2</v>
      </c>
      <c r="AA202" s="91">
        <v>12.517006802721088</v>
      </c>
      <c r="AB202" s="158">
        <v>2450</v>
      </c>
      <c r="AC202" s="189">
        <v>1660</v>
      </c>
      <c r="AD202" s="112">
        <v>135</v>
      </c>
      <c r="AE202" s="90">
        <v>1795</v>
      </c>
      <c r="AF202" s="164">
        <v>0.73265306122448981</v>
      </c>
      <c r="AG202" s="92">
        <v>1.0572194245663635</v>
      </c>
      <c r="AH202" s="158">
        <v>535</v>
      </c>
      <c r="AI202" s="164">
        <v>0.21836734693877552</v>
      </c>
      <c r="AJ202" s="93">
        <v>1.0725311735696244</v>
      </c>
      <c r="AK202" s="158">
        <v>65</v>
      </c>
      <c r="AL202" s="158">
        <v>25</v>
      </c>
      <c r="AM202" s="90">
        <v>90</v>
      </c>
      <c r="AN202" s="164">
        <v>3.6734693877551024E-2</v>
      </c>
      <c r="AO202" s="93">
        <v>0.40367795469836293</v>
      </c>
      <c r="AP202" s="158">
        <v>30</v>
      </c>
      <c r="AQ202" s="113" t="s">
        <v>9</v>
      </c>
      <c r="AR202" s="94" t="s">
        <v>9</v>
      </c>
      <c r="AS202" s="114"/>
      <c r="AT202" s="192"/>
    </row>
    <row r="203" spans="1:46" s="142" customFormat="1" ht="12.75" x14ac:dyDescent="0.2">
      <c r="A203" s="114"/>
      <c r="B203" s="261"/>
      <c r="C203" s="261"/>
      <c r="D203" s="130">
        <v>9330226.0199999996</v>
      </c>
      <c r="E203" s="124"/>
      <c r="F203" s="115"/>
      <c r="G203" s="116"/>
      <c r="H203" s="116"/>
      <c r="I203" s="148"/>
      <c r="J203" s="180" t="s">
        <v>359</v>
      </c>
      <c r="K203" s="155">
        <v>1.35</v>
      </c>
      <c r="L203" s="96">
        <v>135</v>
      </c>
      <c r="M203" s="159">
        <v>3921</v>
      </c>
      <c r="N203" s="159">
        <v>4188</v>
      </c>
      <c r="O203" s="143">
        <v>3897</v>
      </c>
      <c r="P203" s="97">
        <v>24</v>
      </c>
      <c r="Q203" s="165">
        <v>6.1585835257890681E-3</v>
      </c>
      <c r="R203" s="175">
        <v>2903.8</v>
      </c>
      <c r="S203" s="186">
        <v>1586</v>
      </c>
      <c r="T203" s="150">
        <v>1649</v>
      </c>
      <c r="U203" s="116">
        <v>-63</v>
      </c>
      <c r="V203" s="165">
        <v>-3.8204972710733781E-2</v>
      </c>
      <c r="W203" s="186">
        <v>1413</v>
      </c>
      <c r="X203" s="143">
        <v>1391</v>
      </c>
      <c r="Y203" s="97">
        <v>22</v>
      </c>
      <c r="Z203" s="166">
        <v>1.5815959741193385E-2</v>
      </c>
      <c r="AA203" s="98">
        <v>10.466666666666667</v>
      </c>
      <c r="AB203" s="159">
        <v>1515</v>
      </c>
      <c r="AC203" s="190">
        <v>775</v>
      </c>
      <c r="AD203" s="116">
        <v>85</v>
      </c>
      <c r="AE203" s="97">
        <v>860</v>
      </c>
      <c r="AF203" s="167">
        <v>0.56765676567656764</v>
      </c>
      <c r="AG203" s="99">
        <v>0.81912953200081917</v>
      </c>
      <c r="AH203" s="159">
        <v>525</v>
      </c>
      <c r="AI203" s="167">
        <v>0.34653465346534651</v>
      </c>
      <c r="AJ203" s="100">
        <v>1.702036608375965</v>
      </c>
      <c r="AK203" s="159">
        <v>100</v>
      </c>
      <c r="AL203" s="159">
        <v>15</v>
      </c>
      <c r="AM203" s="97">
        <v>115</v>
      </c>
      <c r="AN203" s="167">
        <v>7.590759075907591E-2</v>
      </c>
      <c r="AO203" s="100">
        <v>0.83414934900083415</v>
      </c>
      <c r="AP203" s="159">
        <v>10</v>
      </c>
      <c r="AQ203" s="117" t="s">
        <v>8</v>
      </c>
      <c r="AR203" s="94" t="s">
        <v>9</v>
      </c>
      <c r="AS203" s="114"/>
      <c r="AT203" s="192"/>
    </row>
    <row r="204" spans="1:46" s="142" customFormat="1" ht="12.75" x14ac:dyDescent="0.2">
      <c r="A204" s="114"/>
      <c r="B204" s="260"/>
      <c r="C204" s="260"/>
      <c r="D204" s="129">
        <v>9330228.0199999996</v>
      </c>
      <c r="E204" s="122"/>
      <c r="F204" s="111"/>
      <c r="G204" s="112"/>
      <c r="H204" s="112"/>
      <c r="I204" s="145"/>
      <c r="J204" s="179" t="s">
        <v>364</v>
      </c>
      <c r="K204" s="154">
        <v>0.98</v>
      </c>
      <c r="L204" s="89">
        <v>98</v>
      </c>
      <c r="M204" s="158">
        <v>3734</v>
      </c>
      <c r="N204" s="158">
        <v>3687</v>
      </c>
      <c r="O204" s="141">
        <v>3556</v>
      </c>
      <c r="P204" s="90">
        <v>178</v>
      </c>
      <c r="Q204" s="162">
        <v>5.0056242969628795E-2</v>
      </c>
      <c r="R204" s="174">
        <v>3807.9</v>
      </c>
      <c r="S204" s="185">
        <v>1306</v>
      </c>
      <c r="T204" s="146">
        <v>1303</v>
      </c>
      <c r="U204" s="112">
        <v>3</v>
      </c>
      <c r="V204" s="162">
        <v>2.3023791250959325E-3</v>
      </c>
      <c r="W204" s="185">
        <v>1195</v>
      </c>
      <c r="X204" s="141">
        <v>1208</v>
      </c>
      <c r="Y204" s="90">
        <v>-13</v>
      </c>
      <c r="Z204" s="163">
        <v>-1.0761589403973509E-2</v>
      </c>
      <c r="AA204" s="91">
        <v>12.193877551020408</v>
      </c>
      <c r="AB204" s="158">
        <v>1550</v>
      </c>
      <c r="AC204" s="189">
        <v>950</v>
      </c>
      <c r="AD204" s="112">
        <v>100</v>
      </c>
      <c r="AE204" s="90">
        <v>1050</v>
      </c>
      <c r="AF204" s="164">
        <v>0.67741935483870963</v>
      </c>
      <c r="AG204" s="92">
        <v>0.97751710654936463</v>
      </c>
      <c r="AH204" s="158">
        <v>425</v>
      </c>
      <c r="AI204" s="164">
        <v>0.27419354838709675</v>
      </c>
      <c r="AJ204" s="93">
        <v>1.3467266620191392</v>
      </c>
      <c r="AK204" s="158">
        <v>45</v>
      </c>
      <c r="AL204" s="158">
        <v>20</v>
      </c>
      <c r="AM204" s="90">
        <v>65</v>
      </c>
      <c r="AN204" s="164">
        <v>4.1935483870967745E-2</v>
      </c>
      <c r="AO204" s="93">
        <v>0.46082949308755766</v>
      </c>
      <c r="AP204" s="158">
        <v>15</v>
      </c>
      <c r="AQ204" s="113" t="s">
        <v>9</v>
      </c>
      <c r="AR204" s="94" t="s">
        <v>9</v>
      </c>
      <c r="AS204" s="114"/>
      <c r="AT204" s="192"/>
    </row>
    <row r="205" spans="1:46" s="142" customFormat="1" ht="12.75" x14ac:dyDescent="0.2">
      <c r="A205" s="114"/>
      <c r="B205" s="260"/>
      <c r="C205" s="260"/>
      <c r="D205" s="129">
        <v>9330229</v>
      </c>
      <c r="E205" s="122"/>
      <c r="F205" s="111"/>
      <c r="G205" s="112"/>
      <c r="H205" s="112"/>
      <c r="I205" s="145"/>
      <c r="J205" s="179" t="s">
        <v>367</v>
      </c>
      <c r="K205" s="154">
        <v>3.07</v>
      </c>
      <c r="L205" s="89">
        <v>307</v>
      </c>
      <c r="M205" s="158">
        <v>7140</v>
      </c>
      <c r="N205" s="158">
        <v>6994</v>
      </c>
      <c r="O205" s="141">
        <v>6678</v>
      </c>
      <c r="P205" s="90">
        <v>462</v>
      </c>
      <c r="Q205" s="162">
        <v>6.9182389937106917E-2</v>
      </c>
      <c r="R205" s="174">
        <v>2328.6</v>
      </c>
      <c r="S205" s="185">
        <v>2901</v>
      </c>
      <c r="T205" s="146">
        <v>2665</v>
      </c>
      <c r="U205" s="112">
        <v>236</v>
      </c>
      <c r="V205" s="162">
        <v>8.8555347091932454E-2</v>
      </c>
      <c r="W205" s="185">
        <v>2705</v>
      </c>
      <c r="X205" s="141">
        <v>2525</v>
      </c>
      <c r="Y205" s="90">
        <v>180</v>
      </c>
      <c r="Z205" s="163">
        <v>7.1287128712871281E-2</v>
      </c>
      <c r="AA205" s="91">
        <v>8.811074918566776</v>
      </c>
      <c r="AB205" s="158">
        <v>3315</v>
      </c>
      <c r="AC205" s="189">
        <v>2040</v>
      </c>
      <c r="AD205" s="112">
        <v>200</v>
      </c>
      <c r="AE205" s="90">
        <v>2240</v>
      </c>
      <c r="AF205" s="164">
        <v>0.67571644042232282</v>
      </c>
      <c r="AG205" s="92">
        <v>0.97505979858921044</v>
      </c>
      <c r="AH205" s="158">
        <v>865</v>
      </c>
      <c r="AI205" s="164">
        <v>0.26093514328808448</v>
      </c>
      <c r="AJ205" s="93">
        <v>1.281606794145798</v>
      </c>
      <c r="AK205" s="158">
        <v>135</v>
      </c>
      <c r="AL205" s="158">
        <v>50</v>
      </c>
      <c r="AM205" s="90">
        <v>185</v>
      </c>
      <c r="AN205" s="164">
        <v>5.5806938159879339E-2</v>
      </c>
      <c r="AO205" s="93">
        <v>0.61326305670197079</v>
      </c>
      <c r="AP205" s="158">
        <v>25</v>
      </c>
      <c r="AQ205" s="113" t="s">
        <v>9</v>
      </c>
      <c r="AR205" s="94" t="s">
        <v>9</v>
      </c>
      <c r="AS205" s="114"/>
      <c r="AT205" s="192"/>
    </row>
    <row r="206" spans="1:46" s="142" customFormat="1" ht="12.75" x14ac:dyDescent="0.2">
      <c r="A206" s="114"/>
      <c r="B206" s="260"/>
      <c r="C206" s="260"/>
      <c r="D206" s="129">
        <v>9330230.0099999998</v>
      </c>
      <c r="E206" s="122"/>
      <c r="F206" s="111"/>
      <c r="G206" s="112"/>
      <c r="H206" s="112"/>
      <c r="I206" s="145"/>
      <c r="J206" s="179" t="s">
        <v>368</v>
      </c>
      <c r="K206" s="154">
        <v>4.2300000000000004</v>
      </c>
      <c r="L206" s="89">
        <v>423.00000000000006</v>
      </c>
      <c r="M206" s="158">
        <v>5403</v>
      </c>
      <c r="N206" s="158">
        <v>5447</v>
      </c>
      <c r="O206" s="141">
        <v>5404</v>
      </c>
      <c r="P206" s="90">
        <v>-1</v>
      </c>
      <c r="Q206" s="162">
        <v>-1.850481125092524E-4</v>
      </c>
      <c r="R206" s="174">
        <v>1278.5999999999999</v>
      </c>
      <c r="S206" s="185">
        <v>1992</v>
      </c>
      <c r="T206" s="146">
        <v>1979</v>
      </c>
      <c r="U206" s="112">
        <v>13</v>
      </c>
      <c r="V206" s="162">
        <v>6.5689742294087923E-3</v>
      </c>
      <c r="W206" s="185">
        <v>1931</v>
      </c>
      <c r="X206" s="141">
        <v>1903</v>
      </c>
      <c r="Y206" s="90">
        <v>28</v>
      </c>
      <c r="Z206" s="163">
        <v>1.4713610089332634E-2</v>
      </c>
      <c r="AA206" s="91">
        <v>4.5650118203309686</v>
      </c>
      <c r="AB206" s="158">
        <v>2415</v>
      </c>
      <c r="AC206" s="189">
        <v>1640</v>
      </c>
      <c r="AD206" s="112">
        <v>130</v>
      </c>
      <c r="AE206" s="90">
        <v>1770</v>
      </c>
      <c r="AF206" s="164">
        <v>0.73291925465838514</v>
      </c>
      <c r="AG206" s="92">
        <v>1.0576035420755918</v>
      </c>
      <c r="AH206" s="158">
        <v>475</v>
      </c>
      <c r="AI206" s="164">
        <v>0.19668737060041408</v>
      </c>
      <c r="AJ206" s="93">
        <v>0.96604798919653279</v>
      </c>
      <c r="AK206" s="158">
        <v>90</v>
      </c>
      <c r="AL206" s="158">
        <v>50</v>
      </c>
      <c r="AM206" s="90">
        <v>140</v>
      </c>
      <c r="AN206" s="164">
        <v>5.7971014492753624E-2</v>
      </c>
      <c r="AO206" s="93">
        <v>0.63704411530498495</v>
      </c>
      <c r="AP206" s="158">
        <v>35</v>
      </c>
      <c r="AQ206" s="113" t="s">
        <v>9</v>
      </c>
      <c r="AR206" s="94" t="s">
        <v>9</v>
      </c>
      <c r="AS206" s="114"/>
      <c r="AT206" s="192"/>
    </row>
    <row r="207" spans="1:46" s="142" customFormat="1" ht="12.75" x14ac:dyDescent="0.2">
      <c r="A207" s="114"/>
      <c r="B207" s="260"/>
      <c r="C207" s="260"/>
      <c r="D207" s="129">
        <v>9330230.0199999996</v>
      </c>
      <c r="E207" s="122"/>
      <c r="F207" s="111"/>
      <c r="G207" s="112"/>
      <c r="H207" s="112"/>
      <c r="I207" s="145"/>
      <c r="J207" s="179" t="s">
        <v>369</v>
      </c>
      <c r="K207" s="154">
        <v>3.99</v>
      </c>
      <c r="L207" s="89">
        <v>399</v>
      </c>
      <c r="M207" s="158">
        <v>5117</v>
      </c>
      <c r="N207" s="158">
        <v>4881</v>
      </c>
      <c r="O207" s="141">
        <v>4515</v>
      </c>
      <c r="P207" s="90">
        <v>602</v>
      </c>
      <c r="Q207" s="162">
        <v>0.13333333333333333</v>
      </c>
      <c r="R207" s="174">
        <v>1280.9000000000001</v>
      </c>
      <c r="S207" s="185">
        <v>1903</v>
      </c>
      <c r="T207" s="146">
        <v>1835</v>
      </c>
      <c r="U207" s="112">
        <v>68</v>
      </c>
      <c r="V207" s="162">
        <v>3.7057220708446865E-2</v>
      </c>
      <c r="W207" s="185">
        <v>1827</v>
      </c>
      <c r="X207" s="141">
        <v>1742</v>
      </c>
      <c r="Y207" s="90">
        <v>85</v>
      </c>
      <c r="Z207" s="163">
        <v>4.8794489092996558E-2</v>
      </c>
      <c r="AA207" s="91">
        <v>4.5789473684210522</v>
      </c>
      <c r="AB207" s="158">
        <v>2390</v>
      </c>
      <c r="AC207" s="189">
        <v>1525</v>
      </c>
      <c r="AD207" s="112">
        <v>95</v>
      </c>
      <c r="AE207" s="90">
        <v>1620</v>
      </c>
      <c r="AF207" s="164">
        <v>0.67782426778242677</v>
      </c>
      <c r="AG207" s="92">
        <v>0.97810139651143846</v>
      </c>
      <c r="AH207" s="158">
        <v>645</v>
      </c>
      <c r="AI207" s="164">
        <v>0.26987447698744771</v>
      </c>
      <c r="AJ207" s="93">
        <v>1.3255131482684073</v>
      </c>
      <c r="AK207" s="158">
        <v>85</v>
      </c>
      <c r="AL207" s="158">
        <v>25</v>
      </c>
      <c r="AM207" s="90">
        <v>110</v>
      </c>
      <c r="AN207" s="164">
        <v>4.6025104602510462E-2</v>
      </c>
      <c r="AO207" s="93">
        <v>0.50577038024736776</v>
      </c>
      <c r="AP207" s="158">
        <v>15</v>
      </c>
      <c r="AQ207" s="113" t="s">
        <v>9</v>
      </c>
      <c r="AR207" s="94" t="s">
        <v>9</v>
      </c>
      <c r="AS207" s="114"/>
      <c r="AT207" s="192"/>
    </row>
    <row r="208" spans="1:46" s="142" customFormat="1" ht="12.75" x14ac:dyDescent="0.2">
      <c r="A208" s="114"/>
      <c r="B208" s="260"/>
      <c r="C208" s="260"/>
      <c r="D208" s="129">
        <v>9330231</v>
      </c>
      <c r="E208" s="122"/>
      <c r="F208" s="111"/>
      <c r="G208" s="112"/>
      <c r="H208" s="112"/>
      <c r="I208" s="145"/>
      <c r="J208" s="179" t="s">
        <v>370</v>
      </c>
      <c r="K208" s="154">
        <v>2.02</v>
      </c>
      <c r="L208" s="89">
        <v>202</v>
      </c>
      <c r="M208" s="158">
        <v>4036</v>
      </c>
      <c r="N208" s="158">
        <v>4137</v>
      </c>
      <c r="O208" s="141">
        <v>3937</v>
      </c>
      <c r="P208" s="90">
        <v>99</v>
      </c>
      <c r="Q208" s="162">
        <v>2.5146050292100583E-2</v>
      </c>
      <c r="R208" s="174">
        <v>1998.3</v>
      </c>
      <c r="S208" s="185">
        <v>1430</v>
      </c>
      <c r="T208" s="146">
        <v>1324</v>
      </c>
      <c r="U208" s="112">
        <v>106</v>
      </c>
      <c r="V208" s="162">
        <v>8.0060422960725075E-2</v>
      </c>
      <c r="W208" s="185">
        <v>1314</v>
      </c>
      <c r="X208" s="141">
        <v>1266</v>
      </c>
      <c r="Y208" s="90">
        <v>48</v>
      </c>
      <c r="Z208" s="163">
        <v>3.7914691943127965E-2</v>
      </c>
      <c r="AA208" s="91">
        <v>6.5049504950495045</v>
      </c>
      <c r="AB208" s="158">
        <v>1680</v>
      </c>
      <c r="AC208" s="189">
        <v>1185</v>
      </c>
      <c r="AD208" s="112">
        <v>85</v>
      </c>
      <c r="AE208" s="90">
        <v>1270</v>
      </c>
      <c r="AF208" s="164">
        <v>0.75595238095238093</v>
      </c>
      <c r="AG208" s="92">
        <v>1.0908403765546624</v>
      </c>
      <c r="AH208" s="158">
        <v>320</v>
      </c>
      <c r="AI208" s="164">
        <v>0.19047619047619047</v>
      </c>
      <c r="AJ208" s="93">
        <v>0.93554121059032647</v>
      </c>
      <c r="AK208" s="158">
        <v>50</v>
      </c>
      <c r="AL208" s="158">
        <v>20</v>
      </c>
      <c r="AM208" s="90">
        <v>70</v>
      </c>
      <c r="AN208" s="164">
        <v>4.1666666666666664E-2</v>
      </c>
      <c r="AO208" s="93">
        <v>0.45787545787545786</v>
      </c>
      <c r="AP208" s="158">
        <v>15</v>
      </c>
      <c r="AQ208" s="113" t="s">
        <v>9</v>
      </c>
      <c r="AR208" s="94" t="s">
        <v>9</v>
      </c>
      <c r="AS208" s="114"/>
      <c r="AT208" s="192"/>
    </row>
    <row r="209" spans="1:46" s="142" customFormat="1" ht="12.75" x14ac:dyDescent="0.2">
      <c r="A209" s="114"/>
      <c r="B209" s="260"/>
      <c r="C209" s="260"/>
      <c r="D209" s="129">
        <v>9330232</v>
      </c>
      <c r="E209" s="122"/>
      <c r="F209" s="111"/>
      <c r="G209" s="112"/>
      <c r="H209" s="112"/>
      <c r="I209" s="145"/>
      <c r="J209" s="179" t="s">
        <v>371</v>
      </c>
      <c r="K209" s="154">
        <v>2.91</v>
      </c>
      <c r="L209" s="89">
        <v>291</v>
      </c>
      <c r="M209" s="158">
        <v>3241</v>
      </c>
      <c r="N209" s="158">
        <v>3294</v>
      </c>
      <c r="O209" s="141">
        <v>3142</v>
      </c>
      <c r="P209" s="90">
        <v>99</v>
      </c>
      <c r="Q209" s="162">
        <v>3.1508593252705282E-2</v>
      </c>
      <c r="R209" s="174">
        <v>1115.2</v>
      </c>
      <c r="S209" s="185">
        <v>1106</v>
      </c>
      <c r="T209" s="146">
        <v>1028</v>
      </c>
      <c r="U209" s="112">
        <v>78</v>
      </c>
      <c r="V209" s="162">
        <v>7.5875486381322951E-2</v>
      </c>
      <c r="W209" s="185">
        <v>1043</v>
      </c>
      <c r="X209" s="141">
        <v>977</v>
      </c>
      <c r="Y209" s="90">
        <v>66</v>
      </c>
      <c r="Z209" s="163">
        <v>6.7553735926305009E-2</v>
      </c>
      <c r="AA209" s="91">
        <v>3.5841924398625431</v>
      </c>
      <c r="AB209" s="158">
        <v>1395</v>
      </c>
      <c r="AC209" s="189">
        <v>940</v>
      </c>
      <c r="AD209" s="112">
        <v>80</v>
      </c>
      <c r="AE209" s="90">
        <v>1020</v>
      </c>
      <c r="AF209" s="164">
        <v>0.73118279569892475</v>
      </c>
      <c r="AG209" s="92">
        <v>1.0550978292913777</v>
      </c>
      <c r="AH209" s="158">
        <v>300</v>
      </c>
      <c r="AI209" s="164">
        <v>0.21505376344086022</v>
      </c>
      <c r="AJ209" s="93">
        <v>1.0562562055052074</v>
      </c>
      <c r="AK209" s="158">
        <v>25</v>
      </c>
      <c r="AL209" s="158">
        <v>30</v>
      </c>
      <c r="AM209" s="90">
        <v>55</v>
      </c>
      <c r="AN209" s="164">
        <v>3.9426523297491037E-2</v>
      </c>
      <c r="AO209" s="93">
        <v>0.43325849777462677</v>
      </c>
      <c r="AP209" s="158">
        <v>25</v>
      </c>
      <c r="AQ209" s="113" t="s">
        <v>9</v>
      </c>
      <c r="AR209" s="94" t="s">
        <v>9</v>
      </c>
      <c r="AS209" s="114"/>
      <c r="AT209" s="192"/>
    </row>
    <row r="210" spans="1:46" s="142" customFormat="1" ht="12.75" x14ac:dyDescent="0.2">
      <c r="A210" s="114"/>
      <c r="B210" s="260"/>
      <c r="C210" s="260"/>
      <c r="D210" s="129">
        <v>9330233</v>
      </c>
      <c r="E210" s="122"/>
      <c r="F210" s="111"/>
      <c r="G210" s="112"/>
      <c r="H210" s="112"/>
      <c r="I210" s="145"/>
      <c r="J210" s="179" t="s">
        <v>372</v>
      </c>
      <c r="K210" s="154">
        <v>1.51</v>
      </c>
      <c r="L210" s="89">
        <v>151</v>
      </c>
      <c r="M210" s="158">
        <v>7615</v>
      </c>
      <c r="N210" s="158">
        <v>7414</v>
      </c>
      <c r="O210" s="141">
        <v>6785</v>
      </c>
      <c r="P210" s="90">
        <v>830</v>
      </c>
      <c r="Q210" s="162">
        <v>0.12232866617538689</v>
      </c>
      <c r="R210" s="174">
        <v>5041.3999999999996</v>
      </c>
      <c r="S210" s="185">
        <v>2475</v>
      </c>
      <c r="T210" s="146">
        <v>2227</v>
      </c>
      <c r="U210" s="112">
        <v>248</v>
      </c>
      <c r="V210" s="162">
        <v>0.11136057476425684</v>
      </c>
      <c r="W210" s="185">
        <v>2350</v>
      </c>
      <c r="X210" s="141">
        <v>2085</v>
      </c>
      <c r="Y210" s="90">
        <v>265</v>
      </c>
      <c r="Z210" s="163">
        <v>0.12709832134292565</v>
      </c>
      <c r="AA210" s="91">
        <v>15.562913907284768</v>
      </c>
      <c r="AB210" s="158">
        <v>3665</v>
      </c>
      <c r="AC210" s="189">
        <v>2385</v>
      </c>
      <c r="AD210" s="112">
        <v>190</v>
      </c>
      <c r="AE210" s="90">
        <v>2575</v>
      </c>
      <c r="AF210" s="164">
        <v>0.70259208731241474</v>
      </c>
      <c r="AG210" s="92">
        <v>1.0138413958332104</v>
      </c>
      <c r="AH210" s="158">
        <v>945</v>
      </c>
      <c r="AI210" s="164">
        <v>0.2578444747612551</v>
      </c>
      <c r="AJ210" s="93">
        <v>1.2664266933264003</v>
      </c>
      <c r="AK210" s="158">
        <v>80</v>
      </c>
      <c r="AL210" s="158">
        <v>35</v>
      </c>
      <c r="AM210" s="90">
        <v>115</v>
      </c>
      <c r="AN210" s="164">
        <v>3.1377899045020467E-2</v>
      </c>
      <c r="AO210" s="93">
        <v>0.34481207741780734</v>
      </c>
      <c r="AP210" s="158">
        <v>30</v>
      </c>
      <c r="AQ210" s="113" t="s">
        <v>9</v>
      </c>
      <c r="AR210" s="94" t="s">
        <v>9</v>
      </c>
      <c r="AS210" s="114"/>
      <c r="AT210" s="192"/>
    </row>
    <row r="211" spans="1:46" s="142" customFormat="1" ht="12.75" x14ac:dyDescent="0.2">
      <c r="A211" s="114"/>
      <c r="B211" s="260"/>
      <c r="C211" s="260"/>
      <c r="D211" s="129">
        <v>9330234</v>
      </c>
      <c r="E211" s="122"/>
      <c r="F211" s="111"/>
      <c r="G211" s="112"/>
      <c r="H211" s="112"/>
      <c r="I211" s="145"/>
      <c r="J211" s="179" t="s">
        <v>373</v>
      </c>
      <c r="K211" s="154">
        <v>4.57</v>
      </c>
      <c r="L211" s="89">
        <v>457</v>
      </c>
      <c r="M211" s="158">
        <v>7271</v>
      </c>
      <c r="N211" s="158">
        <v>6961</v>
      </c>
      <c r="O211" s="141">
        <v>6621</v>
      </c>
      <c r="P211" s="90">
        <v>650</v>
      </c>
      <c r="Q211" s="162">
        <v>9.8172481498263103E-2</v>
      </c>
      <c r="R211" s="174">
        <v>1592.4</v>
      </c>
      <c r="S211" s="185">
        <v>2329</v>
      </c>
      <c r="T211" s="146">
        <v>2142</v>
      </c>
      <c r="U211" s="112">
        <v>187</v>
      </c>
      <c r="V211" s="162">
        <v>8.7301587301587297E-2</v>
      </c>
      <c r="W211" s="185">
        <v>2209</v>
      </c>
      <c r="X211" s="141">
        <v>2068</v>
      </c>
      <c r="Y211" s="90">
        <v>141</v>
      </c>
      <c r="Z211" s="163">
        <v>6.8181818181818177E-2</v>
      </c>
      <c r="AA211" s="91">
        <v>4.8336980306345732</v>
      </c>
      <c r="AB211" s="158">
        <v>3185</v>
      </c>
      <c r="AC211" s="189">
        <v>2130</v>
      </c>
      <c r="AD211" s="112">
        <v>205</v>
      </c>
      <c r="AE211" s="90">
        <v>2335</v>
      </c>
      <c r="AF211" s="164">
        <v>0.73312401883830458</v>
      </c>
      <c r="AG211" s="92">
        <v>1.0578990170826907</v>
      </c>
      <c r="AH211" s="158">
        <v>670</v>
      </c>
      <c r="AI211" s="164">
        <v>0.21036106750392464</v>
      </c>
      <c r="AJ211" s="93">
        <v>1.0332076007068989</v>
      </c>
      <c r="AK211" s="158">
        <v>110</v>
      </c>
      <c r="AL211" s="158">
        <v>30</v>
      </c>
      <c r="AM211" s="90">
        <v>140</v>
      </c>
      <c r="AN211" s="164">
        <v>4.3956043956043959E-2</v>
      </c>
      <c r="AO211" s="93">
        <v>0.48303345006641712</v>
      </c>
      <c r="AP211" s="158">
        <v>45</v>
      </c>
      <c r="AQ211" s="113" t="s">
        <v>9</v>
      </c>
      <c r="AR211" s="94" t="s">
        <v>9</v>
      </c>
      <c r="AS211" s="114"/>
      <c r="AT211" s="192"/>
    </row>
    <row r="212" spans="1:46" s="142" customFormat="1" ht="12.75" x14ac:dyDescent="0.2">
      <c r="A212" s="114"/>
      <c r="B212" s="260"/>
      <c r="C212" s="260"/>
      <c r="D212" s="129">
        <v>9330235.0199999996</v>
      </c>
      <c r="E212" s="122"/>
      <c r="F212" s="111"/>
      <c r="G212" s="112"/>
      <c r="H212" s="112"/>
      <c r="I212" s="145"/>
      <c r="J212" s="179" t="s">
        <v>374</v>
      </c>
      <c r="K212" s="154">
        <v>1.43</v>
      </c>
      <c r="L212" s="89">
        <v>143</v>
      </c>
      <c r="M212" s="158">
        <v>4693</v>
      </c>
      <c r="N212" s="158">
        <v>4759</v>
      </c>
      <c r="O212" s="141">
        <v>4675</v>
      </c>
      <c r="P212" s="90">
        <v>18</v>
      </c>
      <c r="Q212" s="162">
        <v>3.8502673796791446E-3</v>
      </c>
      <c r="R212" s="174">
        <v>3293.1</v>
      </c>
      <c r="S212" s="185">
        <v>1787</v>
      </c>
      <c r="T212" s="146">
        <v>1789</v>
      </c>
      <c r="U212" s="112">
        <v>-2</v>
      </c>
      <c r="V212" s="162">
        <v>-1.1179429849077697E-3</v>
      </c>
      <c r="W212" s="185">
        <v>1737</v>
      </c>
      <c r="X212" s="141">
        <v>1708</v>
      </c>
      <c r="Y212" s="90">
        <v>29</v>
      </c>
      <c r="Z212" s="163">
        <v>1.6978922716627636E-2</v>
      </c>
      <c r="AA212" s="91">
        <v>12.146853146853147</v>
      </c>
      <c r="AB212" s="158">
        <v>2470</v>
      </c>
      <c r="AC212" s="189">
        <v>1580</v>
      </c>
      <c r="AD212" s="112">
        <v>95</v>
      </c>
      <c r="AE212" s="90">
        <v>1675</v>
      </c>
      <c r="AF212" s="164">
        <v>0.67813765182186236</v>
      </c>
      <c r="AG212" s="92">
        <v>0.97855361013255759</v>
      </c>
      <c r="AH212" s="158">
        <v>655</v>
      </c>
      <c r="AI212" s="164">
        <v>0.26518218623481782</v>
      </c>
      <c r="AJ212" s="93">
        <v>1.302466533569832</v>
      </c>
      <c r="AK212" s="158">
        <v>80</v>
      </c>
      <c r="AL212" s="158">
        <v>35</v>
      </c>
      <c r="AM212" s="90">
        <v>115</v>
      </c>
      <c r="AN212" s="164">
        <v>4.6558704453441298E-2</v>
      </c>
      <c r="AO212" s="93">
        <v>0.51163411487298127</v>
      </c>
      <c r="AP212" s="158">
        <v>25</v>
      </c>
      <c r="AQ212" s="113" t="s">
        <v>9</v>
      </c>
      <c r="AR212" s="94" t="s">
        <v>9</v>
      </c>
      <c r="AS212" s="114"/>
      <c r="AT212" s="192"/>
    </row>
    <row r="213" spans="1:46" s="142" customFormat="1" ht="12.75" x14ac:dyDescent="0.2">
      <c r="A213" s="114"/>
      <c r="B213" s="261"/>
      <c r="C213" s="261"/>
      <c r="D213" s="130">
        <v>9330235.0299999993</v>
      </c>
      <c r="E213" s="124"/>
      <c r="F213" s="115"/>
      <c r="G213" s="116"/>
      <c r="H213" s="116"/>
      <c r="I213" s="148"/>
      <c r="J213" s="180" t="s">
        <v>375</v>
      </c>
      <c r="K213" s="155">
        <v>0.43</v>
      </c>
      <c r="L213" s="96">
        <v>43</v>
      </c>
      <c r="M213" s="159">
        <v>4003</v>
      </c>
      <c r="N213" s="159">
        <v>3989</v>
      </c>
      <c r="O213" s="143">
        <v>2849</v>
      </c>
      <c r="P213" s="97">
        <v>1154</v>
      </c>
      <c r="Q213" s="165">
        <v>0.40505440505440504</v>
      </c>
      <c r="R213" s="175">
        <v>9318</v>
      </c>
      <c r="S213" s="186">
        <v>2291</v>
      </c>
      <c r="T213" s="150">
        <v>1800</v>
      </c>
      <c r="U213" s="116">
        <v>491</v>
      </c>
      <c r="V213" s="165">
        <v>0.27277777777777779</v>
      </c>
      <c r="W213" s="186">
        <v>2207</v>
      </c>
      <c r="X213" s="143">
        <v>1713</v>
      </c>
      <c r="Y213" s="97">
        <v>494</v>
      </c>
      <c r="Z213" s="166">
        <v>0.28838295388207824</v>
      </c>
      <c r="AA213" s="98">
        <v>51.325581395348834</v>
      </c>
      <c r="AB213" s="159">
        <v>1755</v>
      </c>
      <c r="AC213" s="190">
        <v>905</v>
      </c>
      <c r="AD213" s="116">
        <v>55</v>
      </c>
      <c r="AE213" s="97">
        <v>960</v>
      </c>
      <c r="AF213" s="167">
        <v>0.54700854700854706</v>
      </c>
      <c r="AG213" s="99">
        <v>0.78933412266745617</v>
      </c>
      <c r="AH213" s="159">
        <v>640</v>
      </c>
      <c r="AI213" s="167">
        <v>0.36467236467236469</v>
      </c>
      <c r="AJ213" s="100">
        <v>1.7911216339507106</v>
      </c>
      <c r="AK213" s="159">
        <v>120</v>
      </c>
      <c r="AL213" s="159">
        <v>15</v>
      </c>
      <c r="AM213" s="97">
        <v>135</v>
      </c>
      <c r="AN213" s="167">
        <v>7.6923076923076927E-2</v>
      </c>
      <c r="AO213" s="100">
        <v>0.84530853761623004</v>
      </c>
      <c r="AP213" s="159">
        <v>20</v>
      </c>
      <c r="AQ213" s="117" t="s">
        <v>8</v>
      </c>
      <c r="AR213" s="94" t="s">
        <v>9</v>
      </c>
      <c r="AS213" s="114"/>
      <c r="AT213" s="192"/>
    </row>
    <row r="214" spans="1:46" s="142" customFormat="1" ht="12.75" x14ac:dyDescent="0.2">
      <c r="A214" s="114"/>
      <c r="B214" s="260"/>
      <c r="C214" s="260"/>
      <c r="D214" s="129">
        <v>9330236</v>
      </c>
      <c r="E214" s="122"/>
      <c r="F214" s="111"/>
      <c r="G214" s="112"/>
      <c r="H214" s="112"/>
      <c r="I214" s="145"/>
      <c r="J214" s="179" t="s">
        <v>377</v>
      </c>
      <c r="K214" s="154">
        <v>4.13</v>
      </c>
      <c r="L214" s="89">
        <v>413</v>
      </c>
      <c r="M214" s="158">
        <v>3609</v>
      </c>
      <c r="N214" s="158">
        <v>3856</v>
      </c>
      <c r="O214" s="141">
        <v>3718</v>
      </c>
      <c r="P214" s="90">
        <v>-109</v>
      </c>
      <c r="Q214" s="162">
        <v>-2.9316837009144701E-2</v>
      </c>
      <c r="R214" s="174">
        <v>873.3</v>
      </c>
      <c r="S214" s="185">
        <v>1217</v>
      </c>
      <c r="T214" s="146">
        <v>1177</v>
      </c>
      <c r="U214" s="112">
        <v>40</v>
      </c>
      <c r="V214" s="162">
        <v>3.3984706881903144E-2</v>
      </c>
      <c r="W214" s="185">
        <v>1159</v>
      </c>
      <c r="X214" s="141">
        <v>1127</v>
      </c>
      <c r="Y214" s="90">
        <v>32</v>
      </c>
      <c r="Z214" s="163">
        <v>2.8393966282165041E-2</v>
      </c>
      <c r="AA214" s="91">
        <v>2.8062953995157387</v>
      </c>
      <c r="AB214" s="158">
        <v>1475</v>
      </c>
      <c r="AC214" s="189">
        <v>1090</v>
      </c>
      <c r="AD214" s="112">
        <v>75</v>
      </c>
      <c r="AE214" s="90">
        <v>1165</v>
      </c>
      <c r="AF214" s="164">
        <v>0.78983050847457625</v>
      </c>
      <c r="AG214" s="92">
        <v>1.139726563455377</v>
      </c>
      <c r="AH214" s="158">
        <v>230</v>
      </c>
      <c r="AI214" s="164">
        <v>0.15593220338983052</v>
      </c>
      <c r="AJ214" s="93">
        <v>0.76587526222903002</v>
      </c>
      <c r="AK214" s="158">
        <v>25</v>
      </c>
      <c r="AL214" s="158">
        <v>30</v>
      </c>
      <c r="AM214" s="90">
        <v>55</v>
      </c>
      <c r="AN214" s="164">
        <v>3.7288135593220341E-2</v>
      </c>
      <c r="AO214" s="93">
        <v>0.40975973179363012</v>
      </c>
      <c r="AP214" s="158">
        <v>30</v>
      </c>
      <c r="AQ214" s="113" t="s">
        <v>9</v>
      </c>
      <c r="AR214" s="94" t="s">
        <v>9</v>
      </c>
      <c r="AS214" s="114"/>
      <c r="AT214" s="192"/>
    </row>
    <row r="215" spans="1:46" s="142" customFormat="1" ht="12.75" x14ac:dyDescent="0.2">
      <c r="A215" s="114"/>
      <c r="B215" s="260"/>
      <c r="C215" s="260"/>
      <c r="D215" s="129">
        <v>9330237</v>
      </c>
      <c r="E215" s="122"/>
      <c r="F215" s="111"/>
      <c r="G215" s="112"/>
      <c r="H215" s="112"/>
      <c r="I215" s="145"/>
      <c r="J215" s="179" t="s">
        <v>378</v>
      </c>
      <c r="K215" s="154">
        <v>2.54</v>
      </c>
      <c r="L215" s="89">
        <v>254</v>
      </c>
      <c r="M215" s="158">
        <v>7700</v>
      </c>
      <c r="N215" s="158">
        <v>7674</v>
      </c>
      <c r="O215" s="141">
        <v>7492</v>
      </c>
      <c r="P215" s="90">
        <v>208</v>
      </c>
      <c r="Q215" s="162">
        <v>2.7762947143619862E-2</v>
      </c>
      <c r="R215" s="174">
        <v>3037.5</v>
      </c>
      <c r="S215" s="185">
        <v>3045</v>
      </c>
      <c r="T215" s="146">
        <v>3006</v>
      </c>
      <c r="U215" s="112">
        <v>39</v>
      </c>
      <c r="V215" s="162">
        <v>1.2974051896207584E-2</v>
      </c>
      <c r="W215" s="185">
        <v>2957</v>
      </c>
      <c r="X215" s="141">
        <v>2827</v>
      </c>
      <c r="Y215" s="90">
        <v>130</v>
      </c>
      <c r="Z215" s="163">
        <v>4.5985143261407853E-2</v>
      </c>
      <c r="AA215" s="91">
        <v>11.641732283464567</v>
      </c>
      <c r="AB215" s="158">
        <v>3430</v>
      </c>
      <c r="AC215" s="189">
        <v>2250</v>
      </c>
      <c r="AD215" s="112">
        <v>180</v>
      </c>
      <c r="AE215" s="90">
        <v>2430</v>
      </c>
      <c r="AF215" s="164">
        <v>0.70845481049562686</v>
      </c>
      <c r="AG215" s="92">
        <v>1.0223013138465036</v>
      </c>
      <c r="AH215" s="158">
        <v>875</v>
      </c>
      <c r="AI215" s="164">
        <v>0.25510204081632654</v>
      </c>
      <c r="AJ215" s="93">
        <v>1.2529569784691872</v>
      </c>
      <c r="AK215" s="158">
        <v>65</v>
      </c>
      <c r="AL215" s="158">
        <v>35</v>
      </c>
      <c r="AM215" s="90">
        <v>100</v>
      </c>
      <c r="AN215" s="164">
        <v>2.9154518950437316E-2</v>
      </c>
      <c r="AO215" s="93">
        <v>0.32037932912568479</v>
      </c>
      <c r="AP215" s="158">
        <v>30</v>
      </c>
      <c r="AQ215" s="113" t="s">
        <v>9</v>
      </c>
      <c r="AR215" s="94" t="s">
        <v>9</v>
      </c>
      <c r="AS215" s="114"/>
      <c r="AT215" s="192"/>
    </row>
    <row r="216" spans="1:46" s="142" customFormat="1" ht="12.75" x14ac:dyDescent="0.2">
      <c r="A216" s="114"/>
      <c r="B216" s="260"/>
      <c r="C216" s="260"/>
      <c r="D216" s="129">
        <v>9330238.0199999996</v>
      </c>
      <c r="E216" s="122"/>
      <c r="F216" s="111"/>
      <c r="G216" s="112"/>
      <c r="H216" s="112"/>
      <c r="I216" s="145"/>
      <c r="J216" s="179" t="s">
        <v>380</v>
      </c>
      <c r="K216" s="154">
        <v>2.3199999999999998</v>
      </c>
      <c r="L216" s="89">
        <v>231.99999999999997</v>
      </c>
      <c r="M216" s="158">
        <v>7098</v>
      </c>
      <c r="N216" s="158">
        <v>7133</v>
      </c>
      <c r="O216" s="141">
        <v>6958</v>
      </c>
      <c r="P216" s="90">
        <v>140</v>
      </c>
      <c r="Q216" s="162">
        <v>2.0120724346076459E-2</v>
      </c>
      <c r="R216" s="174">
        <v>3055.4</v>
      </c>
      <c r="S216" s="185">
        <v>2535</v>
      </c>
      <c r="T216" s="146">
        <v>2423</v>
      </c>
      <c r="U216" s="112">
        <v>112</v>
      </c>
      <c r="V216" s="162">
        <v>4.6223689640940979E-2</v>
      </c>
      <c r="W216" s="185">
        <v>2393</v>
      </c>
      <c r="X216" s="141">
        <v>2324</v>
      </c>
      <c r="Y216" s="90">
        <v>69</v>
      </c>
      <c r="Z216" s="163">
        <v>2.9690189328743545E-2</v>
      </c>
      <c r="AA216" s="91">
        <v>10.314655172413794</v>
      </c>
      <c r="AB216" s="158">
        <v>3090</v>
      </c>
      <c r="AC216" s="189">
        <v>1985</v>
      </c>
      <c r="AD216" s="112">
        <v>160</v>
      </c>
      <c r="AE216" s="90">
        <v>2145</v>
      </c>
      <c r="AF216" s="164">
        <v>0.69417475728155342</v>
      </c>
      <c r="AG216" s="92">
        <v>1.0016951764524582</v>
      </c>
      <c r="AH216" s="158">
        <v>785</v>
      </c>
      <c r="AI216" s="164">
        <v>0.25404530744336568</v>
      </c>
      <c r="AJ216" s="93">
        <v>1.2477667359693796</v>
      </c>
      <c r="AK216" s="158">
        <v>65</v>
      </c>
      <c r="AL216" s="158">
        <v>45</v>
      </c>
      <c r="AM216" s="90">
        <v>110</v>
      </c>
      <c r="AN216" s="164">
        <v>3.5598705501618123E-2</v>
      </c>
      <c r="AO216" s="93">
        <v>0.39119456595184754</v>
      </c>
      <c r="AP216" s="158">
        <v>50</v>
      </c>
      <c r="AQ216" s="113" t="s">
        <v>9</v>
      </c>
      <c r="AR216" s="94" t="s">
        <v>9</v>
      </c>
      <c r="AS216" s="114"/>
      <c r="AT216" s="192"/>
    </row>
    <row r="217" spans="1:46" s="142" customFormat="1" ht="12.75" x14ac:dyDescent="0.2">
      <c r="A217" s="114"/>
      <c r="B217" s="260"/>
      <c r="C217" s="260"/>
      <c r="D217" s="129">
        <v>9330239.0099999998</v>
      </c>
      <c r="E217" s="122">
        <v>9330239</v>
      </c>
      <c r="F217" s="123">
        <v>0.705205945</v>
      </c>
      <c r="G217" s="146">
        <v>7553</v>
      </c>
      <c r="H217" s="146">
        <v>3071</v>
      </c>
      <c r="I217" s="147">
        <v>2930</v>
      </c>
      <c r="J217" s="179"/>
      <c r="K217" s="154">
        <v>1.56</v>
      </c>
      <c r="L217" s="89">
        <v>156</v>
      </c>
      <c r="M217" s="158">
        <v>5742</v>
      </c>
      <c r="N217" s="158">
        <v>5705</v>
      </c>
      <c r="O217" s="141">
        <v>5326.4205025849997</v>
      </c>
      <c r="P217" s="90">
        <v>415.57949741500033</v>
      </c>
      <c r="Q217" s="162">
        <v>7.8022284799578401E-2</v>
      </c>
      <c r="R217" s="174">
        <v>3671.8</v>
      </c>
      <c r="S217" s="185">
        <v>2153</v>
      </c>
      <c r="T217" s="146">
        <v>2165.6874570949999</v>
      </c>
      <c r="U217" s="112">
        <v>-12.6874570949999</v>
      </c>
      <c r="V217" s="162">
        <v>-5.858397089309712E-3</v>
      </c>
      <c r="W217" s="185">
        <v>2012</v>
      </c>
      <c r="X217" s="141">
        <v>2066.2534188499999</v>
      </c>
      <c r="Y217" s="90">
        <v>-54.253418849999889</v>
      </c>
      <c r="Z217" s="163">
        <v>-2.6256904576688049E-2</v>
      </c>
      <c r="AA217" s="91">
        <v>12.897435897435898</v>
      </c>
      <c r="AB217" s="158">
        <v>2540</v>
      </c>
      <c r="AC217" s="189">
        <v>1715</v>
      </c>
      <c r="AD217" s="112">
        <v>135</v>
      </c>
      <c r="AE217" s="90">
        <v>1850</v>
      </c>
      <c r="AF217" s="164">
        <v>0.72834645669291342</v>
      </c>
      <c r="AG217" s="92">
        <v>1.0510049880128622</v>
      </c>
      <c r="AH217" s="158">
        <v>545</v>
      </c>
      <c r="AI217" s="164">
        <v>0.21456692913385828</v>
      </c>
      <c r="AJ217" s="93">
        <v>1.0538650743313274</v>
      </c>
      <c r="AK217" s="158">
        <v>90</v>
      </c>
      <c r="AL217" s="158">
        <v>20</v>
      </c>
      <c r="AM217" s="90">
        <v>110</v>
      </c>
      <c r="AN217" s="164">
        <v>4.3307086614173228E-2</v>
      </c>
      <c r="AO217" s="93">
        <v>0.47590205070520031</v>
      </c>
      <c r="AP217" s="158">
        <v>30</v>
      </c>
      <c r="AQ217" s="113" t="s">
        <v>9</v>
      </c>
      <c r="AR217" s="94" t="s">
        <v>9</v>
      </c>
      <c r="AS217" s="114" t="s">
        <v>469</v>
      </c>
      <c r="AT217" s="192"/>
    </row>
    <row r="218" spans="1:46" s="142" customFormat="1" ht="12.75" x14ac:dyDescent="0.2">
      <c r="A218" s="114"/>
      <c r="B218" s="260" t="s">
        <v>563</v>
      </c>
      <c r="C218" s="260" t="s">
        <v>564</v>
      </c>
      <c r="D218" s="129">
        <v>9330239.0199999996</v>
      </c>
      <c r="E218" s="122">
        <v>9330239</v>
      </c>
      <c r="F218" s="123">
        <v>0.294794055</v>
      </c>
      <c r="G218" s="146">
        <v>7553</v>
      </c>
      <c r="H218" s="146">
        <v>3071</v>
      </c>
      <c r="I218" s="147">
        <v>2930</v>
      </c>
      <c r="J218" s="179"/>
      <c r="K218" s="154">
        <v>0.79</v>
      </c>
      <c r="L218" s="89">
        <v>79</v>
      </c>
      <c r="M218" s="158">
        <v>5233</v>
      </c>
      <c r="N218" s="158">
        <v>4460</v>
      </c>
      <c r="O218" s="141">
        <v>2226.5794974149999</v>
      </c>
      <c r="P218" s="90">
        <v>3006.4205025850001</v>
      </c>
      <c r="Q218" s="162">
        <v>1.3502417075497979</v>
      </c>
      <c r="R218" s="174">
        <v>6622.4</v>
      </c>
      <c r="S218" s="185">
        <v>2672</v>
      </c>
      <c r="T218" s="146">
        <v>905.31254290499999</v>
      </c>
      <c r="U218" s="112">
        <v>1766.6874570949999</v>
      </c>
      <c r="V218" s="162">
        <v>1.951466894986331</v>
      </c>
      <c r="W218" s="185">
        <v>2620</v>
      </c>
      <c r="X218" s="141">
        <v>863.74658115</v>
      </c>
      <c r="Y218" s="90">
        <v>1756.2534188499999</v>
      </c>
      <c r="Z218" s="163">
        <v>2.0332971003042446</v>
      </c>
      <c r="AA218" s="91">
        <v>33.164556962025316</v>
      </c>
      <c r="AB218" s="158">
        <v>3095</v>
      </c>
      <c r="AC218" s="189">
        <v>1810</v>
      </c>
      <c r="AD218" s="112">
        <v>125</v>
      </c>
      <c r="AE218" s="90">
        <v>1935</v>
      </c>
      <c r="AF218" s="164">
        <v>0.62520193861066231</v>
      </c>
      <c r="AG218" s="92">
        <v>0.90216729958248532</v>
      </c>
      <c r="AH218" s="158">
        <v>945</v>
      </c>
      <c r="AI218" s="164">
        <v>0.30533117932148629</v>
      </c>
      <c r="AJ218" s="93">
        <v>1.4996619809503255</v>
      </c>
      <c r="AK218" s="158">
        <v>160</v>
      </c>
      <c r="AL218" s="158">
        <v>50</v>
      </c>
      <c r="AM218" s="90">
        <v>210</v>
      </c>
      <c r="AN218" s="164">
        <v>6.7851373182552507E-2</v>
      </c>
      <c r="AO218" s="93">
        <v>0.74561948552255508</v>
      </c>
      <c r="AP218" s="158">
        <v>15</v>
      </c>
      <c r="AQ218" s="113" t="s">
        <v>9</v>
      </c>
      <c r="AR218" s="94" t="s">
        <v>9</v>
      </c>
      <c r="AS218" s="114" t="s">
        <v>469</v>
      </c>
      <c r="AT218" s="192"/>
    </row>
    <row r="219" spans="1:46" s="142" customFormat="1" ht="12.75" x14ac:dyDescent="0.2">
      <c r="A219" s="114"/>
      <c r="B219" s="260" t="s">
        <v>500</v>
      </c>
      <c r="C219" s="260" t="s">
        <v>555</v>
      </c>
      <c r="D219" s="129">
        <v>9330240.0099999998</v>
      </c>
      <c r="E219" s="122"/>
      <c r="F219" s="111"/>
      <c r="G219" s="112"/>
      <c r="H219" s="112"/>
      <c r="I219" s="145"/>
      <c r="J219" s="179" t="s">
        <v>382</v>
      </c>
      <c r="K219" s="154">
        <v>2.2000000000000002</v>
      </c>
      <c r="L219" s="89">
        <v>220.00000000000003</v>
      </c>
      <c r="M219" s="158">
        <v>8999</v>
      </c>
      <c r="N219" s="158">
        <v>7465</v>
      </c>
      <c r="O219" s="141">
        <v>5761</v>
      </c>
      <c r="P219" s="90">
        <v>3238</v>
      </c>
      <c r="Q219" s="162">
        <v>0.56205519875021692</v>
      </c>
      <c r="R219" s="174">
        <v>4093.6</v>
      </c>
      <c r="S219" s="185">
        <v>4433</v>
      </c>
      <c r="T219" s="146">
        <v>2810</v>
      </c>
      <c r="U219" s="112">
        <v>1623</v>
      </c>
      <c r="V219" s="162">
        <v>0.57758007117437726</v>
      </c>
      <c r="W219" s="185">
        <v>4249</v>
      </c>
      <c r="X219" s="141">
        <v>2603</v>
      </c>
      <c r="Y219" s="90">
        <v>1646</v>
      </c>
      <c r="Z219" s="163">
        <v>0.63234729158663083</v>
      </c>
      <c r="AA219" s="91">
        <v>19.313636363636363</v>
      </c>
      <c r="AB219" s="158">
        <v>4645</v>
      </c>
      <c r="AC219" s="189">
        <v>2870</v>
      </c>
      <c r="AD219" s="112">
        <v>170</v>
      </c>
      <c r="AE219" s="90">
        <v>3040</v>
      </c>
      <c r="AF219" s="164">
        <v>0.65446716899892354</v>
      </c>
      <c r="AG219" s="92">
        <v>0.94439706926251599</v>
      </c>
      <c r="AH219" s="158">
        <v>1230</v>
      </c>
      <c r="AI219" s="164">
        <v>0.26480086114101187</v>
      </c>
      <c r="AJ219" s="93">
        <v>1.3005936205354218</v>
      </c>
      <c r="AK219" s="158">
        <v>275</v>
      </c>
      <c r="AL219" s="158">
        <v>50</v>
      </c>
      <c r="AM219" s="90">
        <v>325</v>
      </c>
      <c r="AN219" s="164">
        <v>6.9967707212055974E-2</v>
      </c>
      <c r="AO219" s="93">
        <v>0.76887590342918655</v>
      </c>
      <c r="AP219" s="158">
        <v>55</v>
      </c>
      <c r="AQ219" s="113" t="s">
        <v>9</v>
      </c>
      <c r="AR219" s="94" t="s">
        <v>9</v>
      </c>
      <c r="AS219" s="114"/>
      <c r="AT219" s="192"/>
    </row>
    <row r="220" spans="1:46" s="142" customFormat="1" ht="12.75" x14ac:dyDescent="0.2">
      <c r="A220" s="114"/>
      <c r="B220" s="260"/>
      <c r="C220" s="260"/>
      <c r="D220" s="129">
        <v>9330240.0199999996</v>
      </c>
      <c r="E220" s="122"/>
      <c r="F220" s="111"/>
      <c r="G220" s="112"/>
      <c r="H220" s="112"/>
      <c r="I220" s="145"/>
      <c r="J220" s="179" t="s">
        <v>383</v>
      </c>
      <c r="K220" s="154">
        <v>0.89</v>
      </c>
      <c r="L220" s="89">
        <v>89</v>
      </c>
      <c r="M220" s="158">
        <v>5441</v>
      </c>
      <c r="N220" s="158">
        <v>5413</v>
      </c>
      <c r="O220" s="141">
        <v>5266</v>
      </c>
      <c r="P220" s="90">
        <v>175</v>
      </c>
      <c r="Q220" s="162">
        <v>3.3232054690467146E-2</v>
      </c>
      <c r="R220" s="174">
        <v>6137.6</v>
      </c>
      <c r="S220" s="185">
        <v>2310</v>
      </c>
      <c r="T220" s="146">
        <v>2162</v>
      </c>
      <c r="U220" s="112">
        <v>148</v>
      </c>
      <c r="V220" s="162">
        <v>6.8455134135060131E-2</v>
      </c>
      <c r="W220" s="185">
        <v>2122</v>
      </c>
      <c r="X220" s="141">
        <v>2019</v>
      </c>
      <c r="Y220" s="90">
        <v>103</v>
      </c>
      <c r="Z220" s="163">
        <v>5.1015354135710747E-2</v>
      </c>
      <c r="AA220" s="91">
        <v>23.842696629213481</v>
      </c>
      <c r="AB220" s="158">
        <v>2675</v>
      </c>
      <c r="AC220" s="189">
        <v>1870</v>
      </c>
      <c r="AD220" s="112">
        <v>65</v>
      </c>
      <c r="AE220" s="90">
        <v>1935</v>
      </c>
      <c r="AF220" s="164">
        <v>0.72336448598130842</v>
      </c>
      <c r="AG220" s="92">
        <v>1.0438159970870253</v>
      </c>
      <c r="AH220" s="158">
        <v>565</v>
      </c>
      <c r="AI220" s="164">
        <v>0.21121495327102804</v>
      </c>
      <c r="AJ220" s="93">
        <v>1.0374015386592732</v>
      </c>
      <c r="AK220" s="158">
        <v>85</v>
      </c>
      <c r="AL220" s="158">
        <v>55</v>
      </c>
      <c r="AM220" s="90">
        <v>140</v>
      </c>
      <c r="AN220" s="164">
        <v>5.2336448598130844E-2</v>
      </c>
      <c r="AO220" s="93">
        <v>0.57512580877066866</v>
      </c>
      <c r="AP220" s="158">
        <v>25</v>
      </c>
      <c r="AQ220" s="113" t="s">
        <v>9</v>
      </c>
      <c r="AR220" s="94" t="s">
        <v>9</v>
      </c>
      <c r="AS220" s="114"/>
      <c r="AT220" s="192"/>
    </row>
    <row r="221" spans="1:46" s="142" customFormat="1" ht="12.75" x14ac:dyDescent="0.2">
      <c r="A221" s="114"/>
      <c r="B221" s="260"/>
      <c r="C221" s="260"/>
      <c r="D221" s="129">
        <v>9330241</v>
      </c>
      <c r="E221" s="122"/>
      <c r="F221" s="111"/>
      <c r="G221" s="112"/>
      <c r="H221" s="112"/>
      <c r="I221" s="145"/>
      <c r="J221" s="179" t="s">
        <v>384</v>
      </c>
      <c r="K221" s="154">
        <v>1.91</v>
      </c>
      <c r="L221" s="89">
        <v>191</v>
      </c>
      <c r="M221" s="158">
        <v>7569</v>
      </c>
      <c r="N221" s="158">
        <v>7579</v>
      </c>
      <c r="O221" s="141">
        <v>7449</v>
      </c>
      <c r="P221" s="90">
        <v>120</v>
      </c>
      <c r="Q221" s="162">
        <v>1.6109544905356425E-2</v>
      </c>
      <c r="R221" s="174">
        <v>3969.1</v>
      </c>
      <c r="S221" s="185">
        <v>3168</v>
      </c>
      <c r="T221" s="146">
        <v>3110</v>
      </c>
      <c r="U221" s="112">
        <v>58</v>
      </c>
      <c r="V221" s="162">
        <v>1.864951768488746E-2</v>
      </c>
      <c r="W221" s="185">
        <v>3011</v>
      </c>
      <c r="X221" s="141">
        <v>2995</v>
      </c>
      <c r="Y221" s="90">
        <v>16</v>
      </c>
      <c r="Z221" s="163">
        <v>5.342237061769616E-3</v>
      </c>
      <c r="AA221" s="91">
        <v>15.764397905759163</v>
      </c>
      <c r="AB221" s="158">
        <v>3625</v>
      </c>
      <c r="AC221" s="189">
        <v>2485</v>
      </c>
      <c r="AD221" s="112">
        <v>130</v>
      </c>
      <c r="AE221" s="90">
        <v>2615</v>
      </c>
      <c r="AF221" s="164">
        <v>0.72137931034482761</v>
      </c>
      <c r="AG221" s="92">
        <v>1.0409513857789721</v>
      </c>
      <c r="AH221" s="158">
        <v>760</v>
      </c>
      <c r="AI221" s="164">
        <v>0.20965517241379311</v>
      </c>
      <c r="AJ221" s="93">
        <v>1.029740532484249</v>
      </c>
      <c r="AK221" s="158">
        <v>140</v>
      </c>
      <c r="AL221" s="158">
        <v>70</v>
      </c>
      <c r="AM221" s="90">
        <v>210</v>
      </c>
      <c r="AN221" s="164">
        <v>5.7931034482758624E-2</v>
      </c>
      <c r="AO221" s="93">
        <v>0.6366047745358091</v>
      </c>
      <c r="AP221" s="158">
        <v>35</v>
      </c>
      <c r="AQ221" s="113" t="s">
        <v>9</v>
      </c>
      <c r="AR221" s="94" t="s">
        <v>9</v>
      </c>
      <c r="AS221" s="114"/>
      <c r="AT221" s="192"/>
    </row>
    <row r="222" spans="1:46" s="142" customFormat="1" ht="12.75" x14ac:dyDescent="0.2">
      <c r="A222" s="114"/>
      <c r="B222" s="260"/>
      <c r="C222" s="260"/>
      <c r="D222" s="129">
        <v>9330242</v>
      </c>
      <c r="E222" s="122"/>
      <c r="F222" s="111"/>
      <c r="G222" s="112"/>
      <c r="H222" s="112"/>
      <c r="I222" s="145"/>
      <c r="J222" s="179" t="s">
        <v>385</v>
      </c>
      <c r="K222" s="154">
        <v>4.6100000000000003</v>
      </c>
      <c r="L222" s="89">
        <v>461.00000000000006</v>
      </c>
      <c r="M222" s="158">
        <v>7388</v>
      </c>
      <c r="N222" s="158">
        <v>7264</v>
      </c>
      <c r="O222" s="141">
        <v>6808</v>
      </c>
      <c r="P222" s="90">
        <v>580</v>
      </c>
      <c r="Q222" s="162">
        <v>8.5193889541715626E-2</v>
      </c>
      <c r="R222" s="174">
        <v>1601.8</v>
      </c>
      <c r="S222" s="185">
        <v>3135</v>
      </c>
      <c r="T222" s="146">
        <v>2883</v>
      </c>
      <c r="U222" s="112">
        <v>252</v>
      </c>
      <c r="V222" s="162">
        <v>8.7408949011446413E-2</v>
      </c>
      <c r="W222" s="185">
        <v>2952</v>
      </c>
      <c r="X222" s="141">
        <v>2700</v>
      </c>
      <c r="Y222" s="90">
        <v>252</v>
      </c>
      <c r="Z222" s="163">
        <v>9.3333333333333338E-2</v>
      </c>
      <c r="AA222" s="91">
        <v>6.40347071583514</v>
      </c>
      <c r="AB222" s="158">
        <v>3460</v>
      </c>
      <c r="AC222" s="189">
        <v>2385</v>
      </c>
      <c r="AD222" s="112">
        <v>160</v>
      </c>
      <c r="AE222" s="90">
        <v>2545</v>
      </c>
      <c r="AF222" s="164">
        <v>0.73554913294797686</v>
      </c>
      <c r="AG222" s="92">
        <v>1.0613984602423909</v>
      </c>
      <c r="AH222" s="158">
        <v>750</v>
      </c>
      <c r="AI222" s="164">
        <v>0.21676300578034682</v>
      </c>
      <c r="AJ222" s="93">
        <v>1.064651305404454</v>
      </c>
      <c r="AK222" s="158">
        <v>95</v>
      </c>
      <c r="AL222" s="158">
        <v>25</v>
      </c>
      <c r="AM222" s="90">
        <v>120</v>
      </c>
      <c r="AN222" s="164">
        <v>3.4682080924855488E-2</v>
      </c>
      <c r="AO222" s="93">
        <v>0.38112176840500539</v>
      </c>
      <c r="AP222" s="158">
        <v>50</v>
      </c>
      <c r="AQ222" s="113" t="s">
        <v>9</v>
      </c>
      <c r="AR222" s="94" t="s">
        <v>9</v>
      </c>
      <c r="AS222" s="114"/>
      <c r="AT222" s="192"/>
    </row>
    <row r="223" spans="1:46" s="142" customFormat="1" ht="12.75" x14ac:dyDescent="0.2">
      <c r="A223" s="114"/>
      <c r="B223" s="260"/>
      <c r="C223" s="260"/>
      <c r="D223" s="129">
        <v>9330243.0099999998</v>
      </c>
      <c r="E223" s="122"/>
      <c r="F223" s="111"/>
      <c r="G223" s="112"/>
      <c r="H223" s="112"/>
      <c r="I223" s="145"/>
      <c r="J223" s="179" t="s">
        <v>386</v>
      </c>
      <c r="K223" s="154">
        <v>1.7</v>
      </c>
      <c r="L223" s="89">
        <v>170</v>
      </c>
      <c r="M223" s="158">
        <v>6127</v>
      </c>
      <c r="N223" s="158">
        <v>6162</v>
      </c>
      <c r="O223" s="141">
        <v>6001</v>
      </c>
      <c r="P223" s="90">
        <v>126</v>
      </c>
      <c r="Q223" s="162">
        <v>2.0996500583236127E-2</v>
      </c>
      <c r="R223" s="174">
        <v>3598.4</v>
      </c>
      <c r="S223" s="185">
        <v>2378</v>
      </c>
      <c r="T223" s="146">
        <v>2241</v>
      </c>
      <c r="U223" s="112">
        <v>137</v>
      </c>
      <c r="V223" s="162">
        <v>6.1133422579205711E-2</v>
      </c>
      <c r="W223" s="185">
        <v>2205</v>
      </c>
      <c r="X223" s="141">
        <v>2107</v>
      </c>
      <c r="Y223" s="90">
        <v>98</v>
      </c>
      <c r="Z223" s="163">
        <v>4.6511627906976744E-2</v>
      </c>
      <c r="AA223" s="91">
        <v>12.970588235294118</v>
      </c>
      <c r="AB223" s="158">
        <v>2600</v>
      </c>
      <c r="AC223" s="189">
        <v>1750</v>
      </c>
      <c r="AD223" s="112">
        <v>100</v>
      </c>
      <c r="AE223" s="90">
        <v>1850</v>
      </c>
      <c r="AF223" s="164">
        <v>0.71153846153846156</v>
      </c>
      <c r="AG223" s="92">
        <v>1.0267510267510269</v>
      </c>
      <c r="AH223" s="158">
        <v>670</v>
      </c>
      <c r="AI223" s="164">
        <v>0.25769230769230766</v>
      </c>
      <c r="AJ223" s="93">
        <v>1.2656793108659512</v>
      </c>
      <c r="AK223" s="158">
        <v>30</v>
      </c>
      <c r="AL223" s="158">
        <v>40</v>
      </c>
      <c r="AM223" s="90">
        <v>70</v>
      </c>
      <c r="AN223" s="164">
        <v>2.6923076923076925E-2</v>
      </c>
      <c r="AO223" s="93">
        <v>0.29585798816568049</v>
      </c>
      <c r="AP223" s="158">
        <v>10</v>
      </c>
      <c r="AQ223" s="113" t="s">
        <v>9</v>
      </c>
      <c r="AR223" s="94" t="s">
        <v>9</v>
      </c>
      <c r="AS223" s="114"/>
      <c r="AT223" s="192"/>
    </row>
    <row r="224" spans="1:46" s="142" customFormat="1" ht="12.75" x14ac:dyDescent="0.2">
      <c r="A224" s="114"/>
      <c r="B224" s="260"/>
      <c r="C224" s="260"/>
      <c r="D224" s="129">
        <v>9330243.0199999996</v>
      </c>
      <c r="E224" s="122"/>
      <c r="F224" s="111"/>
      <c r="G224" s="112"/>
      <c r="H224" s="112"/>
      <c r="I224" s="145"/>
      <c r="J224" s="179" t="s">
        <v>387</v>
      </c>
      <c r="K224" s="154">
        <v>13.64</v>
      </c>
      <c r="L224" s="89">
        <v>1364</v>
      </c>
      <c r="M224" s="158">
        <v>8696</v>
      </c>
      <c r="N224" s="158">
        <v>8330</v>
      </c>
      <c r="O224" s="141">
        <v>7290</v>
      </c>
      <c r="P224" s="90">
        <v>1406</v>
      </c>
      <c r="Q224" s="162">
        <v>0.19286694101508917</v>
      </c>
      <c r="R224" s="174">
        <v>637.5</v>
      </c>
      <c r="S224" s="185">
        <v>3819</v>
      </c>
      <c r="T224" s="146">
        <v>2732</v>
      </c>
      <c r="U224" s="112">
        <v>1087</v>
      </c>
      <c r="V224" s="162">
        <v>0.39787701317715957</v>
      </c>
      <c r="W224" s="185">
        <v>3535</v>
      </c>
      <c r="X224" s="141">
        <v>2455</v>
      </c>
      <c r="Y224" s="90">
        <v>1080</v>
      </c>
      <c r="Z224" s="163">
        <v>0.43991853360488797</v>
      </c>
      <c r="AA224" s="91">
        <v>2.5916422287390031</v>
      </c>
      <c r="AB224" s="158">
        <v>3895</v>
      </c>
      <c r="AC224" s="189">
        <v>2355</v>
      </c>
      <c r="AD224" s="112">
        <v>175</v>
      </c>
      <c r="AE224" s="90">
        <v>2530</v>
      </c>
      <c r="AF224" s="164">
        <v>0.64955070603337617</v>
      </c>
      <c r="AG224" s="92">
        <v>0.93730260610876803</v>
      </c>
      <c r="AH224" s="158">
        <v>905</v>
      </c>
      <c r="AI224" s="164">
        <v>0.23234916559691912</v>
      </c>
      <c r="AJ224" s="93">
        <v>1.1412041532265182</v>
      </c>
      <c r="AK224" s="158">
        <v>370</v>
      </c>
      <c r="AL224" s="158">
        <v>50</v>
      </c>
      <c r="AM224" s="90">
        <v>420</v>
      </c>
      <c r="AN224" s="164">
        <v>0.10783055198973042</v>
      </c>
      <c r="AO224" s="93">
        <v>1.1849511207662684</v>
      </c>
      <c r="AP224" s="158">
        <v>30</v>
      </c>
      <c r="AQ224" s="113" t="s">
        <v>9</v>
      </c>
      <c r="AR224" s="94" t="s">
        <v>9</v>
      </c>
      <c r="AS224" s="114"/>
      <c r="AT224" s="192"/>
    </row>
    <row r="225" spans="1:46" s="142" customFormat="1" ht="12.75" x14ac:dyDescent="0.2">
      <c r="A225" s="114"/>
      <c r="B225" s="260"/>
      <c r="C225" s="260"/>
      <c r="D225" s="129">
        <v>9330260.0399999991</v>
      </c>
      <c r="E225" s="122"/>
      <c r="F225" s="111"/>
      <c r="G225" s="112"/>
      <c r="H225" s="112"/>
      <c r="I225" s="145"/>
      <c r="J225" s="179" t="s">
        <v>392</v>
      </c>
      <c r="K225" s="154">
        <v>1.19</v>
      </c>
      <c r="L225" s="89">
        <v>119</v>
      </c>
      <c r="M225" s="158">
        <v>3842</v>
      </c>
      <c r="N225" s="158">
        <v>3861</v>
      </c>
      <c r="O225" s="141">
        <v>3816</v>
      </c>
      <c r="P225" s="90">
        <v>26</v>
      </c>
      <c r="Q225" s="162">
        <v>6.8134171907756813E-3</v>
      </c>
      <c r="R225" s="174">
        <v>3241.4</v>
      </c>
      <c r="S225" s="185">
        <v>1379</v>
      </c>
      <c r="T225" s="146">
        <v>1380</v>
      </c>
      <c r="U225" s="112">
        <v>-1</v>
      </c>
      <c r="V225" s="162">
        <v>-7.246376811594203E-4</v>
      </c>
      <c r="W225" s="185">
        <v>1337</v>
      </c>
      <c r="X225" s="141">
        <v>1270</v>
      </c>
      <c r="Y225" s="90">
        <v>67</v>
      </c>
      <c r="Z225" s="163">
        <v>5.2755905511811023E-2</v>
      </c>
      <c r="AA225" s="91">
        <v>11.235294117647058</v>
      </c>
      <c r="AB225" s="158">
        <v>1910</v>
      </c>
      <c r="AC225" s="189">
        <v>1380</v>
      </c>
      <c r="AD225" s="112">
        <v>105</v>
      </c>
      <c r="AE225" s="90">
        <v>1485</v>
      </c>
      <c r="AF225" s="164">
        <v>0.77748691099476441</v>
      </c>
      <c r="AG225" s="92">
        <v>1.1219147344801796</v>
      </c>
      <c r="AH225" s="158">
        <v>340</v>
      </c>
      <c r="AI225" s="164">
        <v>0.17801047120418848</v>
      </c>
      <c r="AJ225" s="93">
        <v>0.87431469157263497</v>
      </c>
      <c r="AK225" s="158">
        <v>55</v>
      </c>
      <c r="AL225" s="158">
        <v>10</v>
      </c>
      <c r="AM225" s="90">
        <v>65</v>
      </c>
      <c r="AN225" s="164">
        <v>3.4031413612565446E-2</v>
      </c>
      <c r="AO225" s="93">
        <v>0.37397157816005988</v>
      </c>
      <c r="AP225" s="158">
        <v>25</v>
      </c>
      <c r="AQ225" s="113" t="s">
        <v>9</v>
      </c>
      <c r="AR225" s="94" t="s">
        <v>9</v>
      </c>
      <c r="AS225" s="114"/>
      <c r="AT225" s="192"/>
    </row>
    <row r="226" spans="1:46" s="142" customFormat="1" ht="12.75" x14ac:dyDescent="0.2">
      <c r="A226" s="114"/>
      <c r="B226" s="260"/>
      <c r="C226" s="260"/>
      <c r="D226" s="129">
        <v>9330260.0500000007</v>
      </c>
      <c r="E226" s="122"/>
      <c r="F226" s="111"/>
      <c r="G226" s="112"/>
      <c r="H226" s="112"/>
      <c r="I226" s="145"/>
      <c r="J226" s="179" t="s">
        <v>393</v>
      </c>
      <c r="K226" s="154">
        <v>3.09</v>
      </c>
      <c r="L226" s="89">
        <v>309</v>
      </c>
      <c r="M226" s="158">
        <v>4044</v>
      </c>
      <c r="N226" s="158">
        <v>4212</v>
      </c>
      <c r="O226" s="141">
        <v>4062</v>
      </c>
      <c r="P226" s="90">
        <v>-18</v>
      </c>
      <c r="Q226" s="162">
        <v>-4.4313146233382573E-3</v>
      </c>
      <c r="R226" s="174">
        <v>1309.0999999999999</v>
      </c>
      <c r="S226" s="185">
        <v>1523</v>
      </c>
      <c r="T226" s="146">
        <v>1539</v>
      </c>
      <c r="U226" s="112">
        <v>-16</v>
      </c>
      <c r="V226" s="162">
        <v>-1.0396361273554255E-2</v>
      </c>
      <c r="W226" s="185">
        <v>1498</v>
      </c>
      <c r="X226" s="141">
        <v>1495</v>
      </c>
      <c r="Y226" s="90">
        <v>3</v>
      </c>
      <c r="Z226" s="163">
        <v>2.0066889632107021E-3</v>
      </c>
      <c r="AA226" s="91">
        <v>4.8478964401294498</v>
      </c>
      <c r="AB226" s="158">
        <v>2215</v>
      </c>
      <c r="AC226" s="189">
        <v>1650</v>
      </c>
      <c r="AD226" s="112">
        <v>130</v>
      </c>
      <c r="AE226" s="90">
        <v>1780</v>
      </c>
      <c r="AF226" s="164">
        <v>0.80361173814898423</v>
      </c>
      <c r="AG226" s="92">
        <v>1.159612897761882</v>
      </c>
      <c r="AH226" s="158">
        <v>355</v>
      </c>
      <c r="AI226" s="164">
        <v>0.16027088036117382</v>
      </c>
      <c r="AJ226" s="93">
        <v>0.78718507053621711</v>
      </c>
      <c r="AK226" s="158">
        <v>45</v>
      </c>
      <c r="AL226" s="158">
        <v>15</v>
      </c>
      <c r="AM226" s="90">
        <v>60</v>
      </c>
      <c r="AN226" s="164">
        <v>2.7088036117381489E-2</v>
      </c>
      <c r="AO226" s="93">
        <v>0.29767072656463178</v>
      </c>
      <c r="AP226" s="158">
        <v>20</v>
      </c>
      <c r="AQ226" s="113" t="s">
        <v>9</v>
      </c>
      <c r="AR226" s="94" t="s">
        <v>9</v>
      </c>
      <c r="AS226" s="114"/>
      <c r="AT226" s="192"/>
    </row>
    <row r="227" spans="1:46" s="142" customFormat="1" ht="12.75" x14ac:dyDescent="0.2">
      <c r="A227" s="114"/>
      <c r="B227" s="260"/>
      <c r="C227" s="260"/>
      <c r="D227" s="129">
        <v>9330260.0600000005</v>
      </c>
      <c r="E227" s="122"/>
      <c r="F227" s="111"/>
      <c r="G227" s="112"/>
      <c r="H227" s="112"/>
      <c r="I227" s="145"/>
      <c r="J227" s="179" t="s">
        <v>394</v>
      </c>
      <c r="K227" s="154">
        <v>2.58</v>
      </c>
      <c r="L227" s="89">
        <v>258</v>
      </c>
      <c r="M227" s="158">
        <v>3993</v>
      </c>
      <c r="N227" s="158">
        <v>4011</v>
      </c>
      <c r="O227" s="141">
        <v>3977</v>
      </c>
      <c r="P227" s="90">
        <v>16</v>
      </c>
      <c r="Q227" s="162">
        <v>4.023133014835303E-3</v>
      </c>
      <c r="R227" s="174">
        <v>1545.6</v>
      </c>
      <c r="S227" s="185">
        <v>1482</v>
      </c>
      <c r="T227" s="146">
        <v>1445</v>
      </c>
      <c r="U227" s="112">
        <v>37</v>
      </c>
      <c r="V227" s="162">
        <v>2.5605536332179931E-2</v>
      </c>
      <c r="W227" s="185">
        <v>1417</v>
      </c>
      <c r="X227" s="141">
        <v>1385</v>
      </c>
      <c r="Y227" s="90">
        <v>32</v>
      </c>
      <c r="Z227" s="163">
        <v>2.3104693140794223E-2</v>
      </c>
      <c r="AA227" s="91">
        <v>5.4922480620155039</v>
      </c>
      <c r="AB227" s="158">
        <v>1775</v>
      </c>
      <c r="AC227" s="189">
        <v>1425</v>
      </c>
      <c r="AD227" s="112">
        <v>80</v>
      </c>
      <c r="AE227" s="90">
        <v>1505</v>
      </c>
      <c r="AF227" s="164">
        <v>0.84788732394366195</v>
      </c>
      <c r="AG227" s="92">
        <v>1.2235026319533362</v>
      </c>
      <c r="AH227" s="158">
        <v>215</v>
      </c>
      <c r="AI227" s="164">
        <v>0.12112676056338029</v>
      </c>
      <c r="AJ227" s="93">
        <v>0.59492515011483438</v>
      </c>
      <c r="AK227" s="158">
        <v>15</v>
      </c>
      <c r="AL227" s="158">
        <v>25</v>
      </c>
      <c r="AM227" s="90">
        <v>40</v>
      </c>
      <c r="AN227" s="164">
        <v>2.2535211267605635E-2</v>
      </c>
      <c r="AO227" s="93">
        <v>0.24763968425940258</v>
      </c>
      <c r="AP227" s="158">
        <v>20</v>
      </c>
      <c r="AQ227" s="113" t="s">
        <v>9</v>
      </c>
      <c r="AR227" s="94" t="s">
        <v>9</v>
      </c>
      <c r="AS227" s="114"/>
      <c r="AT227" s="192"/>
    </row>
    <row r="228" spans="1:46" s="142" customFormat="1" ht="12.75" x14ac:dyDescent="0.2">
      <c r="A228" s="114"/>
      <c r="B228" s="260"/>
      <c r="C228" s="260"/>
      <c r="D228" s="129">
        <v>9330260.0700000003</v>
      </c>
      <c r="E228" s="122"/>
      <c r="F228" s="111"/>
      <c r="G228" s="112"/>
      <c r="H228" s="112"/>
      <c r="I228" s="145"/>
      <c r="J228" s="179" t="s">
        <v>395</v>
      </c>
      <c r="K228" s="154">
        <v>1.0900000000000001</v>
      </c>
      <c r="L228" s="89">
        <v>109.00000000000001</v>
      </c>
      <c r="M228" s="158">
        <v>5011</v>
      </c>
      <c r="N228" s="158">
        <v>5033</v>
      </c>
      <c r="O228" s="141">
        <v>4373</v>
      </c>
      <c r="P228" s="90">
        <v>638</v>
      </c>
      <c r="Q228" s="162">
        <v>0.14589526640750058</v>
      </c>
      <c r="R228" s="174">
        <v>4604.3999999999996</v>
      </c>
      <c r="S228" s="185">
        <v>2188</v>
      </c>
      <c r="T228" s="146">
        <v>1853</v>
      </c>
      <c r="U228" s="112">
        <v>335</v>
      </c>
      <c r="V228" s="162">
        <v>0.18078791149487317</v>
      </c>
      <c r="W228" s="185">
        <v>2173</v>
      </c>
      <c r="X228" s="141">
        <v>1754</v>
      </c>
      <c r="Y228" s="90">
        <v>419</v>
      </c>
      <c r="Z228" s="163">
        <v>0.23888255416191562</v>
      </c>
      <c r="AA228" s="91">
        <v>19.935779816513758</v>
      </c>
      <c r="AB228" s="158">
        <v>2325</v>
      </c>
      <c r="AC228" s="189">
        <v>1700</v>
      </c>
      <c r="AD228" s="112">
        <v>90</v>
      </c>
      <c r="AE228" s="90">
        <v>1790</v>
      </c>
      <c r="AF228" s="164">
        <v>0.76989247311827957</v>
      </c>
      <c r="AG228" s="92">
        <v>1.1109559496656272</v>
      </c>
      <c r="AH228" s="158">
        <v>355</v>
      </c>
      <c r="AI228" s="164">
        <v>0.15268817204301074</v>
      </c>
      <c r="AJ228" s="93">
        <v>0.74994190590869714</v>
      </c>
      <c r="AK228" s="158">
        <v>140</v>
      </c>
      <c r="AL228" s="158">
        <v>10</v>
      </c>
      <c r="AM228" s="90">
        <v>150</v>
      </c>
      <c r="AN228" s="164">
        <v>6.4516129032258063E-2</v>
      </c>
      <c r="AO228" s="93">
        <v>0.70896845090393479</v>
      </c>
      <c r="AP228" s="158">
        <v>30</v>
      </c>
      <c r="AQ228" s="113" t="s">
        <v>9</v>
      </c>
      <c r="AR228" s="94" t="s">
        <v>9</v>
      </c>
      <c r="AS228" s="114"/>
      <c r="AT228" s="192"/>
    </row>
    <row r="229" spans="1:46" s="142" customFormat="1" ht="12.75" x14ac:dyDescent="0.2">
      <c r="A229" s="114"/>
      <c r="B229" s="260"/>
      <c r="C229" s="260"/>
      <c r="D229" s="129">
        <v>9330260.0800000001</v>
      </c>
      <c r="E229" s="122"/>
      <c r="F229" s="111"/>
      <c r="G229" s="112"/>
      <c r="H229" s="112"/>
      <c r="I229" s="145"/>
      <c r="J229" s="179" t="s">
        <v>396</v>
      </c>
      <c r="K229" s="154">
        <v>3.44</v>
      </c>
      <c r="L229" s="89">
        <v>344</v>
      </c>
      <c r="M229" s="158">
        <v>7503</v>
      </c>
      <c r="N229" s="158">
        <v>7496</v>
      </c>
      <c r="O229" s="141">
        <v>6170</v>
      </c>
      <c r="P229" s="90">
        <v>1333</v>
      </c>
      <c r="Q229" s="162">
        <v>0.21604538087520259</v>
      </c>
      <c r="R229" s="174">
        <v>2181.6</v>
      </c>
      <c r="S229" s="185">
        <v>2409</v>
      </c>
      <c r="T229" s="146">
        <v>2061</v>
      </c>
      <c r="U229" s="112">
        <v>348</v>
      </c>
      <c r="V229" s="162">
        <v>0.16885007278020378</v>
      </c>
      <c r="W229" s="185">
        <v>2353</v>
      </c>
      <c r="X229" s="141">
        <v>2005</v>
      </c>
      <c r="Y229" s="90">
        <v>348</v>
      </c>
      <c r="Z229" s="163">
        <v>0.17356608478802993</v>
      </c>
      <c r="AA229" s="91">
        <v>6.8401162790697674</v>
      </c>
      <c r="AB229" s="158">
        <v>3270</v>
      </c>
      <c r="AC229" s="189">
        <v>2485</v>
      </c>
      <c r="AD229" s="112">
        <v>160</v>
      </c>
      <c r="AE229" s="90">
        <v>2645</v>
      </c>
      <c r="AF229" s="164">
        <v>0.80886850152905199</v>
      </c>
      <c r="AG229" s="92">
        <v>1.1671984149048371</v>
      </c>
      <c r="AH229" s="158">
        <v>510</v>
      </c>
      <c r="AI229" s="164">
        <v>0.15596330275229359</v>
      </c>
      <c r="AJ229" s="93">
        <v>0.7660280095888683</v>
      </c>
      <c r="AK229" s="158">
        <v>50</v>
      </c>
      <c r="AL229" s="158">
        <v>0</v>
      </c>
      <c r="AM229" s="90">
        <v>50</v>
      </c>
      <c r="AN229" s="164">
        <v>1.5290519877675841E-2</v>
      </c>
      <c r="AO229" s="93">
        <v>0.16802769096347078</v>
      </c>
      <c r="AP229" s="158">
        <v>45</v>
      </c>
      <c r="AQ229" s="113" t="s">
        <v>9</v>
      </c>
      <c r="AR229" s="94" t="s">
        <v>9</v>
      </c>
      <c r="AS229" s="114"/>
      <c r="AT229" s="192"/>
    </row>
    <row r="230" spans="1:46" s="142" customFormat="1" ht="12.75" x14ac:dyDescent="0.2">
      <c r="A230" s="114"/>
      <c r="B230" s="260" t="s">
        <v>560</v>
      </c>
      <c r="C230" s="260" t="s">
        <v>561</v>
      </c>
      <c r="D230" s="129">
        <v>9330260.0999999996</v>
      </c>
      <c r="E230" s="122">
        <v>9330260.0199999996</v>
      </c>
      <c r="F230" s="123">
        <v>0.17040453799999999</v>
      </c>
      <c r="G230" s="146">
        <v>5114</v>
      </c>
      <c r="H230" s="146">
        <v>2402</v>
      </c>
      <c r="I230" s="147">
        <v>2224</v>
      </c>
      <c r="J230" s="179"/>
      <c r="K230" s="154">
        <v>0.28999999999999998</v>
      </c>
      <c r="L230" s="89">
        <v>28.999999999999996</v>
      </c>
      <c r="M230" s="158">
        <v>3988</v>
      </c>
      <c r="N230" s="158">
        <v>3684</v>
      </c>
      <c r="O230" s="141">
        <v>871.448807332</v>
      </c>
      <c r="P230" s="90">
        <v>3116.5511926680001</v>
      </c>
      <c r="Q230" s="162">
        <v>3.5762871742397975</v>
      </c>
      <c r="R230" s="174">
        <v>13638.9</v>
      </c>
      <c r="S230" s="185">
        <v>2027</v>
      </c>
      <c r="T230" s="146">
        <v>409.31170027600001</v>
      </c>
      <c r="U230" s="112">
        <v>1617.688299724</v>
      </c>
      <c r="V230" s="162">
        <v>3.9522161194834848</v>
      </c>
      <c r="W230" s="185">
        <v>1983</v>
      </c>
      <c r="X230" s="141">
        <v>378.97969251199999</v>
      </c>
      <c r="Y230" s="90">
        <v>1604.0203074880001</v>
      </c>
      <c r="Z230" s="163">
        <v>4.2324703385979197</v>
      </c>
      <c r="AA230" s="91">
        <v>68.379310344827601</v>
      </c>
      <c r="AB230" s="158">
        <v>2190</v>
      </c>
      <c r="AC230" s="189">
        <v>1615</v>
      </c>
      <c r="AD230" s="112">
        <v>60</v>
      </c>
      <c r="AE230" s="90">
        <v>1675</v>
      </c>
      <c r="AF230" s="164">
        <v>0.76484018264840181</v>
      </c>
      <c r="AG230" s="92">
        <v>1.1036654872271312</v>
      </c>
      <c r="AH230" s="158">
        <v>385</v>
      </c>
      <c r="AI230" s="164">
        <v>0.17579908675799086</v>
      </c>
      <c r="AJ230" s="93">
        <v>0.86345327484278411</v>
      </c>
      <c r="AK230" s="158">
        <v>85</v>
      </c>
      <c r="AL230" s="158">
        <v>25</v>
      </c>
      <c r="AM230" s="90">
        <v>110</v>
      </c>
      <c r="AN230" s="164">
        <v>5.0228310502283102E-2</v>
      </c>
      <c r="AO230" s="93">
        <v>0.55195945606904506</v>
      </c>
      <c r="AP230" s="158">
        <v>20</v>
      </c>
      <c r="AQ230" s="113" t="s">
        <v>9</v>
      </c>
      <c r="AR230" s="94" t="s">
        <v>9</v>
      </c>
      <c r="AS230" s="114" t="s">
        <v>469</v>
      </c>
      <c r="AT230" s="192"/>
    </row>
    <row r="231" spans="1:46" s="142" customFormat="1" ht="12.75" x14ac:dyDescent="0.2">
      <c r="A231" s="114"/>
      <c r="B231" s="263"/>
      <c r="C231" s="263"/>
      <c r="D231" s="132">
        <v>9330260.1099999994</v>
      </c>
      <c r="E231" s="133">
        <v>9330260.0199999996</v>
      </c>
      <c r="F231" s="128">
        <v>3.3782251999999999E-2</v>
      </c>
      <c r="G231" s="199">
        <v>5114</v>
      </c>
      <c r="H231" s="199">
        <v>2402</v>
      </c>
      <c r="I231" s="200">
        <v>2224</v>
      </c>
      <c r="J231" s="196"/>
      <c r="K231" s="157">
        <v>10.87</v>
      </c>
      <c r="L231" s="4">
        <v>1087</v>
      </c>
      <c r="M231" s="161">
        <v>191</v>
      </c>
      <c r="N231" s="161">
        <v>189</v>
      </c>
      <c r="O231" s="197">
        <v>172.76243672799998</v>
      </c>
      <c r="P231" s="5">
        <v>18.237563272000017</v>
      </c>
      <c r="Q231" s="171">
        <v>0.1055644017149025</v>
      </c>
      <c r="R231" s="198">
        <v>17.600000000000001</v>
      </c>
      <c r="S231" s="188">
        <v>82</v>
      </c>
      <c r="T231" s="199">
        <v>81.144969304</v>
      </c>
      <c r="U231" s="121">
        <v>0.85503069600000003</v>
      </c>
      <c r="V231" s="171">
        <v>1.0537075845043813E-2</v>
      </c>
      <c r="W231" s="188">
        <v>75</v>
      </c>
      <c r="X231" s="197">
        <v>75.131728448000004</v>
      </c>
      <c r="Y231" s="5">
        <v>-0.13172844800000405</v>
      </c>
      <c r="Z231" s="172">
        <v>-1.7532998470968977E-3</v>
      </c>
      <c r="AA231" s="6">
        <v>6.8997240110395583E-2</v>
      </c>
      <c r="AB231" s="161">
        <v>105</v>
      </c>
      <c r="AC231" s="138">
        <v>70</v>
      </c>
      <c r="AD231" s="121">
        <v>10</v>
      </c>
      <c r="AE231" s="5">
        <v>80</v>
      </c>
      <c r="AF231" s="173">
        <v>0.76190476190476186</v>
      </c>
      <c r="AG231" s="7">
        <v>1.0994296708582423</v>
      </c>
      <c r="AH231" s="161">
        <v>25</v>
      </c>
      <c r="AI231" s="173">
        <v>0.23809523809523808</v>
      </c>
      <c r="AJ231" s="8">
        <v>1.169426513237908</v>
      </c>
      <c r="AK231" s="161">
        <v>0</v>
      </c>
      <c r="AL231" s="161">
        <v>0</v>
      </c>
      <c r="AM231" s="5">
        <v>0</v>
      </c>
      <c r="AN231" s="173">
        <v>0</v>
      </c>
      <c r="AO231" s="8">
        <v>0</v>
      </c>
      <c r="AP231" s="161">
        <v>0</v>
      </c>
      <c r="AQ231" s="114" t="s">
        <v>5</v>
      </c>
      <c r="AR231" s="94" t="s">
        <v>9</v>
      </c>
      <c r="AS231" s="114" t="s">
        <v>469</v>
      </c>
      <c r="AT231" s="192"/>
    </row>
    <row r="232" spans="1:46" s="142" customFormat="1" ht="12.75" x14ac:dyDescent="0.2">
      <c r="A232" s="114"/>
      <c r="B232" s="260"/>
      <c r="C232" s="260"/>
      <c r="D232" s="129">
        <v>9330260.1199999992</v>
      </c>
      <c r="E232" s="122">
        <v>9330260.0199999996</v>
      </c>
      <c r="F232" s="123">
        <v>0.79581320899999997</v>
      </c>
      <c r="G232" s="146">
        <v>5114</v>
      </c>
      <c r="H232" s="146">
        <v>2402</v>
      </c>
      <c r="I232" s="147">
        <v>2224</v>
      </c>
      <c r="J232" s="179"/>
      <c r="K232" s="154">
        <v>3.37</v>
      </c>
      <c r="L232" s="89">
        <v>337</v>
      </c>
      <c r="M232" s="158">
        <v>4979</v>
      </c>
      <c r="N232" s="158">
        <v>4525</v>
      </c>
      <c r="O232" s="141">
        <v>4069.7887508259996</v>
      </c>
      <c r="P232" s="90">
        <v>909.21124917400039</v>
      </c>
      <c r="Q232" s="162">
        <v>0.22340502292397066</v>
      </c>
      <c r="R232" s="174">
        <v>1477.1</v>
      </c>
      <c r="S232" s="185">
        <v>2228</v>
      </c>
      <c r="T232" s="146">
        <v>1911.543328018</v>
      </c>
      <c r="U232" s="112">
        <v>316.45667198199999</v>
      </c>
      <c r="V232" s="162">
        <v>0.16555035260964804</v>
      </c>
      <c r="W232" s="185">
        <v>2140</v>
      </c>
      <c r="X232" s="141">
        <v>1769.8885768159998</v>
      </c>
      <c r="Y232" s="90">
        <v>370.11142318400016</v>
      </c>
      <c r="Z232" s="163">
        <v>0.20911566300395276</v>
      </c>
      <c r="AA232" s="91">
        <v>6.3501483679525226</v>
      </c>
      <c r="AB232" s="158">
        <v>2580</v>
      </c>
      <c r="AC232" s="189">
        <v>1760</v>
      </c>
      <c r="AD232" s="112">
        <v>100</v>
      </c>
      <c r="AE232" s="90">
        <v>1860</v>
      </c>
      <c r="AF232" s="164">
        <v>0.72093023255813948</v>
      </c>
      <c r="AG232" s="92">
        <v>1.0403033658847611</v>
      </c>
      <c r="AH232" s="158">
        <v>585</v>
      </c>
      <c r="AI232" s="164">
        <v>0.22674418604651161</v>
      </c>
      <c r="AJ232" s="93">
        <v>1.1136747841184265</v>
      </c>
      <c r="AK232" s="158">
        <v>95</v>
      </c>
      <c r="AL232" s="158">
        <v>10</v>
      </c>
      <c r="AM232" s="90">
        <v>105</v>
      </c>
      <c r="AN232" s="164">
        <v>4.0697674418604654E-2</v>
      </c>
      <c r="AO232" s="93">
        <v>0.44722719141323797</v>
      </c>
      <c r="AP232" s="158">
        <v>30</v>
      </c>
      <c r="AQ232" s="113" t="s">
        <v>9</v>
      </c>
      <c r="AR232" s="94" t="s">
        <v>9</v>
      </c>
      <c r="AS232" s="114" t="s">
        <v>469</v>
      </c>
      <c r="AT232" s="192"/>
    </row>
    <row r="233" spans="1:46" s="142" customFormat="1" ht="12.75" x14ac:dyDescent="0.2">
      <c r="A233" s="114"/>
      <c r="B233" s="260"/>
      <c r="C233" s="260"/>
      <c r="D233" s="129">
        <v>9330280.0099999998</v>
      </c>
      <c r="E233" s="242">
        <v>9330280</v>
      </c>
      <c r="F233" s="243">
        <v>5.7842789999999998E-3</v>
      </c>
      <c r="G233" s="146">
        <v>3773</v>
      </c>
      <c r="H233" s="146">
        <v>1143</v>
      </c>
      <c r="I233" s="147">
        <v>1076</v>
      </c>
      <c r="J233" s="179"/>
      <c r="K233" s="154">
        <v>0.02</v>
      </c>
      <c r="L233" s="89">
        <v>2</v>
      </c>
      <c r="M233" s="158">
        <v>54</v>
      </c>
      <c r="N233" s="158">
        <v>39</v>
      </c>
      <c r="O233" s="141">
        <v>21.824084667000001</v>
      </c>
      <c r="P233" s="90">
        <v>32.175915332999999</v>
      </c>
      <c r="Q233" s="162">
        <v>1.4743305766978125</v>
      </c>
      <c r="R233" s="174">
        <v>3085.7</v>
      </c>
      <c r="S233" s="185">
        <v>25</v>
      </c>
      <c r="T233" s="146">
        <v>6.611430897</v>
      </c>
      <c r="U233" s="112">
        <v>18.388569103000002</v>
      </c>
      <c r="V233" s="162">
        <v>2.7813296984385016</v>
      </c>
      <c r="W233" s="185">
        <v>22</v>
      </c>
      <c r="X233" s="141">
        <v>6.223884204</v>
      </c>
      <c r="Y233" s="90">
        <v>15.776115795999999</v>
      </c>
      <c r="Z233" s="163">
        <v>2.534770133715039</v>
      </c>
      <c r="AA233" s="91">
        <v>11</v>
      </c>
      <c r="AB233" s="158">
        <v>15</v>
      </c>
      <c r="AC233" s="189">
        <v>0</v>
      </c>
      <c r="AD233" s="112">
        <v>0</v>
      </c>
      <c r="AE233" s="90">
        <v>0</v>
      </c>
      <c r="AF233" s="164">
        <v>0</v>
      </c>
      <c r="AG233" s="92">
        <v>0</v>
      </c>
      <c r="AH233" s="158">
        <v>0</v>
      </c>
      <c r="AI233" s="164">
        <v>0</v>
      </c>
      <c r="AJ233" s="93">
        <v>0</v>
      </c>
      <c r="AK233" s="158">
        <v>0</v>
      </c>
      <c r="AL233" s="158">
        <v>0</v>
      </c>
      <c r="AM233" s="90">
        <v>0</v>
      </c>
      <c r="AN233" s="164">
        <v>0</v>
      </c>
      <c r="AO233" s="93">
        <v>0</v>
      </c>
      <c r="AP233" s="158">
        <v>0</v>
      </c>
      <c r="AQ233" s="113" t="s">
        <v>9</v>
      </c>
      <c r="AR233" s="94" t="s">
        <v>9</v>
      </c>
      <c r="AS233" s="114" t="s">
        <v>469</v>
      </c>
      <c r="AT233" s="192"/>
    </row>
    <row r="234" spans="1:46" s="142" customFormat="1" ht="12.75" x14ac:dyDescent="0.2">
      <c r="A234" s="114"/>
      <c r="B234" s="260"/>
      <c r="C234" s="260"/>
      <c r="D234" s="129">
        <v>9330280.0199999996</v>
      </c>
      <c r="E234" s="122">
        <v>9330280</v>
      </c>
      <c r="F234" s="123">
        <v>0.98026002099999998</v>
      </c>
      <c r="G234" s="146">
        <v>3773</v>
      </c>
      <c r="H234" s="146">
        <v>1143</v>
      </c>
      <c r="I234" s="147">
        <v>1076</v>
      </c>
      <c r="J234" s="179"/>
      <c r="K234" s="154">
        <v>4.2699999999999996</v>
      </c>
      <c r="L234" s="89">
        <v>426.99999999999994</v>
      </c>
      <c r="M234" s="158">
        <v>3461</v>
      </c>
      <c r="N234" s="158">
        <v>3648</v>
      </c>
      <c r="O234" s="141">
        <v>3698.521059233</v>
      </c>
      <c r="P234" s="90">
        <v>-237.52105923299996</v>
      </c>
      <c r="Q234" s="162">
        <v>-6.4220550709060215E-2</v>
      </c>
      <c r="R234" s="174">
        <v>811.4</v>
      </c>
      <c r="S234" s="185">
        <v>1090</v>
      </c>
      <c r="T234" s="146">
        <v>1120.437204003</v>
      </c>
      <c r="U234" s="112">
        <v>-30.437204003000033</v>
      </c>
      <c r="V234" s="162">
        <v>-2.7165470670071159E-2</v>
      </c>
      <c r="W234" s="185">
        <v>1071</v>
      </c>
      <c r="X234" s="141">
        <v>1054.7597825959999</v>
      </c>
      <c r="Y234" s="90">
        <v>16.240217404000077</v>
      </c>
      <c r="Z234" s="163">
        <v>1.5397076824477766E-2</v>
      </c>
      <c r="AA234" s="91">
        <v>2.5081967213114758</v>
      </c>
      <c r="AB234" s="158">
        <v>1350</v>
      </c>
      <c r="AC234" s="189">
        <v>1045</v>
      </c>
      <c r="AD234" s="112">
        <v>80</v>
      </c>
      <c r="AE234" s="90">
        <v>1125</v>
      </c>
      <c r="AF234" s="164">
        <v>0.83333333333333337</v>
      </c>
      <c r="AG234" s="92">
        <v>1.2025012025012027</v>
      </c>
      <c r="AH234" s="158">
        <v>185</v>
      </c>
      <c r="AI234" s="164">
        <v>0.13703703703703704</v>
      </c>
      <c r="AJ234" s="93">
        <v>0.67306992650804043</v>
      </c>
      <c r="AK234" s="158">
        <v>20</v>
      </c>
      <c r="AL234" s="158">
        <v>10</v>
      </c>
      <c r="AM234" s="90">
        <v>30</v>
      </c>
      <c r="AN234" s="164">
        <v>2.2222222222222223E-2</v>
      </c>
      <c r="AO234" s="93">
        <v>0.24420024420024422</v>
      </c>
      <c r="AP234" s="158">
        <v>15</v>
      </c>
      <c r="AQ234" s="113" t="s">
        <v>9</v>
      </c>
      <c r="AR234" s="94" t="s">
        <v>9</v>
      </c>
      <c r="AS234" s="114" t="s">
        <v>469</v>
      </c>
      <c r="AT234" s="192"/>
    </row>
    <row r="235" spans="1:46" s="142" customFormat="1" ht="12.75" x14ac:dyDescent="0.2">
      <c r="A235" s="114"/>
      <c r="B235" s="260"/>
      <c r="C235" s="260"/>
      <c r="D235" s="129">
        <v>9330281.0099999998</v>
      </c>
      <c r="E235" s="122"/>
      <c r="F235" s="123"/>
      <c r="G235" s="146"/>
      <c r="H235" s="146"/>
      <c r="I235" s="147"/>
      <c r="J235" s="179" t="s">
        <v>399</v>
      </c>
      <c r="K235" s="154">
        <v>2.21</v>
      </c>
      <c r="L235" s="89">
        <v>221</v>
      </c>
      <c r="M235" s="158">
        <v>6298</v>
      </c>
      <c r="N235" s="158">
        <v>6278</v>
      </c>
      <c r="O235" s="141">
        <v>5847</v>
      </c>
      <c r="P235" s="90">
        <v>451</v>
      </c>
      <c r="Q235" s="162">
        <v>7.7133572772361894E-2</v>
      </c>
      <c r="R235" s="174">
        <v>2847.8</v>
      </c>
      <c r="S235" s="185">
        <v>2235</v>
      </c>
      <c r="T235" s="146">
        <v>2031</v>
      </c>
      <c r="U235" s="112">
        <v>204</v>
      </c>
      <c r="V235" s="162">
        <v>0.10044313146233383</v>
      </c>
      <c r="W235" s="185">
        <v>2111</v>
      </c>
      <c r="X235" s="141">
        <v>1945</v>
      </c>
      <c r="Y235" s="90">
        <v>166</v>
      </c>
      <c r="Z235" s="163">
        <v>8.5347043701799491E-2</v>
      </c>
      <c r="AA235" s="91">
        <v>9.5520361990950224</v>
      </c>
      <c r="AB235" s="158">
        <v>2980</v>
      </c>
      <c r="AC235" s="189">
        <v>2350</v>
      </c>
      <c r="AD235" s="112">
        <v>160</v>
      </c>
      <c r="AE235" s="90">
        <v>2510</v>
      </c>
      <c r="AF235" s="164">
        <v>0.84228187919463082</v>
      </c>
      <c r="AG235" s="92">
        <v>1.2154139670918194</v>
      </c>
      <c r="AH235" s="158">
        <v>370</v>
      </c>
      <c r="AI235" s="164">
        <v>0.12416107382550336</v>
      </c>
      <c r="AJ235" s="93">
        <v>0.60982845690325815</v>
      </c>
      <c r="AK235" s="158">
        <v>45</v>
      </c>
      <c r="AL235" s="158">
        <v>10</v>
      </c>
      <c r="AM235" s="90">
        <v>55</v>
      </c>
      <c r="AN235" s="164">
        <v>1.8456375838926176E-2</v>
      </c>
      <c r="AO235" s="93">
        <v>0.20281731691127666</v>
      </c>
      <c r="AP235" s="158">
        <v>45</v>
      </c>
      <c r="AQ235" s="113" t="s">
        <v>9</v>
      </c>
      <c r="AR235" s="94" t="s">
        <v>9</v>
      </c>
      <c r="AS235" s="114"/>
      <c r="AT235" s="192"/>
    </row>
    <row r="236" spans="1:46" s="142" customFormat="1" ht="12.75" x14ac:dyDescent="0.2">
      <c r="A236" s="114"/>
      <c r="B236" s="260"/>
      <c r="C236" s="260"/>
      <c r="D236" s="129">
        <v>9330281.0199999996</v>
      </c>
      <c r="E236" s="122"/>
      <c r="F236" s="111"/>
      <c r="G236" s="112"/>
      <c r="H236" s="112"/>
      <c r="I236" s="145"/>
      <c r="J236" s="179" t="s">
        <v>400</v>
      </c>
      <c r="K236" s="154">
        <v>2.61</v>
      </c>
      <c r="L236" s="89">
        <v>261</v>
      </c>
      <c r="M236" s="158">
        <v>6383</v>
      </c>
      <c r="N236" s="158">
        <v>6563</v>
      </c>
      <c r="O236" s="141">
        <v>6147</v>
      </c>
      <c r="P236" s="90">
        <v>236</v>
      </c>
      <c r="Q236" s="162">
        <v>3.8392711891979826E-2</v>
      </c>
      <c r="R236" s="174">
        <v>2441.4</v>
      </c>
      <c r="S236" s="185">
        <v>2540</v>
      </c>
      <c r="T236" s="146">
        <v>2479</v>
      </c>
      <c r="U236" s="112">
        <v>61</v>
      </c>
      <c r="V236" s="162">
        <v>2.4606696248487294E-2</v>
      </c>
      <c r="W236" s="185">
        <v>2389</v>
      </c>
      <c r="X236" s="141">
        <v>2343</v>
      </c>
      <c r="Y236" s="90">
        <v>46</v>
      </c>
      <c r="Z236" s="163">
        <v>1.9632949210413999E-2</v>
      </c>
      <c r="AA236" s="91">
        <v>9.1532567049808424</v>
      </c>
      <c r="AB236" s="158">
        <v>3200</v>
      </c>
      <c r="AC236" s="189">
        <v>2395</v>
      </c>
      <c r="AD236" s="112">
        <v>235</v>
      </c>
      <c r="AE236" s="90">
        <v>2630</v>
      </c>
      <c r="AF236" s="164">
        <v>0.82187500000000002</v>
      </c>
      <c r="AG236" s="92">
        <v>1.1859668109668111</v>
      </c>
      <c r="AH236" s="158">
        <v>375</v>
      </c>
      <c r="AI236" s="164">
        <v>0.1171875</v>
      </c>
      <c r="AJ236" s="93">
        <v>0.57557711198428285</v>
      </c>
      <c r="AK236" s="158">
        <v>105</v>
      </c>
      <c r="AL236" s="158">
        <v>40</v>
      </c>
      <c r="AM236" s="90">
        <v>145</v>
      </c>
      <c r="AN236" s="164">
        <v>4.5312499999999999E-2</v>
      </c>
      <c r="AO236" s="93">
        <v>0.49793956043956045</v>
      </c>
      <c r="AP236" s="158">
        <v>50</v>
      </c>
      <c r="AQ236" s="113" t="s">
        <v>9</v>
      </c>
      <c r="AR236" s="94" t="s">
        <v>9</v>
      </c>
      <c r="AS236" s="114"/>
      <c r="AT236" s="192"/>
    </row>
    <row r="237" spans="1:46" s="142" customFormat="1" ht="12.75" x14ac:dyDescent="0.2">
      <c r="A237" s="114"/>
      <c r="B237" s="260"/>
      <c r="C237" s="260"/>
      <c r="D237" s="129">
        <v>9330282.0099999998</v>
      </c>
      <c r="E237" s="122">
        <v>9330282</v>
      </c>
      <c r="F237" s="123">
        <v>0.46878916900000001</v>
      </c>
      <c r="G237" s="146">
        <v>7858</v>
      </c>
      <c r="H237" s="146">
        <v>3218</v>
      </c>
      <c r="I237" s="147">
        <v>3056</v>
      </c>
      <c r="J237" s="179"/>
      <c r="K237" s="154">
        <v>1.42</v>
      </c>
      <c r="L237" s="89">
        <v>142</v>
      </c>
      <c r="M237" s="158">
        <v>4220</v>
      </c>
      <c r="N237" s="158">
        <v>3983</v>
      </c>
      <c r="O237" s="141">
        <v>3683.7452900019998</v>
      </c>
      <c r="P237" s="90">
        <v>536.25470999800018</v>
      </c>
      <c r="Q237" s="162">
        <v>0.14557323261557778</v>
      </c>
      <c r="R237" s="174">
        <v>2971.2</v>
      </c>
      <c r="S237" s="185">
        <v>1723</v>
      </c>
      <c r="T237" s="146">
        <v>1508.5635458419999</v>
      </c>
      <c r="U237" s="112">
        <v>214.43645415800006</v>
      </c>
      <c r="V237" s="162">
        <v>0.14214611956456433</v>
      </c>
      <c r="W237" s="185">
        <v>1606</v>
      </c>
      <c r="X237" s="141">
        <v>1432.6197004640001</v>
      </c>
      <c r="Y237" s="90">
        <v>173.38029953599994</v>
      </c>
      <c r="Z237" s="163">
        <v>0.12102325514569229</v>
      </c>
      <c r="AA237" s="91">
        <v>11.309859154929578</v>
      </c>
      <c r="AB237" s="158">
        <v>2250</v>
      </c>
      <c r="AC237" s="189">
        <v>1540</v>
      </c>
      <c r="AD237" s="112">
        <v>135</v>
      </c>
      <c r="AE237" s="90">
        <v>1675</v>
      </c>
      <c r="AF237" s="164">
        <v>0.74444444444444446</v>
      </c>
      <c r="AG237" s="92">
        <v>1.074234407567741</v>
      </c>
      <c r="AH237" s="158">
        <v>430</v>
      </c>
      <c r="AI237" s="164">
        <v>0.19111111111111112</v>
      </c>
      <c r="AJ237" s="93">
        <v>0.93865968129229427</v>
      </c>
      <c r="AK237" s="158">
        <v>90</v>
      </c>
      <c r="AL237" s="158">
        <v>20</v>
      </c>
      <c r="AM237" s="90">
        <v>110</v>
      </c>
      <c r="AN237" s="164">
        <v>4.8888888888888891E-2</v>
      </c>
      <c r="AO237" s="93">
        <v>0.53724053724053733</v>
      </c>
      <c r="AP237" s="158">
        <v>30</v>
      </c>
      <c r="AQ237" s="113" t="s">
        <v>9</v>
      </c>
      <c r="AR237" s="94" t="s">
        <v>9</v>
      </c>
      <c r="AS237" s="114" t="s">
        <v>469</v>
      </c>
      <c r="AT237" s="192"/>
    </row>
    <row r="238" spans="1:46" s="142" customFormat="1" ht="12.75" x14ac:dyDescent="0.2">
      <c r="A238" s="114"/>
      <c r="B238" s="260"/>
      <c r="C238" s="260"/>
      <c r="D238" s="129">
        <v>9330282.0199999996</v>
      </c>
      <c r="E238" s="122">
        <v>9330282</v>
      </c>
      <c r="F238" s="123">
        <v>0.53121083099999999</v>
      </c>
      <c r="G238" s="146">
        <v>7858</v>
      </c>
      <c r="H238" s="146">
        <v>3218</v>
      </c>
      <c r="I238" s="147">
        <v>3056</v>
      </c>
      <c r="J238" s="179"/>
      <c r="K238" s="154">
        <v>1.32</v>
      </c>
      <c r="L238" s="89">
        <v>132</v>
      </c>
      <c r="M238" s="158">
        <v>4372</v>
      </c>
      <c r="N238" s="158">
        <v>4233</v>
      </c>
      <c r="O238" s="141">
        <v>4174.2547099980002</v>
      </c>
      <c r="P238" s="90">
        <v>197.74529000199982</v>
      </c>
      <c r="Q238" s="162">
        <v>4.737259792229942E-2</v>
      </c>
      <c r="R238" s="174">
        <v>3324.5</v>
      </c>
      <c r="S238" s="185">
        <v>1807</v>
      </c>
      <c r="T238" s="146">
        <v>1709.4364541580001</v>
      </c>
      <c r="U238" s="112">
        <v>97.56354584199994</v>
      </c>
      <c r="V238" s="162">
        <v>5.7073514259443958E-2</v>
      </c>
      <c r="W238" s="185">
        <v>1764</v>
      </c>
      <c r="X238" s="141">
        <v>1623.3802995359999</v>
      </c>
      <c r="Y238" s="90">
        <v>140.61970046400006</v>
      </c>
      <c r="Z238" s="163">
        <v>8.6621539330120276E-2</v>
      </c>
      <c r="AA238" s="91">
        <v>13.363636363636363</v>
      </c>
      <c r="AB238" s="158">
        <v>2135</v>
      </c>
      <c r="AC238" s="189">
        <v>1460</v>
      </c>
      <c r="AD238" s="112">
        <v>90</v>
      </c>
      <c r="AE238" s="90">
        <v>1550</v>
      </c>
      <c r="AF238" s="164">
        <v>0.72599531615925061</v>
      </c>
      <c r="AG238" s="92">
        <v>1.0476122888300876</v>
      </c>
      <c r="AH238" s="158">
        <v>450</v>
      </c>
      <c r="AI238" s="164">
        <v>0.21077283372365341</v>
      </c>
      <c r="AJ238" s="93">
        <v>1.0352300281122466</v>
      </c>
      <c r="AK238" s="158">
        <v>90</v>
      </c>
      <c r="AL238" s="158">
        <v>10</v>
      </c>
      <c r="AM238" s="90">
        <v>100</v>
      </c>
      <c r="AN238" s="164">
        <v>4.6838407494145202E-2</v>
      </c>
      <c r="AO238" s="93">
        <v>0.51470777466093631</v>
      </c>
      <c r="AP238" s="158">
        <v>45</v>
      </c>
      <c r="AQ238" s="113" t="s">
        <v>9</v>
      </c>
      <c r="AR238" s="94" t="s">
        <v>9</v>
      </c>
      <c r="AS238" s="114" t="s">
        <v>469</v>
      </c>
      <c r="AT238" s="192"/>
    </row>
    <row r="239" spans="1:46" s="142" customFormat="1" ht="12.75" x14ac:dyDescent="0.2">
      <c r="A239" s="114"/>
      <c r="B239" s="260"/>
      <c r="C239" s="260"/>
      <c r="D239" s="129">
        <v>9330283</v>
      </c>
      <c r="E239" s="122"/>
      <c r="F239" s="111"/>
      <c r="G239" s="112"/>
      <c r="H239" s="112"/>
      <c r="I239" s="145"/>
      <c r="J239" s="179" t="s">
        <v>402</v>
      </c>
      <c r="K239" s="154">
        <v>2.2000000000000002</v>
      </c>
      <c r="L239" s="89">
        <v>220.00000000000003</v>
      </c>
      <c r="M239" s="158">
        <v>7879</v>
      </c>
      <c r="N239" s="158">
        <v>7823</v>
      </c>
      <c r="O239" s="141">
        <v>6156</v>
      </c>
      <c r="P239" s="90">
        <v>1723</v>
      </c>
      <c r="Q239" s="162">
        <v>0.27988953866146848</v>
      </c>
      <c r="R239" s="174">
        <v>3584.3</v>
      </c>
      <c r="S239" s="185">
        <v>3454</v>
      </c>
      <c r="T239" s="146">
        <v>2838</v>
      </c>
      <c r="U239" s="112">
        <v>616</v>
      </c>
      <c r="V239" s="162">
        <v>0.21705426356589147</v>
      </c>
      <c r="W239" s="185">
        <v>3247</v>
      </c>
      <c r="X239" s="141">
        <v>2625</v>
      </c>
      <c r="Y239" s="90">
        <v>622</v>
      </c>
      <c r="Z239" s="163">
        <v>0.23695238095238094</v>
      </c>
      <c r="AA239" s="91">
        <v>14.759090909090908</v>
      </c>
      <c r="AB239" s="158">
        <v>3875</v>
      </c>
      <c r="AC239" s="189">
        <v>2375</v>
      </c>
      <c r="AD239" s="112">
        <v>190</v>
      </c>
      <c r="AE239" s="90">
        <v>2565</v>
      </c>
      <c r="AF239" s="164">
        <v>0.66193548387096779</v>
      </c>
      <c r="AG239" s="92">
        <v>0.95517385839966495</v>
      </c>
      <c r="AH239" s="158">
        <v>1050</v>
      </c>
      <c r="AI239" s="164">
        <v>0.2709677419354839</v>
      </c>
      <c r="AJ239" s="93">
        <v>1.3308828189365614</v>
      </c>
      <c r="AK239" s="158">
        <v>190</v>
      </c>
      <c r="AL239" s="158">
        <v>20</v>
      </c>
      <c r="AM239" s="90">
        <v>210</v>
      </c>
      <c r="AN239" s="164">
        <v>5.4193548387096772E-2</v>
      </c>
      <c r="AO239" s="93">
        <v>0.59553349875930517</v>
      </c>
      <c r="AP239" s="158">
        <v>50</v>
      </c>
      <c r="AQ239" s="113" t="s">
        <v>9</v>
      </c>
      <c r="AR239" s="94" t="s">
        <v>9</v>
      </c>
      <c r="AS239" s="114"/>
      <c r="AT239" s="192"/>
    </row>
    <row r="240" spans="1:46" s="142" customFormat="1" ht="12.75" x14ac:dyDescent="0.2">
      <c r="A240" s="114"/>
      <c r="B240" s="261"/>
      <c r="C240" s="261"/>
      <c r="D240" s="130">
        <v>9330284.0099999998</v>
      </c>
      <c r="E240" s="124"/>
      <c r="F240" s="115"/>
      <c r="G240" s="116"/>
      <c r="H240" s="116"/>
      <c r="I240" s="148"/>
      <c r="J240" s="180" t="s">
        <v>403</v>
      </c>
      <c r="K240" s="155">
        <v>2.15</v>
      </c>
      <c r="L240" s="96">
        <v>215</v>
      </c>
      <c r="M240" s="159">
        <v>7165</v>
      </c>
      <c r="N240" s="159">
        <v>7050</v>
      </c>
      <c r="O240" s="143">
        <v>6712</v>
      </c>
      <c r="P240" s="97">
        <v>453</v>
      </c>
      <c r="Q240" s="165">
        <v>6.7491060786650778E-2</v>
      </c>
      <c r="R240" s="175">
        <v>3333</v>
      </c>
      <c r="S240" s="186">
        <v>3086</v>
      </c>
      <c r="T240" s="150">
        <v>2807</v>
      </c>
      <c r="U240" s="116">
        <v>279</v>
      </c>
      <c r="V240" s="165">
        <v>9.9394371214820088E-2</v>
      </c>
      <c r="W240" s="186">
        <v>2870</v>
      </c>
      <c r="X240" s="143">
        <v>2653</v>
      </c>
      <c r="Y240" s="97">
        <v>217</v>
      </c>
      <c r="Z240" s="166">
        <v>8.1794195250659632E-2</v>
      </c>
      <c r="AA240" s="98">
        <v>13.348837209302326</v>
      </c>
      <c r="AB240" s="159">
        <v>3385</v>
      </c>
      <c r="AC240" s="190">
        <v>1965</v>
      </c>
      <c r="AD240" s="116">
        <v>155</v>
      </c>
      <c r="AE240" s="97">
        <v>2120</v>
      </c>
      <c r="AF240" s="167">
        <v>0.62629246676514028</v>
      </c>
      <c r="AG240" s="99">
        <v>0.90374093328303073</v>
      </c>
      <c r="AH240" s="159">
        <v>1050</v>
      </c>
      <c r="AI240" s="167">
        <v>0.31019202363367798</v>
      </c>
      <c r="AJ240" s="100">
        <v>1.5235364618549998</v>
      </c>
      <c r="AK240" s="159">
        <v>140</v>
      </c>
      <c r="AL240" s="159">
        <v>45</v>
      </c>
      <c r="AM240" s="97">
        <v>185</v>
      </c>
      <c r="AN240" s="167">
        <v>5.4652880354505169E-2</v>
      </c>
      <c r="AO240" s="100">
        <v>0.60058110279676014</v>
      </c>
      <c r="AP240" s="159">
        <v>25</v>
      </c>
      <c r="AQ240" s="117" t="s">
        <v>8</v>
      </c>
      <c r="AR240" s="94" t="s">
        <v>9</v>
      </c>
      <c r="AS240" s="114"/>
      <c r="AT240" s="192"/>
    </row>
    <row r="241" spans="1:46" s="142" customFormat="1" ht="12.75" x14ac:dyDescent="0.2">
      <c r="A241" s="114"/>
      <c r="B241" s="260"/>
      <c r="C241" s="260"/>
      <c r="D241" s="129">
        <v>9330284.0199999996</v>
      </c>
      <c r="E241" s="122"/>
      <c r="F241" s="111"/>
      <c r="G241" s="112"/>
      <c r="H241" s="112"/>
      <c r="I241" s="145"/>
      <c r="J241" s="179" t="s">
        <v>404</v>
      </c>
      <c r="K241" s="154">
        <v>2.09</v>
      </c>
      <c r="L241" s="89">
        <v>209</v>
      </c>
      <c r="M241" s="158">
        <v>7731</v>
      </c>
      <c r="N241" s="158">
        <v>6781</v>
      </c>
      <c r="O241" s="141">
        <v>6348</v>
      </c>
      <c r="P241" s="90">
        <v>1383</v>
      </c>
      <c r="Q241" s="162">
        <v>0.21786389413988658</v>
      </c>
      <c r="R241" s="174">
        <v>3693</v>
      </c>
      <c r="S241" s="185">
        <v>3467</v>
      </c>
      <c r="T241" s="146">
        <v>2567</v>
      </c>
      <c r="U241" s="112">
        <v>900</v>
      </c>
      <c r="V241" s="162">
        <v>0.35060381768601478</v>
      </c>
      <c r="W241" s="185">
        <v>3018</v>
      </c>
      <c r="X241" s="141">
        <v>2421</v>
      </c>
      <c r="Y241" s="90">
        <v>597</v>
      </c>
      <c r="Z241" s="163">
        <v>0.24659231722428748</v>
      </c>
      <c r="AA241" s="91">
        <v>14.440191387559809</v>
      </c>
      <c r="AB241" s="158">
        <v>3795</v>
      </c>
      <c r="AC241" s="189">
        <v>2675</v>
      </c>
      <c r="AD241" s="112">
        <v>175</v>
      </c>
      <c r="AE241" s="90">
        <v>2850</v>
      </c>
      <c r="AF241" s="164">
        <v>0.75098814229249011</v>
      </c>
      <c r="AG241" s="92">
        <v>1.0836769730050364</v>
      </c>
      <c r="AH241" s="158">
        <v>815</v>
      </c>
      <c r="AI241" s="164">
        <v>0.2147562582345191</v>
      </c>
      <c r="AJ241" s="93">
        <v>1.0547949815054967</v>
      </c>
      <c r="AK241" s="158">
        <v>70</v>
      </c>
      <c r="AL241" s="158">
        <v>20</v>
      </c>
      <c r="AM241" s="90">
        <v>90</v>
      </c>
      <c r="AN241" s="164">
        <v>2.3715415019762844E-2</v>
      </c>
      <c r="AO241" s="93">
        <v>0.26060895626113018</v>
      </c>
      <c r="AP241" s="158">
        <v>35</v>
      </c>
      <c r="AQ241" s="113" t="s">
        <v>9</v>
      </c>
      <c r="AR241" s="94" t="s">
        <v>9</v>
      </c>
      <c r="AS241" s="114"/>
      <c r="AT241" s="192"/>
    </row>
    <row r="242" spans="1:46" s="142" customFormat="1" ht="12.75" x14ac:dyDescent="0.2">
      <c r="A242" s="114"/>
      <c r="B242" s="260"/>
      <c r="C242" s="260"/>
      <c r="D242" s="129">
        <v>9330285.0099999998</v>
      </c>
      <c r="E242" s="122"/>
      <c r="F242" s="111"/>
      <c r="G242" s="112"/>
      <c r="H242" s="112"/>
      <c r="I242" s="145"/>
      <c r="J242" s="179" t="s">
        <v>405</v>
      </c>
      <c r="K242" s="154">
        <v>0.66</v>
      </c>
      <c r="L242" s="89">
        <v>66</v>
      </c>
      <c r="M242" s="158">
        <v>3341</v>
      </c>
      <c r="N242" s="158">
        <v>3089</v>
      </c>
      <c r="O242" s="141">
        <v>3185</v>
      </c>
      <c r="P242" s="90">
        <v>156</v>
      </c>
      <c r="Q242" s="162">
        <v>4.8979591836734691E-2</v>
      </c>
      <c r="R242" s="174">
        <v>5062.8999999999996</v>
      </c>
      <c r="S242" s="185">
        <v>1925</v>
      </c>
      <c r="T242" s="146">
        <v>1785</v>
      </c>
      <c r="U242" s="112">
        <v>140</v>
      </c>
      <c r="V242" s="162">
        <v>7.8431372549019607E-2</v>
      </c>
      <c r="W242" s="185">
        <v>1852</v>
      </c>
      <c r="X242" s="141">
        <v>1691</v>
      </c>
      <c r="Y242" s="90">
        <v>161</v>
      </c>
      <c r="Z242" s="163">
        <v>9.5209934949733885E-2</v>
      </c>
      <c r="AA242" s="91">
        <v>28.060606060606062</v>
      </c>
      <c r="AB242" s="158">
        <v>1645</v>
      </c>
      <c r="AC242" s="189">
        <v>1065</v>
      </c>
      <c r="AD242" s="112">
        <v>45</v>
      </c>
      <c r="AE242" s="90">
        <v>1110</v>
      </c>
      <c r="AF242" s="164">
        <v>0.67477203647416417</v>
      </c>
      <c r="AG242" s="92">
        <v>0.97369702232924127</v>
      </c>
      <c r="AH242" s="158">
        <v>410</v>
      </c>
      <c r="AI242" s="164">
        <v>0.24924012158054712</v>
      </c>
      <c r="AJ242" s="93">
        <v>1.2241656266235124</v>
      </c>
      <c r="AK242" s="158">
        <v>115</v>
      </c>
      <c r="AL242" s="158">
        <v>10</v>
      </c>
      <c r="AM242" s="90">
        <v>125</v>
      </c>
      <c r="AN242" s="164">
        <v>7.598784194528875E-2</v>
      </c>
      <c r="AO242" s="93">
        <v>0.83503123016800829</v>
      </c>
      <c r="AP242" s="158">
        <v>10</v>
      </c>
      <c r="AQ242" s="113" t="s">
        <v>9</v>
      </c>
      <c r="AR242" s="94" t="s">
        <v>9</v>
      </c>
      <c r="AS242" s="114"/>
      <c r="AT242" s="192"/>
    </row>
    <row r="243" spans="1:46" s="142" customFormat="1" ht="12.75" x14ac:dyDescent="0.2">
      <c r="A243" s="114"/>
      <c r="B243" s="260"/>
      <c r="C243" s="260"/>
      <c r="D243" s="129">
        <v>9330285.0199999996</v>
      </c>
      <c r="E243" s="122"/>
      <c r="F243" s="111"/>
      <c r="G243" s="112"/>
      <c r="H243" s="112"/>
      <c r="I243" s="145"/>
      <c r="J243" s="179" t="s">
        <v>406</v>
      </c>
      <c r="K243" s="154">
        <v>2.2000000000000002</v>
      </c>
      <c r="L243" s="89">
        <v>220.00000000000003</v>
      </c>
      <c r="M243" s="158">
        <v>5778</v>
      </c>
      <c r="N243" s="158">
        <v>5596</v>
      </c>
      <c r="O243" s="141">
        <v>5321</v>
      </c>
      <c r="P243" s="90">
        <v>457</v>
      </c>
      <c r="Q243" s="162">
        <v>8.5886111633151657E-2</v>
      </c>
      <c r="R243" s="174">
        <v>2623.6</v>
      </c>
      <c r="S243" s="185">
        <v>1964</v>
      </c>
      <c r="T243" s="146">
        <v>1781</v>
      </c>
      <c r="U243" s="112">
        <v>183</v>
      </c>
      <c r="V243" s="162">
        <v>0.10275126333520494</v>
      </c>
      <c r="W243" s="185">
        <v>1856</v>
      </c>
      <c r="X243" s="141">
        <v>1736</v>
      </c>
      <c r="Y243" s="90">
        <v>120</v>
      </c>
      <c r="Z243" s="163">
        <v>6.9124423963133647E-2</v>
      </c>
      <c r="AA243" s="91">
        <v>8.4363636363636356</v>
      </c>
      <c r="AB243" s="158">
        <v>2675</v>
      </c>
      <c r="AC243" s="189">
        <v>2010</v>
      </c>
      <c r="AD243" s="112">
        <v>135</v>
      </c>
      <c r="AE243" s="90">
        <v>2145</v>
      </c>
      <c r="AF243" s="164">
        <v>0.80186915887850463</v>
      </c>
      <c r="AG243" s="92">
        <v>1.1570983533600356</v>
      </c>
      <c r="AH243" s="158">
        <v>410</v>
      </c>
      <c r="AI243" s="164">
        <v>0.15327102803738318</v>
      </c>
      <c r="AJ243" s="93">
        <v>0.75280465637221605</v>
      </c>
      <c r="AK243" s="158">
        <v>70</v>
      </c>
      <c r="AL243" s="158">
        <v>20</v>
      </c>
      <c r="AM243" s="90">
        <v>90</v>
      </c>
      <c r="AN243" s="164">
        <v>3.3644859813084113E-2</v>
      </c>
      <c r="AO243" s="93">
        <v>0.36972373420971555</v>
      </c>
      <c r="AP243" s="158">
        <v>30</v>
      </c>
      <c r="AQ243" s="113" t="s">
        <v>9</v>
      </c>
      <c r="AR243" s="94" t="s">
        <v>9</v>
      </c>
      <c r="AS243" s="114"/>
      <c r="AT243" s="192"/>
    </row>
    <row r="244" spans="1:46" s="142" customFormat="1" ht="12.75" x14ac:dyDescent="0.2">
      <c r="A244" s="114"/>
      <c r="B244" s="260"/>
      <c r="C244" s="260"/>
      <c r="D244" s="129">
        <v>9330286.0099999998</v>
      </c>
      <c r="E244" s="122"/>
      <c r="F244" s="111"/>
      <c r="G244" s="112"/>
      <c r="H244" s="112"/>
      <c r="I244" s="145"/>
      <c r="J244" s="179" t="s">
        <v>407</v>
      </c>
      <c r="K244" s="154">
        <v>4.17</v>
      </c>
      <c r="L244" s="89">
        <v>417</v>
      </c>
      <c r="M244" s="158">
        <v>5828</v>
      </c>
      <c r="N244" s="158">
        <v>5728</v>
      </c>
      <c r="O244" s="141">
        <v>5453</v>
      </c>
      <c r="P244" s="90">
        <v>375</v>
      </c>
      <c r="Q244" s="162">
        <v>6.8769484687328075E-2</v>
      </c>
      <c r="R244" s="174">
        <v>1399.1</v>
      </c>
      <c r="S244" s="185">
        <v>2032</v>
      </c>
      <c r="T244" s="146">
        <v>1901</v>
      </c>
      <c r="U244" s="112">
        <v>131</v>
      </c>
      <c r="V244" s="162">
        <v>6.8911099421357175E-2</v>
      </c>
      <c r="W244" s="185">
        <v>1921</v>
      </c>
      <c r="X244" s="141">
        <v>1839</v>
      </c>
      <c r="Y244" s="90">
        <v>82</v>
      </c>
      <c r="Z244" s="163">
        <v>4.4589450788471999E-2</v>
      </c>
      <c r="AA244" s="91">
        <v>4.6067146282973619</v>
      </c>
      <c r="AB244" s="158">
        <v>2765</v>
      </c>
      <c r="AC244" s="189">
        <v>2115</v>
      </c>
      <c r="AD244" s="112">
        <v>130</v>
      </c>
      <c r="AE244" s="90">
        <v>2245</v>
      </c>
      <c r="AF244" s="164">
        <v>0.81193490054249551</v>
      </c>
      <c r="AG244" s="92">
        <v>1.1716232331060543</v>
      </c>
      <c r="AH244" s="158">
        <v>415</v>
      </c>
      <c r="AI244" s="164">
        <v>0.15009041591320071</v>
      </c>
      <c r="AJ244" s="93">
        <v>0.73718278935756731</v>
      </c>
      <c r="AK244" s="158">
        <v>85</v>
      </c>
      <c r="AL244" s="158">
        <v>10</v>
      </c>
      <c r="AM244" s="90">
        <v>95</v>
      </c>
      <c r="AN244" s="164">
        <v>3.4358047016274866E-2</v>
      </c>
      <c r="AO244" s="93">
        <v>0.37756095622280073</v>
      </c>
      <c r="AP244" s="158">
        <v>15</v>
      </c>
      <c r="AQ244" s="113" t="s">
        <v>9</v>
      </c>
      <c r="AR244" s="94" t="s">
        <v>9</v>
      </c>
      <c r="AS244" s="114"/>
      <c r="AT244" s="192"/>
    </row>
    <row r="245" spans="1:46" s="142" customFormat="1" ht="12.75" x14ac:dyDescent="0.2">
      <c r="A245" s="114"/>
      <c r="B245" s="260"/>
      <c r="C245" s="260"/>
      <c r="D245" s="129">
        <v>9330286.0199999996</v>
      </c>
      <c r="E245" s="122"/>
      <c r="F245" s="111"/>
      <c r="G245" s="112"/>
      <c r="H245" s="112"/>
      <c r="I245" s="145"/>
      <c r="J245" s="179" t="s">
        <v>408</v>
      </c>
      <c r="K245" s="154">
        <v>3.12</v>
      </c>
      <c r="L245" s="89">
        <v>312</v>
      </c>
      <c r="M245" s="158">
        <v>7932</v>
      </c>
      <c r="N245" s="158">
        <v>7824</v>
      </c>
      <c r="O245" s="141">
        <v>7097</v>
      </c>
      <c r="P245" s="90">
        <v>835</v>
      </c>
      <c r="Q245" s="162">
        <v>0.11765534732985769</v>
      </c>
      <c r="R245" s="174">
        <v>2539.6</v>
      </c>
      <c r="S245" s="185">
        <v>2729</v>
      </c>
      <c r="T245" s="146">
        <v>2396</v>
      </c>
      <c r="U245" s="112">
        <v>333</v>
      </c>
      <c r="V245" s="162">
        <v>0.13898163606010017</v>
      </c>
      <c r="W245" s="185">
        <v>2666</v>
      </c>
      <c r="X245" s="141">
        <v>2297</v>
      </c>
      <c r="Y245" s="90">
        <v>369</v>
      </c>
      <c r="Z245" s="163">
        <v>0.16064431867653461</v>
      </c>
      <c r="AA245" s="91">
        <v>8.5448717948717956</v>
      </c>
      <c r="AB245" s="158">
        <v>3915</v>
      </c>
      <c r="AC245" s="189">
        <v>3020</v>
      </c>
      <c r="AD245" s="112">
        <v>155</v>
      </c>
      <c r="AE245" s="90">
        <v>3175</v>
      </c>
      <c r="AF245" s="164">
        <v>0.81098339719029378</v>
      </c>
      <c r="AG245" s="92">
        <v>1.1702502123958063</v>
      </c>
      <c r="AH245" s="158">
        <v>610</v>
      </c>
      <c r="AI245" s="164">
        <v>0.15581098339719029</v>
      </c>
      <c r="AJ245" s="93">
        <v>0.76527987916105256</v>
      </c>
      <c r="AK245" s="158">
        <v>90</v>
      </c>
      <c r="AL245" s="158">
        <v>25</v>
      </c>
      <c r="AM245" s="90">
        <v>115</v>
      </c>
      <c r="AN245" s="164">
        <v>2.9374201787994891E-2</v>
      </c>
      <c r="AO245" s="93">
        <v>0.3227934262417021</v>
      </c>
      <c r="AP245" s="158">
        <v>20</v>
      </c>
      <c r="AQ245" s="113" t="s">
        <v>9</v>
      </c>
      <c r="AR245" s="94" t="s">
        <v>9</v>
      </c>
      <c r="AS245" s="114"/>
      <c r="AT245" s="192"/>
    </row>
    <row r="246" spans="1:46" s="142" customFormat="1" ht="12.75" x14ac:dyDescent="0.2">
      <c r="A246" s="114"/>
      <c r="B246" s="260"/>
      <c r="C246" s="260"/>
      <c r="D246" s="129">
        <v>9330286.0299999993</v>
      </c>
      <c r="E246" s="122"/>
      <c r="F246" s="111"/>
      <c r="G246" s="112"/>
      <c r="H246" s="112"/>
      <c r="I246" s="145"/>
      <c r="J246" s="179" t="s">
        <v>409</v>
      </c>
      <c r="K246" s="154">
        <v>2.72</v>
      </c>
      <c r="L246" s="89">
        <v>272</v>
      </c>
      <c r="M246" s="158">
        <v>3966</v>
      </c>
      <c r="N246" s="158">
        <v>3965</v>
      </c>
      <c r="O246" s="141">
        <v>3979</v>
      </c>
      <c r="P246" s="90">
        <v>-13</v>
      </c>
      <c r="Q246" s="162">
        <v>-3.267152550892184E-3</v>
      </c>
      <c r="R246" s="174">
        <v>1456.5</v>
      </c>
      <c r="S246" s="185">
        <v>1371</v>
      </c>
      <c r="T246" s="146">
        <v>1415</v>
      </c>
      <c r="U246" s="112">
        <v>-44</v>
      </c>
      <c r="V246" s="162">
        <v>-3.109540636042403E-2</v>
      </c>
      <c r="W246" s="185">
        <v>1342</v>
      </c>
      <c r="X246" s="141">
        <v>1363</v>
      </c>
      <c r="Y246" s="90">
        <v>-21</v>
      </c>
      <c r="Z246" s="163">
        <v>-1.5407190022010272E-2</v>
      </c>
      <c r="AA246" s="91">
        <v>4.9338235294117645</v>
      </c>
      <c r="AB246" s="158">
        <v>1815</v>
      </c>
      <c r="AC246" s="189">
        <v>1445</v>
      </c>
      <c r="AD246" s="112">
        <v>50</v>
      </c>
      <c r="AE246" s="90">
        <v>1495</v>
      </c>
      <c r="AF246" s="164">
        <v>0.82369146005509641</v>
      </c>
      <c r="AG246" s="92">
        <v>1.1885879654474696</v>
      </c>
      <c r="AH246" s="158">
        <v>215</v>
      </c>
      <c r="AI246" s="164">
        <v>0.1184573002754821</v>
      </c>
      <c r="AJ246" s="93">
        <v>0.58181385204067826</v>
      </c>
      <c r="AK246" s="158">
        <v>55</v>
      </c>
      <c r="AL246" s="158">
        <v>30</v>
      </c>
      <c r="AM246" s="90">
        <v>85</v>
      </c>
      <c r="AN246" s="164">
        <v>4.6831955922865015E-2</v>
      </c>
      <c r="AO246" s="93">
        <v>0.51463687827324189</v>
      </c>
      <c r="AP246" s="158">
        <v>10</v>
      </c>
      <c r="AQ246" s="113" t="s">
        <v>9</v>
      </c>
      <c r="AR246" s="94" t="s">
        <v>9</v>
      </c>
      <c r="AS246" s="114"/>
      <c r="AT246" s="192"/>
    </row>
    <row r="247" spans="1:46" s="142" customFormat="1" ht="12.75" x14ac:dyDescent="0.2">
      <c r="A247" s="114"/>
      <c r="B247" s="260"/>
      <c r="C247" s="260"/>
      <c r="D247" s="129">
        <v>9330287.0099999998</v>
      </c>
      <c r="E247" s="122"/>
      <c r="F247" s="111"/>
      <c r="G247" s="112"/>
      <c r="H247" s="112"/>
      <c r="I247" s="145"/>
      <c r="J247" s="179" t="s">
        <v>410</v>
      </c>
      <c r="K247" s="154">
        <v>1.91</v>
      </c>
      <c r="L247" s="89">
        <v>191</v>
      </c>
      <c r="M247" s="158">
        <v>8911</v>
      </c>
      <c r="N247" s="158">
        <v>7687</v>
      </c>
      <c r="O247" s="141">
        <v>7222</v>
      </c>
      <c r="P247" s="90">
        <v>1689</v>
      </c>
      <c r="Q247" s="162">
        <v>0.23386873442259762</v>
      </c>
      <c r="R247" s="174">
        <v>4661.8</v>
      </c>
      <c r="S247" s="185">
        <v>3237</v>
      </c>
      <c r="T247" s="146">
        <v>2403</v>
      </c>
      <c r="U247" s="112">
        <v>834</v>
      </c>
      <c r="V247" s="162">
        <v>0.34706616729088641</v>
      </c>
      <c r="W247" s="185">
        <v>3137</v>
      </c>
      <c r="X247" s="141">
        <v>2335</v>
      </c>
      <c r="Y247" s="90">
        <v>802</v>
      </c>
      <c r="Z247" s="163">
        <v>0.34346895074946465</v>
      </c>
      <c r="AA247" s="91">
        <v>16.424083769633508</v>
      </c>
      <c r="AB247" s="158">
        <v>4280</v>
      </c>
      <c r="AC247" s="189">
        <v>3020</v>
      </c>
      <c r="AD247" s="112">
        <v>345</v>
      </c>
      <c r="AE247" s="90">
        <v>3365</v>
      </c>
      <c r="AF247" s="164">
        <v>0.78621495327102808</v>
      </c>
      <c r="AG247" s="92">
        <v>1.1345093120794056</v>
      </c>
      <c r="AH247" s="158">
        <v>650</v>
      </c>
      <c r="AI247" s="164">
        <v>0.15186915887850466</v>
      </c>
      <c r="AJ247" s="93">
        <v>0.74591924792978714</v>
      </c>
      <c r="AK247" s="158">
        <v>185</v>
      </c>
      <c r="AL247" s="158">
        <v>45</v>
      </c>
      <c r="AM247" s="90">
        <v>230</v>
      </c>
      <c r="AN247" s="164">
        <v>5.3738317757009345E-2</v>
      </c>
      <c r="AO247" s="93">
        <v>0.59053096436274011</v>
      </c>
      <c r="AP247" s="158">
        <v>40</v>
      </c>
      <c r="AQ247" s="113" t="s">
        <v>9</v>
      </c>
      <c r="AR247" s="94" t="s">
        <v>9</v>
      </c>
      <c r="AS247" s="114"/>
      <c r="AT247" s="192"/>
    </row>
    <row r="248" spans="1:46" s="142" customFormat="1" ht="12.75" x14ac:dyDescent="0.2">
      <c r="A248" s="114"/>
      <c r="B248" s="260"/>
      <c r="C248" s="260"/>
      <c r="D248" s="129">
        <v>9330287.0600000005</v>
      </c>
      <c r="E248" s="122"/>
      <c r="F248" s="111"/>
      <c r="G248" s="112"/>
      <c r="H248" s="112"/>
      <c r="I248" s="145"/>
      <c r="J248" s="179" t="s">
        <v>412</v>
      </c>
      <c r="K248" s="154">
        <v>1.17</v>
      </c>
      <c r="L248" s="89">
        <v>117</v>
      </c>
      <c r="M248" s="158">
        <v>4556</v>
      </c>
      <c r="N248" s="158">
        <v>4325</v>
      </c>
      <c r="O248" s="141">
        <v>4392</v>
      </c>
      <c r="P248" s="90">
        <v>164</v>
      </c>
      <c r="Q248" s="162">
        <v>3.7340619307832425E-2</v>
      </c>
      <c r="R248" s="174">
        <v>3877.8</v>
      </c>
      <c r="S248" s="185">
        <v>1662</v>
      </c>
      <c r="T248" s="146">
        <v>1686</v>
      </c>
      <c r="U248" s="112">
        <v>-24</v>
      </c>
      <c r="V248" s="162">
        <v>-1.4234875444839857E-2</v>
      </c>
      <c r="W248" s="185">
        <v>1621</v>
      </c>
      <c r="X248" s="141">
        <v>1625</v>
      </c>
      <c r="Y248" s="90">
        <v>-4</v>
      </c>
      <c r="Z248" s="163">
        <v>-2.4615384615384616E-3</v>
      </c>
      <c r="AA248" s="91">
        <v>13.854700854700855</v>
      </c>
      <c r="AB248" s="158">
        <v>1810</v>
      </c>
      <c r="AC248" s="189">
        <v>1160</v>
      </c>
      <c r="AD248" s="112">
        <v>90</v>
      </c>
      <c r="AE248" s="90">
        <v>1250</v>
      </c>
      <c r="AF248" s="164">
        <v>0.69060773480662985</v>
      </c>
      <c r="AG248" s="92">
        <v>0.99654795787392481</v>
      </c>
      <c r="AH248" s="158">
        <v>330</v>
      </c>
      <c r="AI248" s="164">
        <v>0.18232044198895028</v>
      </c>
      <c r="AJ248" s="93">
        <v>0.89548350682195621</v>
      </c>
      <c r="AK248" s="158">
        <v>205</v>
      </c>
      <c r="AL248" s="158">
        <v>10</v>
      </c>
      <c r="AM248" s="90">
        <v>215</v>
      </c>
      <c r="AN248" s="164">
        <v>0.11878453038674033</v>
      </c>
      <c r="AO248" s="93">
        <v>1.3053245097443993</v>
      </c>
      <c r="AP248" s="158">
        <v>15</v>
      </c>
      <c r="AQ248" s="113" t="s">
        <v>9</v>
      </c>
      <c r="AR248" s="94" t="s">
        <v>9</v>
      </c>
      <c r="AS248" s="114"/>
      <c r="AT248" s="192"/>
    </row>
    <row r="249" spans="1:46" s="142" customFormat="1" ht="12.75" x14ac:dyDescent="0.2">
      <c r="A249" s="114"/>
      <c r="B249" s="260" t="s">
        <v>534</v>
      </c>
      <c r="C249" s="260" t="s">
        <v>544</v>
      </c>
      <c r="D249" s="129">
        <v>9330287.0899999999</v>
      </c>
      <c r="E249" s="122"/>
      <c r="F249" s="111"/>
      <c r="G249" s="112"/>
      <c r="H249" s="112"/>
      <c r="I249" s="145"/>
      <c r="J249" s="179" t="s">
        <v>414</v>
      </c>
      <c r="K249" s="154">
        <v>0.6</v>
      </c>
      <c r="L249" s="89">
        <v>60</v>
      </c>
      <c r="M249" s="158">
        <v>6277</v>
      </c>
      <c r="N249" s="158">
        <v>3658</v>
      </c>
      <c r="O249" s="141">
        <v>1807</v>
      </c>
      <c r="P249" s="90">
        <v>4470</v>
      </c>
      <c r="Q249" s="162">
        <v>2.4737133370226894</v>
      </c>
      <c r="R249" s="174">
        <v>10493.1</v>
      </c>
      <c r="S249" s="185">
        <v>3588</v>
      </c>
      <c r="T249" s="146">
        <v>1009</v>
      </c>
      <c r="U249" s="112">
        <v>2579</v>
      </c>
      <c r="V249" s="162">
        <v>2.55599603567889</v>
      </c>
      <c r="W249" s="185">
        <v>3162</v>
      </c>
      <c r="X249" s="141">
        <v>964</v>
      </c>
      <c r="Y249" s="90">
        <v>2198</v>
      </c>
      <c r="Z249" s="163">
        <v>2.2800829875518671</v>
      </c>
      <c r="AA249" s="91">
        <v>52.7</v>
      </c>
      <c r="AB249" s="158">
        <v>2775</v>
      </c>
      <c r="AC249" s="189">
        <v>1695</v>
      </c>
      <c r="AD249" s="112">
        <v>140</v>
      </c>
      <c r="AE249" s="90">
        <v>1835</v>
      </c>
      <c r="AF249" s="164">
        <v>0.66126126126126128</v>
      </c>
      <c r="AG249" s="92">
        <v>0.9542009542009543</v>
      </c>
      <c r="AH249" s="158">
        <v>605</v>
      </c>
      <c r="AI249" s="164">
        <v>0.21801801801801801</v>
      </c>
      <c r="AJ249" s="93">
        <v>1.070815412662171</v>
      </c>
      <c r="AK249" s="158">
        <v>315</v>
      </c>
      <c r="AL249" s="158">
        <v>0</v>
      </c>
      <c r="AM249" s="90">
        <v>315</v>
      </c>
      <c r="AN249" s="164">
        <v>0.11351351351351352</v>
      </c>
      <c r="AO249" s="93">
        <v>1.2474012474012475</v>
      </c>
      <c r="AP249" s="158">
        <v>25</v>
      </c>
      <c r="AQ249" s="113" t="s">
        <v>9</v>
      </c>
      <c r="AR249" s="94" t="s">
        <v>9</v>
      </c>
      <c r="AS249" s="114"/>
      <c r="AT249" s="192"/>
    </row>
    <row r="250" spans="1:46" s="142" customFormat="1" ht="12.75" x14ac:dyDescent="0.2">
      <c r="A250" s="114"/>
      <c r="B250" s="260"/>
      <c r="C250" s="260"/>
      <c r="D250" s="129">
        <v>9330287.0999999996</v>
      </c>
      <c r="E250" s="122"/>
      <c r="F250" s="111"/>
      <c r="G250" s="112"/>
      <c r="H250" s="112"/>
      <c r="I250" s="145"/>
      <c r="J250" s="179" t="s">
        <v>415</v>
      </c>
      <c r="K250" s="154">
        <v>1.2</v>
      </c>
      <c r="L250" s="89">
        <v>120</v>
      </c>
      <c r="M250" s="158">
        <v>2804</v>
      </c>
      <c r="N250" s="158">
        <v>2976</v>
      </c>
      <c r="O250" s="141">
        <v>2827</v>
      </c>
      <c r="P250" s="90">
        <v>-23</v>
      </c>
      <c r="Q250" s="162">
        <v>-8.1358330385567744E-3</v>
      </c>
      <c r="R250" s="174">
        <v>2337.6</v>
      </c>
      <c r="S250" s="185">
        <v>872</v>
      </c>
      <c r="T250" s="146">
        <v>831</v>
      </c>
      <c r="U250" s="112">
        <v>41</v>
      </c>
      <c r="V250" s="162">
        <v>4.9338146811071001E-2</v>
      </c>
      <c r="W250" s="185">
        <v>845</v>
      </c>
      <c r="X250" s="141">
        <v>810</v>
      </c>
      <c r="Y250" s="90">
        <v>35</v>
      </c>
      <c r="Z250" s="163">
        <v>4.3209876543209874E-2</v>
      </c>
      <c r="AA250" s="91">
        <v>7.041666666666667</v>
      </c>
      <c r="AB250" s="158">
        <v>1195</v>
      </c>
      <c r="AC250" s="189">
        <v>900</v>
      </c>
      <c r="AD250" s="112">
        <v>55</v>
      </c>
      <c r="AE250" s="90">
        <v>955</v>
      </c>
      <c r="AF250" s="164">
        <v>0.79916317991631802</v>
      </c>
      <c r="AG250" s="92">
        <v>1.1531936218128689</v>
      </c>
      <c r="AH250" s="158">
        <v>190</v>
      </c>
      <c r="AI250" s="164">
        <v>0.15899581589958159</v>
      </c>
      <c r="AJ250" s="93">
        <v>0.78092247494882905</v>
      </c>
      <c r="AK250" s="158">
        <v>15</v>
      </c>
      <c r="AL250" s="158">
        <v>0</v>
      </c>
      <c r="AM250" s="90">
        <v>15</v>
      </c>
      <c r="AN250" s="164">
        <v>1.2552301255230125E-2</v>
      </c>
      <c r="AO250" s="93">
        <v>0.13793737643110029</v>
      </c>
      <c r="AP250" s="158">
        <v>30</v>
      </c>
      <c r="AQ250" s="113" t="s">
        <v>9</v>
      </c>
      <c r="AR250" s="94" t="s">
        <v>9</v>
      </c>
      <c r="AS250" s="114"/>
      <c r="AT250" s="192"/>
    </row>
    <row r="251" spans="1:46" s="142" customFormat="1" ht="12.75" x14ac:dyDescent="0.2">
      <c r="A251" s="114"/>
      <c r="B251" s="260"/>
      <c r="C251" s="260"/>
      <c r="D251" s="129">
        <v>9330287.1099999994</v>
      </c>
      <c r="E251" s="122"/>
      <c r="F251" s="111"/>
      <c r="G251" s="112"/>
      <c r="H251" s="112"/>
      <c r="I251" s="145"/>
      <c r="J251" s="179" t="s">
        <v>416</v>
      </c>
      <c r="K251" s="154">
        <v>1.9</v>
      </c>
      <c r="L251" s="89">
        <v>190</v>
      </c>
      <c r="M251" s="158">
        <v>5287</v>
      </c>
      <c r="N251" s="158">
        <v>5249</v>
      </c>
      <c r="O251" s="141">
        <v>5229</v>
      </c>
      <c r="P251" s="90">
        <v>58</v>
      </c>
      <c r="Q251" s="162">
        <v>1.1091986995601454E-2</v>
      </c>
      <c r="R251" s="174">
        <v>2785.7</v>
      </c>
      <c r="S251" s="185">
        <v>1801</v>
      </c>
      <c r="T251" s="146">
        <v>1769</v>
      </c>
      <c r="U251" s="112">
        <v>32</v>
      </c>
      <c r="V251" s="162">
        <v>1.8089315997738834E-2</v>
      </c>
      <c r="W251" s="185">
        <v>1767</v>
      </c>
      <c r="X251" s="141">
        <v>1727</v>
      </c>
      <c r="Y251" s="90">
        <v>40</v>
      </c>
      <c r="Z251" s="163">
        <v>2.3161551823972205E-2</v>
      </c>
      <c r="AA251" s="91">
        <v>9.3000000000000007</v>
      </c>
      <c r="AB251" s="158">
        <v>2560</v>
      </c>
      <c r="AC251" s="189">
        <v>1765</v>
      </c>
      <c r="AD251" s="112">
        <v>155</v>
      </c>
      <c r="AE251" s="90">
        <v>1920</v>
      </c>
      <c r="AF251" s="164">
        <v>0.75</v>
      </c>
      <c r="AG251" s="92">
        <v>1.0822510822510822</v>
      </c>
      <c r="AH251" s="158">
        <v>480</v>
      </c>
      <c r="AI251" s="164">
        <v>0.1875</v>
      </c>
      <c r="AJ251" s="93">
        <v>0.92092337917485267</v>
      </c>
      <c r="AK251" s="158">
        <v>120</v>
      </c>
      <c r="AL251" s="158">
        <v>10</v>
      </c>
      <c r="AM251" s="90">
        <v>130</v>
      </c>
      <c r="AN251" s="164">
        <v>5.078125E-2</v>
      </c>
      <c r="AO251" s="93">
        <v>0.5580357142857143</v>
      </c>
      <c r="AP251" s="158">
        <v>20</v>
      </c>
      <c r="AQ251" s="113" t="s">
        <v>9</v>
      </c>
      <c r="AR251" s="94" t="s">
        <v>9</v>
      </c>
      <c r="AS251" s="114"/>
      <c r="AT251" s="192"/>
    </row>
    <row r="252" spans="1:46" s="142" customFormat="1" ht="12.75" x14ac:dyDescent="0.2">
      <c r="A252" s="114"/>
      <c r="B252" s="260"/>
      <c r="C252" s="260"/>
      <c r="D252" s="129">
        <v>9330287.1199999992</v>
      </c>
      <c r="E252" s="122"/>
      <c r="F252" s="111"/>
      <c r="G252" s="112"/>
      <c r="H252" s="112"/>
      <c r="I252" s="145"/>
      <c r="J252" s="179" t="s">
        <v>417</v>
      </c>
      <c r="K252" s="154">
        <v>1.1100000000000001</v>
      </c>
      <c r="L252" s="89">
        <v>111.00000000000001</v>
      </c>
      <c r="M252" s="158">
        <v>4020</v>
      </c>
      <c r="N252" s="158">
        <v>3759</v>
      </c>
      <c r="O252" s="141">
        <v>3854</v>
      </c>
      <c r="P252" s="90">
        <v>166</v>
      </c>
      <c r="Q252" s="162">
        <v>4.3072132848988066E-2</v>
      </c>
      <c r="R252" s="174">
        <v>3620.6</v>
      </c>
      <c r="S252" s="185">
        <v>1412</v>
      </c>
      <c r="T252" s="146">
        <v>1282</v>
      </c>
      <c r="U252" s="112">
        <v>130</v>
      </c>
      <c r="V252" s="162">
        <v>0.10140405616224649</v>
      </c>
      <c r="W252" s="185">
        <v>1348</v>
      </c>
      <c r="X252" s="141">
        <v>1218</v>
      </c>
      <c r="Y252" s="90">
        <v>130</v>
      </c>
      <c r="Z252" s="163">
        <v>0.10673234811165845</v>
      </c>
      <c r="AA252" s="91">
        <v>12.144144144144143</v>
      </c>
      <c r="AB252" s="158">
        <v>1600</v>
      </c>
      <c r="AC252" s="189">
        <v>1120</v>
      </c>
      <c r="AD252" s="112">
        <v>140</v>
      </c>
      <c r="AE252" s="90">
        <v>1260</v>
      </c>
      <c r="AF252" s="164">
        <v>0.78749999999999998</v>
      </c>
      <c r="AG252" s="92">
        <v>1.1363636363636365</v>
      </c>
      <c r="AH252" s="158">
        <v>305</v>
      </c>
      <c r="AI252" s="164">
        <v>0.19062499999999999</v>
      </c>
      <c r="AJ252" s="93">
        <v>0.93627210216110013</v>
      </c>
      <c r="AK252" s="158">
        <v>10</v>
      </c>
      <c r="AL252" s="158">
        <v>10</v>
      </c>
      <c r="AM252" s="90">
        <v>20</v>
      </c>
      <c r="AN252" s="164">
        <v>1.2500000000000001E-2</v>
      </c>
      <c r="AO252" s="93">
        <v>0.13736263736263737</v>
      </c>
      <c r="AP252" s="158">
        <v>15</v>
      </c>
      <c r="AQ252" s="113" t="s">
        <v>9</v>
      </c>
      <c r="AR252" s="94" t="s">
        <v>9</v>
      </c>
      <c r="AS252" s="114"/>
      <c r="AT252" s="192"/>
    </row>
    <row r="253" spans="1:46" s="142" customFormat="1" ht="12.75" x14ac:dyDescent="0.2">
      <c r="A253" s="114"/>
      <c r="B253" s="260" t="s">
        <v>534</v>
      </c>
      <c r="C253" s="260" t="s">
        <v>577</v>
      </c>
      <c r="D253" s="129">
        <v>9330287.1300000008</v>
      </c>
      <c r="E253" s="122"/>
      <c r="F253" s="111"/>
      <c r="G253" s="112"/>
      <c r="H253" s="112"/>
      <c r="I253" s="145"/>
      <c r="J253" s="179" t="s">
        <v>418</v>
      </c>
      <c r="K253" s="154">
        <v>2.25</v>
      </c>
      <c r="L253" s="89">
        <v>225</v>
      </c>
      <c r="M253" s="158">
        <v>8618</v>
      </c>
      <c r="N253" s="158">
        <v>8489</v>
      </c>
      <c r="O253" s="141">
        <v>6283</v>
      </c>
      <c r="P253" s="90">
        <v>2335</v>
      </c>
      <c r="Q253" s="162">
        <v>0.37163775266592391</v>
      </c>
      <c r="R253" s="174">
        <v>3837.9</v>
      </c>
      <c r="S253" s="185">
        <v>3071</v>
      </c>
      <c r="T253" s="146">
        <v>1932</v>
      </c>
      <c r="U253" s="112">
        <v>1139</v>
      </c>
      <c r="V253" s="162">
        <v>0.58954451345755698</v>
      </c>
      <c r="W253" s="185">
        <v>2912</v>
      </c>
      <c r="X253" s="141">
        <v>1825</v>
      </c>
      <c r="Y253" s="90">
        <v>1087</v>
      </c>
      <c r="Z253" s="163">
        <v>0.5956164383561644</v>
      </c>
      <c r="AA253" s="91">
        <v>12.942222222222222</v>
      </c>
      <c r="AB253" s="158">
        <v>3590</v>
      </c>
      <c r="AC253" s="189">
        <v>2625</v>
      </c>
      <c r="AD253" s="112">
        <v>255</v>
      </c>
      <c r="AE253" s="90">
        <v>2880</v>
      </c>
      <c r="AF253" s="164">
        <v>0.8022284122562674</v>
      </c>
      <c r="AG253" s="92">
        <v>1.1576167565025504</v>
      </c>
      <c r="AH253" s="158">
        <v>610</v>
      </c>
      <c r="AI253" s="164">
        <v>0.16991643454038996</v>
      </c>
      <c r="AJ253" s="93">
        <v>0.83456009106281903</v>
      </c>
      <c r="AK253" s="158">
        <v>70</v>
      </c>
      <c r="AL253" s="158">
        <v>10</v>
      </c>
      <c r="AM253" s="90">
        <v>80</v>
      </c>
      <c r="AN253" s="164">
        <v>2.2284122562674095E-2</v>
      </c>
      <c r="AO253" s="93">
        <v>0.24488046772169336</v>
      </c>
      <c r="AP253" s="158">
        <v>20</v>
      </c>
      <c r="AQ253" s="113" t="s">
        <v>9</v>
      </c>
      <c r="AR253" s="94" t="s">
        <v>9</v>
      </c>
      <c r="AS253" s="114"/>
      <c r="AT253" s="192"/>
    </row>
    <row r="254" spans="1:46" s="142" customFormat="1" ht="12.75" x14ac:dyDescent="0.2">
      <c r="A254" s="114"/>
      <c r="B254" s="260"/>
      <c r="C254" s="260"/>
      <c r="D254" s="129">
        <v>9330287.1400000006</v>
      </c>
      <c r="E254" s="122"/>
      <c r="F254" s="111"/>
      <c r="G254" s="112"/>
      <c r="H254" s="112"/>
      <c r="I254" s="145"/>
      <c r="J254" s="179" t="s">
        <v>419</v>
      </c>
      <c r="K254" s="154">
        <v>18.420000000000002</v>
      </c>
      <c r="L254" s="89">
        <v>1842.0000000000002</v>
      </c>
      <c r="M254" s="158">
        <v>4334</v>
      </c>
      <c r="N254" s="158">
        <v>4509</v>
      </c>
      <c r="O254" s="141">
        <v>4068</v>
      </c>
      <c r="P254" s="90">
        <v>266</v>
      </c>
      <c r="Q254" s="162">
        <v>6.5388397246804328E-2</v>
      </c>
      <c r="R254" s="174">
        <v>235.3</v>
      </c>
      <c r="S254" s="185">
        <v>1454</v>
      </c>
      <c r="T254" s="146">
        <v>1306</v>
      </c>
      <c r="U254" s="112">
        <v>148</v>
      </c>
      <c r="V254" s="162">
        <v>0.11332312404287902</v>
      </c>
      <c r="W254" s="185">
        <v>1375</v>
      </c>
      <c r="X254" s="141">
        <v>1239</v>
      </c>
      <c r="Y254" s="90">
        <v>136</v>
      </c>
      <c r="Z254" s="163">
        <v>0.10976594027441484</v>
      </c>
      <c r="AA254" s="91">
        <v>0.74647122692725287</v>
      </c>
      <c r="AB254" s="158">
        <v>1940</v>
      </c>
      <c r="AC254" s="189">
        <v>1475</v>
      </c>
      <c r="AD254" s="112">
        <v>85</v>
      </c>
      <c r="AE254" s="90">
        <v>1560</v>
      </c>
      <c r="AF254" s="164">
        <v>0.80412371134020622</v>
      </c>
      <c r="AG254" s="92">
        <v>1.1603516758155934</v>
      </c>
      <c r="AH254" s="158">
        <v>345</v>
      </c>
      <c r="AI254" s="164">
        <v>0.17783505154639176</v>
      </c>
      <c r="AJ254" s="93">
        <v>0.87345310189779846</v>
      </c>
      <c r="AK254" s="158">
        <v>20</v>
      </c>
      <c r="AL254" s="158">
        <v>0</v>
      </c>
      <c r="AM254" s="90">
        <v>20</v>
      </c>
      <c r="AN254" s="164">
        <v>1.0309278350515464E-2</v>
      </c>
      <c r="AO254" s="93">
        <v>0.11328877308258752</v>
      </c>
      <c r="AP254" s="158">
        <v>15</v>
      </c>
      <c r="AQ254" s="113" t="s">
        <v>9</v>
      </c>
      <c r="AR254" s="94" t="s">
        <v>9</v>
      </c>
      <c r="AS254" s="114"/>
      <c r="AT254" s="192"/>
    </row>
    <row r="255" spans="1:46" s="142" customFormat="1" ht="12.75" x14ac:dyDescent="0.2">
      <c r="A255" s="114"/>
      <c r="B255" s="260"/>
      <c r="C255" s="260"/>
      <c r="D255" s="129">
        <v>9330287.1500000004</v>
      </c>
      <c r="E255" s="122">
        <v>9330287.0800000001</v>
      </c>
      <c r="F255" s="123">
        <v>0.54179568099999997</v>
      </c>
      <c r="G255" s="146">
        <v>7184</v>
      </c>
      <c r="H255" s="146">
        <v>3384</v>
      </c>
      <c r="I255" s="147">
        <v>3245</v>
      </c>
      <c r="J255" s="179"/>
      <c r="K255" s="154">
        <v>1.4</v>
      </c>
      <c r="L255" s="89">
        <v>140</v>
      </c>
      <c r="M255" s="158">
        <v>3984</v>
      </c>
      <c r="N255" s="158">
        <v>3942</v>
      </c>
      <c r="O255" s="141">
        <v>3892.2601723039998</v>
      </c>
      <c r="P255" s="90">
        <v>91.739827696000248</v>
      </c>
      <c r="Q255" s="162">
        <v>2.3569808706208714E-2</v>
      </c>
      <c r="R255" s="174">
        <v>2843.3</v>
      </c>
      <c r="S255" s="185">
        <v>1708</v>
      </c>
      <c r="T255" s="146">
        <v>1833.4365845039999</v>
      </c>
      <c r="U255" s="112">
        <v>-125.43658450399994</v>
      </c>
      <c r="V255" s="162">
        <v>-6.8416102069837517E-2</v>
      </c>
      <c r="W255" s="185">
        <v>1677</v>
      </c>
      <c r="X255" s="141">
        <v>1758.1269848449999</v>
      </c>
      <c r="Y255" s="90">
        <v>-81.126984844999924</v>
      </c>
      <c r="Z255" s="163">
        <v>-4.6143984788534625E-2</v>
      </c>
      <c r="AA255" s="91">
        <v>11.978571428571428</v>
      </c>
      <c r="AB255" s="158">
        <v>1700</v>
      </c>
      <c r="AC255" s="189">
        <v>1225</v>
      </c>
      <c r="AD255" s="112">
        <v>75</v>
      </c>
      <c r="AE255" s="90">
        <v>1300</v>
      </c>
      <c r="AF255" s="164">
        <v>0.76470588235294112</v>
      </c>
      <c r="AG255" s="92">
        <v>1.1034716917069858</v>
      </c>
      <c r="AH255" s="158">
        <v>290</v>
      </c>
      <c r="AI255" s="164">
        <v>0.17058823529411765</v>
      </c>
      <c r="AJ255" s="93">
        <v>0.83785970183751302</v>
      </c>
      <c r="AK255" s="158">
        <v>80</v>
      </c>
      <c r="AL255" s="158">
        <v>10</v>
      </c>
      <c r="AM255" s="90">
        <v>90</v>
      </c>
      <c r="AN255" s="164">
        <v>5.2941176470588235E-2</v>
      </c>
      <c r="AO255" s="93">
        <v>0.58177117000646417</v>
      </c>
      <c r="AP255" s="158">
        <v>25</v>
      </c>
      <c r="AQ255" s="113" t="s">
        <v>9</v>
      </c>
      <c r="AR255" s="94" t="s">
        <v>9</v>
      </c>
      <c r="AS255" s="114" t="s">
        <v>469</v>
      </c>
      <c r="AT255" s="192"/>
    </row>
    <row r="256" spans="1:46" s="142" customFormat="1" ht="12.75" x14ac:dyDescent="0.2">
      <c r="A256" s="114"/>
      <c r="B256" s="260"/>
      <c r="C256" s="260"/>
      <c r="D256" s="129">
        <v>9330287.1600000001</v>
      </c>
      <c r="E256" s="122">
        <v>9330287.0800000001</v>
      </c>
      <c r="F256" s="123">
        <v>0.45820431900000003</v>
      </c>
      <c r="G256" s="146">
        <v>7184</v>
      </c>
      <c r="H256" s="146">
        <v>3384</v>
      </c>
      <c r="I256" s="147">
        <v>3245</v>
      </c>
      <c r="J256" s="179"/>
      <c r="K256" s="154">
        <v>0.8</v>
      </c>
      <c r="L256" s="89">
        <v>80</v>
      </c>
      <c r="M256" s="158">
        <v>4023</v>
      </c>
      <c r="N256" s="158">
        <v>3985</v>
      </c>
      <c r="O256" s="141">
        <v>3291.7398276960002</v>
      </c>
      <c r="P256" s="90">
        <v>731.26017230399975</v>
      </c>
      <c r="Q256" s="162">
        <v>0.22215005151723471</v>
      </c>
      <c r="R256" s="174">
        <v>5036.8999999999996</v>
      </c>
      <c r="S256" s="185">
        <v>2271</v>
      </c>
      <c r="T256" s="146">
        <v>1550.5634154960001</v>
      </c>
      <c r="U256" s="112">
        <v>720.43658450399994</v>
      </c>
      <c r="V256" s="162">
        <v>0.46462890669553425</v>
      </c>
      <c r="W256" s="185">
        <v>2002</v>
      </c>
      <c r="X256" s="141">
        <v>1486.8730151550001</v>
      </c>
      <c r="Y256" s="90">
        <v>515.12698484499992</v>
      </c>
      <c r="Z256" s="163">
        <v>0.34644988482173789</v>
      </c>
      <c r="AA256" s="91">
        <v>25.024999999999999</v>
      </c>
      <c r="AB256" s="158">
        <v>1595</v>
      </c>
      <c r="AC256" s="189">
        <v>1030</v>
      </c>
      <c r="AD256" s="112">
        <v>65</v>
      </c>
      <c r="AE256" s="90">
        <v>1095</v>
      </c>
      <c r="AF256" s="164">
        <v>0.68652037617554862</v>
      </c>
      <c r="AG256" s="92">
        <v>0.99064989347121024</v>
      </c>
      <c r="AH256" s="158">
        <v>335</v>
      </c>
      <c r="AI256" s="164">
        <v>0.21003134796238246</v>
      </c>
      <c r="AJ256" s="93">
        <v>1.0315881530568882</v>
      </c>
      <c r="AK256" s="158">
        <v>130</v>
      </c>
      <c r="AL256" s="158">
        <v>10</v>
      </c>
      <c r="AM256" s="90">
        <v>140</v>
      </c>
      <c r="AN256" s="164">
        <v>8.7774294670846395E-2</v>
      </c>
      <c r="AO256" s="93">
        <v>0.96455268869061972</v>
      </c>
      <c r="AP256" s="158">
        <v>20</v>
      </c>
      <c r="AQ256" s="113" t="s">
        <v>9</v>
      </c>
      <c r="AR256" s="94" t="s">
        <v>9</v>
      </c>
      <c r="AS256" s="114" t="s">
        <v>469</v>
      </c>
      <c r="AT256" s="192"/>
    </row>
    <row r="257" spans="1:46" s="142" customFormat="1" ht="12.75" x14ac:dyDescent="0.2">
      <c r="A257" s="114"/>
      <c r="B257" s="260" t="s">
        <v>565</v>
      </c>
      <c r="C257" s="260" t="s">
        <v>566</v>
      </c>
      <c r="D257" s="129">
        <v>9330290.0199999996</v>
      </c>
      <c r="E257" s="122"/>
      <c r="F257" s="111"/>
      <c r="G257" s="112"/>
      <c r="H257" s="112"/>
      <c r="I257" s="145"/>
      <c r="J257" s="179" t="s">
        <v>420</v>
      </c>
      <c r="K257" s="154">
        <v>4.5199999999999996</v>
      </c>
      <c r="L257" s="89">
        <v>451.99999999999994</v>
      </c>
      <c r="M257" s="158">
        <v>8999</v>
      </c>
      <c r="N257" s="158">
        <v>7930</v>
      </c>
      <c r="O257" s="141">
        <v>6107</v>
      </c>
      <c r="P257" s="90">
        <v>2892</v>
      </c>
      <c r="Q257" s="162">
        <v>0.47355493695758966</v>
      </c>
      <c r="R257" s="174">
        <v>1990.3</v>
      </c>
      <c r="S257" s="185">
        <v>4579</v>
      </c>
      <c r="T257" s="146">
        <v>3024</v>
      </c>
      <c r="U257" s="112">
        <v>1555</v>
      </c>
      <c r="V257" s="162">
        <v>0.51421957671957674</v>
      </c>
      <c r="W257" s="185">
        <v>4266</v>
      </c>
      <c r="X257" s="141">
        <v>2838</v>
      </c>
      <c r="Y257" s="90">
        <v>1428</v>
      </c>
      <c r="Z257" s="163">
        <v>0.5031712473572939</v>
      </c>
      <c r="AA257" s="91">
        <v>9.4380530973451346</v>
      </c>
      <c r="AB257" s="158">
        <v>4675</v>
      </c>
      <c r="AC257" s="189">
        <v>3370</v>
      </c>
      <c r="AD257" s="112">
        <v>235</v>
      </c>
      <c r="AE257" s="90">
        <v>3605</v>
      </c>
      <c r="AF257" s="164">
        <v>0.77112299465240641</v>
      </c>
      <c r="AG257" s="92">
        <v>1.1127315940150166</v>
      </c>
      <c r="AH257" s="158">
        <v>730</v>
      </c>
      <c r="AI257" s="164">
        <v>0.15614973262032086</v>
      </c>
      <c r="AJ257" s="93">
        <v>0.76694367691709653</v>
      </c>
      <c r="AK257" s="158">
        <v>200</v>
      </c>
      <c r="AL257" s="158">
        <v>55</v>
      </c>
      <c r="AM257" s="90">
        <v>255</v>
      </c>
      <c r="AN257" s="164">
        <v>5.4545454545454543E-2</v>
      </c>
      <c r="AO257" s="93">
        <v>0.59940059940059942</v>
      </c>
      <c r="AP257" s="158">
        <v>75</v>
      </c>
      <c r="AQ257" s="113" t="s">
        <v>9</v>
      </c>
      <c r="AR257" s="94" t="s">
        <v>9</v>
      </c>
      <c r="AS257" s="114"/>
      <c r="AT257" s="192"/>
    </row>
    <row r="258" spans="1:46" s="142" customFormat="1" ht="12.75" x14ac:dyDescent="0.2">
      <c r="A258" s="114"/>
      <c r="B258" s="260"/>
      <c r="C258" s="260"/>
      <c r="D258" s="129">
        <v>9330290.0399999991</v>
      </c>
      <c r="E258" s="122"/>
      <c r="F258" s="111"/>
      <c r="G258" s="112"/>
      <c r="H258" s="112"/>
      <c r="I258" s="145"/>
      <c r="J258" s="179" t="s">
        <v>422</v>
      </c>
      <c r="K258" s="154">
        <v>5.08</v>
      </c>
      <c r="L258" s="89">
        <v>508</v>
      </c>
      <c r="M258" s="158">
        <v>7296</v>
      </c>
      <c r="N258" s="158">
        <v>7309</v>
      </c>
      <c r="O258" s="141">
        <v>7222</v>
      </c>
      <c r="P258" s="90">
        <v>74</v>
      </c>
      <c r="Q258" s="162">
        <v>1.0246469122126834E-2</v>
      </c>
      <c r="R258" s="174">
        <v>1436.5</v>
      </c>
      <c r="S258" s="185">
        <v>2531</v>
      </c>
      <c r="T258" s="146">
        <v>2503</v>
      </c>
      <c r="U258" s="112">
        <v>28</v>
      </c>
      <c r="V258" s="162">
        <v>1.1186576108669596E-2</v>
      </c>
      <c r="W258" s="185">
        <v>2504</v>
      </c>
      <c r="X258" s="141">
        <v>2416</v>
      </c>
      <c r="Y258" s="90">
        <v>88</v>
      </c>
      <c r="Z258" s="163">
        <v>3.6423841059602648E-2</v>
      </c>
      <c r="AA258" s="91">
        <v>4.9291338582677167</v>
      </c>
      <c r="AB258" s="158">
        <v>3750</v>
      </c>
      <c r="AC258" s="189">
        <v>3085</v>
      </c>
      <c r="AD258" s="112">
        <v>220</v>
      </c>
      <c r="AE258" s="90">
        <v>3305</v>
      </c>
      <c r="AF258" s="164">
        <v>0.8813333333333333</v>
      </c>
      <c r="AG258" s="92">
        <v>1.2717652717652719</v>
      </c>
      <c r="AH258" s="158">
        <v>355</v>
      </c>
      <c r="AI258" s="164">
        <v>9.4666666666666663E-2</v>
      </c>
      <c r="AJ258" s="93">
        <v>0.46496398166339226</v>
      </c>
      <c r="AK258" s="158">
        <v>45</v>
      </c>
      <c r="AL258" s="158">
        <v>15</v>
      </c>
      <c r="AM258" s="90">
        <v>60</v>
      </c>
      <c r="AN258" s="164">
        <v>1.6E-2</v>
      </c>
      <c r="AO258" s="93">
        <v>0.17582417582417584</v>
      </c>
      <c r="AP258" s="158">
        <v>25</v>
      </c>
      <c r="AQ258" s="113" t="s">
        <v>9</v>
      </c>
      <c r="AR258" s="94" t="s">
        <v>9</v>
      </c>
      <c r="AS258" s="114"/>
      <c r="AT258" s="192"/>
    </row>
    <row r="259" spans="1:46" s="142" customFormat="1" ht="12.75" x14ac:dyDescent="0.2">
      <c r="A259" s="114"/>
      <c r="B259" s="260"/>
      <c r="C259" s="260"/>
      <c r="D259" s="129">
        <v>9330290.0500000007</v>
      </c>
      <c r="E259" s="122"/>
      <c r="F259" s="111"/>
      <c r="G259" s="112"/>
      <c r="H259" s="112"/>
      <c r="I259" s="145"/>
      <c r="J259" s="179" t="s">
        <v>423</v>
      </c>
      <c r="K259" s="154">
        <v>1.6</v>
      </c>
      <c r="L259" s="89">
        <v>160</v>
      </c>
      <c r="M259" s="158">
        <v>3403</v>
      </c>
      <c r="N259" s="158">
        <v>3388</v>
      </c>
      <c r="O259" s="141">
        <v>3464</v>
      </c>
      <c r="P259" s="90">
        <v>-61</v>
      </c>
      <c r="Q259" s="162">
        <v>-1.7609699769053119E-2</v>
      </c>
      <c r="R259" s="174">
        <v>2126.1</v>
      </c>
      <c r="S259" s="185">
        <v>1186</v>
      </c>
      <c r="T259" s="146">
        <v>1186</v>
      </c>
      <c r="U259" s="112">
        <v>0</v>
      </c>
      <c r="V259" s="162">
        <v>0</v>
      </c>
      <c r="W259" s="185">
        <v>1144</v>
      </c>
      <c r="X259" s="141">
        <v>1123</v>
      </c>
      <c r="Y259" s="90">
        <v>21</v>
      </c>
      <c r="Z259" s="163">
        <v>1.8699910952804988E-2</v>
      </c>
      <c r="AA259" s="91">
        <v>7.15</v>
      </c>
      <c r="AB259" s="158">
        <v>1675</v>
      </c>
      <c r="AC259" s="189">
        <v>1340</v>
      </c>
      <c r="AD259" s="112">
        <v>95</v>
      </c>
      <c r="AE259" s="90">
        <v>1435</v>
      </c>
      <c r="AF259" s="164">
        <v>0.85671641791044773</v>
      </c>
      <c r="AG259" s="92">
        <v>1.2362430272878036</v>
      </c>
      <c r="AH259" s="158">
        <v>155</v>
      </c>
      <c r="AI259" s="164">
        <v>9.2537313432835819E-2</v>
      </c>
      <c r="AJ259" s="93">
        <v>0.45450546872709147</v>
      </c>
      <c r="AK259" s="158">
        <v>60</v>
      </c>
      <c r="AL259" s="158">
        <v>0</v>
      </c>
      <c r="AM259" s="90">
        <v>60</v>
      </c>
      <c r="AN259" s="164">
        <v>3.5820895522388062E-2</v>
      </c>
      <c r="AO259" s="93">
        <v>0.39363621453173697</v>
      </c>
      <c r="AP259" s="158">
        <v>15</v>
      </c>
      <c r="AQ259" s="113" t="s">
        <v>9</v>
      </c>
      <c r="AR259" s="94" t="s">
        <v>9</v>
      </c>
      <c r="AS259" s="114"/>
      <c r="AT259" s="192"/>
    </row>
    <row r="260" spans="1:46" s="142" customFormat="1" ht="12.75" x14ac:dyDescent="0.2">
      <c r="A260" s="114"/>
      <c r="B260" s="264"/>
      <c r="C260" s="264"/>
      <c r="D260" s="221">
        <v>9330290.0600000005</v>
      </c>
      <c r="E260" s="222">
        <v>9330290.0299999993</v>
      </c>
      <c r="F260" s="244">
        <v>1.4329812000000001E-2</v>
      </c>
      <c r="G260" s="235">
        <v>6200</v>
      </c>
      <c r="H260" s="235">
        <v>2223</v>
      </c>
      <c r="I260" s="245">
        <v>2076</v>
      </c>
      <c r="J260" s="226"/>
      <c r="K260" s="227">
        <v>0.81</v>
      </c>
      <c r="L260" s="228">
        <v>81</v>
      </c>
      <c r="M260" s="229">
        <v>0</v>
      </c>
      <c r="N260" s="229">
        <v>5</v>
      </c>
      <c r="O260" s="230">
        <v>88.844834400000011</v>
      </c>
      <c r="P260" s="231">
        <v>-88.844834400000011</v>
      </c>
      <c r="Q260" s="232">
        <v>-1</v>
      </c>
      <c r="R260" s="233">
        <v>0</v>
      </c>
      <c r="S260" s="234">
        <v>0</v>
      </c>
      <c r="T260" s="235">
        <v>31.855172076000002</v>
      </c>
      <c r="U260" s="224">
        <v>-31.855172076000002</v>
      </c>
      <c r="V260" s="232">
        <v>-1</v>
      </c>
      <c r="W260" s="234">
        <v>0</v>
      </c>
      <c r="X260" s="230">
        <v>29.748689712000001</v>
      </c>
      <c r="Y260" s="231">
        <v>-29.748689712000001</v>
      </c>
      <c r="Z260" s="236">
        <v>-1</v>
      </c>
      <c r="AA260" s="237">
        <v>0</v>
      </c>
      <c r="AB260" s="229"/>
      <c r="AC260" s="238"/>
      <c r="AD260" s="224"/>
      <c r="AE260" s="231"/>
      <c r="AF260" s="239"/>
      <c r="AG260" s="240"/>
      <c r="AH260" s="229"/>
      <c r="AI260" s="239"/>
      <c r="AJ260" s="241"/>
      <c r="AK260" s="229"/>
      <c r="AL260" s="229"/>
      <c r="AM260" s="231"/>
      <c r="AN260" s="239"/>
      <c r="AO260" s="241"/>
      <c r="AP260" s="229"/>
      <c r="AQ260" s="220" t="s">
        <v>470</v>
      </c>
      <c r="AR260" s="94" t="s">
        <v>9</v>
      </c>
      <c r="AS260" s="114" t="s">
        <v>482</v>
      </c>
      <c r="AT260" s="192"/>
    </row>
    <row r="261" spans="1:46" s="142" customFormat="1" ht="12.75" x14ac:dyDescent="0.2">
      <c r="A261" s="114"/>
      <c r="B261" s="260"/>
      <c r="C261" s="260"/>
      <c r="D261" s="129">
        <v>9330290.0700000003</v>
      </c>
      <c r="E261" s="122">
        <v>9330290.0299999993</v>
      </c>
      <c r="F261" s="123">
        <v>0.98567018799999995</v>
      </c>
      <c r="G261" s="146">
        <v>6200</v>
      </c>
      <c r="H261" s="146">
        <v>2223</v>
      </c>
      <c r="I261" s="147">
        <v>2076</v>
      </c>
      <c r="J261" s="179"/>
      <c r="K261" s="154">
        <v>2.5</v>
      </c>
      <c r="L261" s="89">
        <v>250</v>
      </c>
      <c r="M261" s="158">
        <v>6308</v>
      </c>
      <c r="N261" s="158">
        <v>6260</v>
      </c>
      <c r="O261" s="141">
        <v>6111.1551655999992</v>
      </c>
      <c r="P261" s="90">
        <v>196.84483440000076</v>
      </c>
      <c r="Q261" s="162">
        <v>3.2210740697282615E-2</v>
      </c>
      <c r="R261" s="174">
        <v>2521.3000000000002</v>
      </c>
      <c r="S261" s="185">
        <v>2219</v>
      </c>
      <c r="T261" s="146">
        <v>2191.1448279239999</v>
      </c>
      <c r="U261" s="112">
        <v>27.855172076000144</v>
      </c>
      <c r="V261" s="162">
        <v>1.2712611106766287E-2</v>
      </c>
      <c r="W261" s="185">
        <v>2129</v>
      </c>
      <c r="X261" s="141">
        <v>2046.2513102879998</v>
      </c>
      <c r="Y261" s="90">
        <v>82.748689712000214</v>
      </c>
      <c r="Z261" s="163">
        <v>4.0439162724520743E-2</v>
      </c>
      <c r="AA261" s="91">
        <v>8.516</v>
      </c>
      <c r="AB261" s="158">
        <v>3240</v>
      </c>
      <c r="AC261" s="189">
        <v>2515</v>
      </c>
      <c r="AD261" s="112">
        <v>210</v>
      </c>
      <c r="AE261" s="90">
        <v>2725</v>
      </c>
      <c r="AF261" s="164">
        <v>0.84104938271604934</v>
      </c>
      <c r="AG261" s="92">
        <v>1.2136354728947323</v>
      </c>
      <c r="AH261" s="158">
        <v>400</v>
      </c>
      <c r="AI261" s="164">
        <v>0.12345679012345678</v>
      </c>
      <c r="AJ261" s="93">
        <v>0.60636930316039672</v>
      </c>
      <c r="AK261" s="158">
        <v>65</v>
      </c>
      <c r="AL261" s="158">
        <v>15</v>
      </c>
      <c r="AM261" s="90">
        <v>80</v>
      </c>
      <c r="AN261" s="164">
        <v>2.4691358024691357E-2</v>
      </c>
      <c r="AO261" s="93">
        <v>0.27133360466693801</v>
      </c>
      <c r="AP261" s="158">
        <v>35</v>
      </c>
      <c r="AQ261" s="113" t="s">
        <v>9</v>
      </c>
      <c r="AR261" s="94" t="s">
        <v>9</v>
      </c>
      <c r="AS261" s="114" t="s">
        <v>469</v>
      </c>
      <c r="AT261" s="192"/>
    </row>
    <row r="262" spans="1:46" s="142" customFormat="1" ht="12.75" x14ac:dyDescent="0.2">
      <c r="A262" s="114"/>
      <c r="B262" s="260"/>
      <c r="C262" s="260"/>
      <c r="D262" s="129">
        <v>9330291.0099999998</v>
      </c>
      <c r="E262" s="122"/>
      <c r="F262" s="111"/>
      <c r="G262" s="112"/>
      <c r="H262" s="112"/>
      <c r="I262" s="145"/>
      <c r="J262" s="179" t="s">
        <v>424</v>
      </c>
      <c r="K262" s="154">
        <v>2.2799999999999998</v>
      </c>
      <c r="L262" s="89">
        <v>227.99999999999997</v>
      </c>
      <c r="M262" s="158">
        <v>7659</v>
      </c>
      <c r="N262" s="158">
        <v>7192</v>
      </c>
      <c r="O262" s="141">
        <v>6731</v>
      </c>
      <c r="P262" s="90">
        <v>928</v>
      </c>
      <c r="Q262" s="162">
        <v>0.13786955875798543</v>
      </c>
      <c r="R262" s="174">
        <v>3357.1</v>
      </c>
      <c r="S262" s="185">
        <v>3179</v>
      </c>
      <c r="T262" s="146">
        <v>2773</v>
      </c>
      <c r="U262" s="112">
        <v>406</v>
      </c>
      <c r="V262" s="162">
        <v>0.14641182834475297</v>
      </c>
      <c r="W262" s="185">
        <v>3087</v>
      </c>
      <c r="X262" s="141">
        <v>2637</v>
      </c>
      <c r="Y262" s="90">
        <v>450</v>
      </c>
      <c r="Z262" s="163">
        <v>0.17064846416382254</v>
      </c>
      <c r="AA262" s="91">
        <v>13.539473684210527</v>
      </c>
      <c r="AB262" s="158">
        <v>3755</v>
      </c>
      <c r="AC262" s="189">
        <v>2640</v>
      </c>
      <c r="AD262" s="112">
        <v>175</v>
      </c>
      <c r="AE262" s="90">
        <v>2815</v>
      </c>
      <c r="AF262" s="164">
        <v>0.74966711051930757</v>
      </c>
      <c r="AG262" s="92">
        <v>1.0817707222500832</v>
      </c>
      <c r="AH262" s="158">
        <v>640</v>
      </c>
      <c r="AI262" s="164">
        <v>0.17043941411451399</v>
      </c>
      <c r="AJ262" s="93">
        <v>0.83712875301824163</v>
      </c>
      <c r="AK262" s="158">
        <v>205</v>
      </c>
      <c r="AL262" s="158">
        <v>30</v>
      </c>
      <c r="AM262" s="90">
        <v>235</v>
      </c>
      <c r="AN262" s="164">
        <v>6.2583222370173108E-2</v>
      </c>
      <c r="AO262" s="93">
        <v>0.68772771835355062</v>
      </c>
      <c r="AP262" s="158">
        <v>65</v>
      </c>
      <c r="AQ262" s="113" t="s">
        <v>9</v>
      </c>
      <c r="AR262" s="94" t="s">
        <v>9</v>
      </c>
      <c r="AS262" s="114"/>
      <c r="AT262" s="192"/>
    </row>
    <row r="263" spans="1:46" s="142" customFormat="1" ht="12.75" x14ac:dyDescent="0.2">
      <c r="A263" s="114"/>
      <c r="B263" s="260"/>
      <c r="C263" s="260"/>
      <c r="D263" s="129">
        <v>9330291.0199999996</v>
      </c>
      <c r="E263" s="122"/>
      <c r="F263" s="111"/>
      <c r="G263" s="112"/>
      <c r="H263" s="112"/>
      <c r="I263" s="145"/>
      <c r="J263" s="179" t="s">
        <v>425</v>
      </c>
      <c r="K263" s="154">
        <v>3.14</v>
      </c>
      <c r="L263" s="89">
        <v>314</v>
      </c>
      <c r="M263" s="158">
        <v>8272</v>
      </c>
      <c r="N263" s="158">
        <v>8023</v>
      </c>
      <c r="O263" s="141">
        <v>7484</v>
      </c>
      <c r="P263" s="90">
        <v>788</v>
      </c>
      <c r="Q263" s="162">
        <v>0.10529128808123998</v>
      </c>
      <c r="R263" s="174">
        <v>2638.3</v>
      </c>
      <c r="S263" s="185">
        <v>3032</v>
      </c>
      <c r="T263" s="146">
        <v>2824</v>
      </c>
      <c r="U263" s="112">
        <v>208</v>
      </c>
      <c r="V263" s="162">
        <v>7.3654390934844188E-2</v>
      </c>
      <c r="W263" s="185">
        <v>2952</v>
      </c>
      <c r="X263" s="141">
        <v>2636</v>
      </c>
      <c r="Y263" s="90">
        <v>316</v>
      </c>
      <c r="Z263" s="163">
        <v>0.11987860394537178</v>
      </c>
      <c r="AA263" s="91">
        <v>9.401273885350319</v>
      </c>
      <c r="AB263" s="158">
        <v>4325</v>
      </c>
      <c r="AC263" s="189">
        <v>3365</v>
      </c>
      <c r="AD263" s="112">
        <v>235</v>
      </c>
      <c r="AE263" s="90">
        <v>3600</v>
      </c>
      <c r="AF263" s="164">
        <v>0.83236994219653182</v>
      </c>
      <c r="AG263" s="92">
        <v>1.2011110277006232</v>
      </c>
      <c r="AH263" s="158">
        <v>560</v>
      </c>
      <c r="AI263" s="164">
        <v>0.12947976878612716</v>
      </c>
      <c r="AJ263" s="93">
        <v>0.63595171309492704</v>
      </c>
      <c r="AK263" s="158">
        <v>125</v>
      </c>
      <c r="AL263" s="158">
        <v>25</v>
      </c>
      <c r="AM263" s="90">
        <v>150</v>
      </c>
      <c r="AN263" s="164">
        <v>3.4682080924855488E-2</v>
      </c>
      <c r="AO263" s="93">
        <v>0.38112176840500539</v>
      </c>
      <c r="AP263" s="158">
        <v>20</v>
      </c>
      <c r="AQ263" s="113" t="s">
        <v>9</v>
      </c>
      <c r="AR263" s="94" t="s">
        <v>9</v>
      </c>
      <c r="AS263" s="114"/>
      <c r="AT263" s="192"/>
    </row>
    <row r="264" spans="1:46" s="142" customFormat="1" ht="12.75" x14ac:dyDescent="0.2">
      <c r="A264" s="114"/>
      <c r="B264" s="260"/>
      <c r="C264" s="260"/>
      <c r="D264" s="129">
        <v>9330292.0099999998</v>
      </c>
      <c r="E264" s="122"/>
      <c r="F264" s="111"/>
      <c r="G264" s="112"/>
      <c r="H264" s="112"/>
      <c r="I264" s="145"/>
      <c r="J264" s="179" t="s">
        <v>426</v>
      </c>
      <c r="K264" s="154">
        <v>2.11</v>
      </c>
      <c r="L264" s="89">
        <v>211</v>
      </c>
      <c r="M264" s="158">
        <v>5387</v>
      </c>
      <c r="N264" s="158">
        <v>5483</v>
      </c>
      <c r="O264" s="141">
        <v>5511</v>
      </c>
      <c r="P264" s="90">
        <v>-124</v>
      </c>
      <c r="Q264" s="162">
        <v>-2.2500453638178187E-2</v>
      </c>
      <c r="R264" s="174">
        <v>2557.3000000000002</v>
      </c>
      <c r="S264" s="185">
        <v>1878</v>
      </c>
      <c r="T264" s="146">
        <v>1838</v>
      </c>
      <c r="U264" s="112">
        <v>40</v>
      </c>
      <c r="V264" s="162">
        <v>2.176278563656148E-2</v>
      </c>
      <c r="W264" s="185">
        <v>1826</v>
      </c>
      <c r="X264" s="141">
        <v>1781</v>
      </c>
      <c r="Y264" s="90">
        <v>45</v>
      </c>
      <c r="Z264" s="163">
        <v>2.5266704098820886E-2</v>
      </c>
      <c r="AA264" s="91">
        <v>8.6540284360189581</v>
      </c>
      <c r="AB264" s="158">
        <v>2700</v>
      </c>
      <c r="AC264" s="189">
        <v>2155</v>
      </c>
      <c r="AD264" s="112">
        <v>130</v>
      </c>
      <c r="AE264" s="90">
        <v>2285</v>
      </c>
      <c r="AF264" s="164">
        <v>0.84629629629629632</v>
      </c>
      <c r="AG264" s="92">
        <v>1.2212067767623325</v>
      </c>
      <c r="AH264" s="158">
        <v>340</v>
      </c>
      <c r="AI264" s="164">
        <v>0.12592592592592591</v>
      </c>
      <c r="AJ264" s="93">
        <v>0.61849668922360468</v>
      </c>
      <c r="AK264" s="158">
        <v>30</v>
      </c>
      <c r="AL264" s="158">
        <v>10</v>
      </c>
      <c r="AM264" s="90">
        <v>40</v>
      </c>
      <c r="AN264" s="164">
        <v>1.4814814814814815E-2</v>
      </c>
      <c r="AO264" s="93">
        <v>0.16280016280016282</v>
      </c>
      <c r="AP264" s="158">
        <v>35</v>
      </c>
      <c r="AQ264" s="113" t="s">
        <v>9</v>
      </c>
      <c r="AR264" s="94" t="s">
        <v>9</v>
      </c>
      <c r="AS264" s="114"/>
      <c r="AT264" s="192"/>
    </row>
    <row r="265" spans="1:46" s="142" customFormat="1" ht="12.75" x14ac:dyDescent="0.2">
      <c r="A265" s="114"/>
      <c r="B265" s="260"/>
      <c r="C265" s="260"/>
      <c r="D265" s="129">
        <v>9330292.0299999993</v>
      </c>
      <c r="E265" s="122"/>
      <c r="F265" s="111"/>
      <c r="G265" s="112"/>
      <c r="H265" s="112"/>
      <c r="I265" s="145"/>
      <c r="J265" s="179" t="s">
        <v>427</v>
      </c>
      <c r="K265" s="154">
        <v>3.12</v>
      </c>
      <c r="L265" s="89">
        <v>312</v>
      </c>
      <c r="M265" s="158">
        <v>6423</v>
      </c>
      <c r="N265" s="158">
        <v>6449</v>
      </c>
      <c r="O265" s="141">
        <v>6240</v>
      </c>
      <c r="P265" s="90">
        <v>183</v>
      </c>
      <c r="Q265" s="162">
        <v>2.9326923076923077E-2</v>
      </c>
      <c r="R265" s="174">
        <v>2059.8000000000002</v>
      </c>
      <c r="S265" s="185">
        <v>2086</v>
      </c>
      <c r="T265" s="146">
        <v>2027</v>
      </c>
      <c r="U265" s="112">
        <v>59</v>
      </c>
      <c r="V265" s="162">
        <v>2.9107054760730142E-2</v>
      </c>
      <c r="W265" s="185">
        <v>2070</v>
      </c>
      <c r="X265" s="141">
        <v>1969</v>
      </c>
      <c r="Y265" s="90">
        <v>101</v>
      </c>
      <c r="Z265" s="163">
        <v>5.1295073641442354E-2</v>
      </c>
      <c r="AA265" s="91">
        <v>6.634615384615385</v>
      </c>
      <c r="AB265" s="158">
        <v>3145</v>
      </c>
      <c r="AC265" s="189">
        <v>2515</v>
      </c>
      <c r="AD265" s="112">
        <v>165</v>
      </c>
      <c r="AE265" s="90">
        <v>2680</v>
      </c>
      <c r="AF265" s="164">
        <v>0.85214626391096981</v>
      </c>
      <c r="AG265" s="92">
        <v>1.2296482884718181</v>
      </c>
      <c r="AH265" s="158">
        <v>295</v>
      </c>
      <c r="AI265" s="164">
        <v>9.3799682034976156E-2</v>
      </c>
      <c r="AJ265" s="93">
        <v>0.4607057074409438</v>
      </c>
      <c r="AK265" s="158">
        <v>90</v>
      </c>
      <c r="AL265" s="158">
        <v>35</v>
      </c>
      <c r="AM265" s="90">
        <v>125</v>
      </c>
      <c r="AN265" s="164">
        <v>3.9745627980922099E-2</v>
      </c>
      <c r="AO265" s="93">
        <v>0.43676514264749561</v>
      </c>
      <c r="AP265" s="158">
        <v>40</v>
      </c>
      <c r="AQ265" s="113" t="s">
        <v>9</v>
      </c>
      <c r="AR265" s="94" t="s">
        <v>9</v>
      </c>
      <c r="AS265" s="114"/>
      <c r="AT265" s="192"/>
    </row>
    <row r="266" spans="1:46" s="142" customFormat="1" ht="12.75" x14ac:dyDescent="0.2">
      <c r="A266" s="114"/>
      <c r="B266" s="260"/>
      <c r="C266" s="260"/>
      <c r="D266" s="129">
        <v>9330292.0399999991</v>
      </c>
      <c r="E266" s="122"/>
      <c r="F266" s="111"/>
      <c r="G266" s="112"/>
      <c r="H266" s="112"/>
      <c r="I266" s="145"/>
      <c r="J266" s="179" t="s">
        <v>428</v>
      </c>
      <c r="K266" s="154">
        <v>4.82</v>
      </c>
      <c r="L266" s="89">
        <v>482</v>
      </c>
      <c r="M266" s="158">
        <v>4865</v>
      </c>
      <c r="N266" s="158">
        <v>3924</v>
      </c>
      <c r="O266" s="141">
        <v>3733</v>
      </c>
      <c r="P266" s="90">
        <v>1132</v>
      </c>
      <c r="Q266" s="162">
        <v>0.3032413608357889</v>
      </c>
      <c r="R266" s="174">
        <v>1008.4</v>
      </c>
      <c r="S266" s="185">
        <v>1896</v>
      </c>
      <c r="T266" s="146">
        <v>1296</v>
      </c>
      <c r="U266" s="112">
        <v>600</v>
      </c>
      <c r="V266" s="162">
        <v>0.46296296296296297</v>
      </c>
      <c r="W266" s="185">
        <v>1775</v>
      </c>
      <c r="X266" s="141">
        <v>1247</v>
      </c>
      <c r="Y266" s="90">
        <v>528</v>
      </c>
      <c r="Z266" s="163">
        <v>0.42341619887730553</v>
      </c>
      <c r="AA266" s="91">
        <v>3.6825726141078836</v>
      </c>
      <c r="AB266" s="158">
        <v>2525</v>
      </c>
      <c r="AC266" s="189">
        <v>2020</v>
      </c>
      <c r="AD266" s="112">
        <v>105</v>
      </c>
      <c r="AE266" s="90">
        <v>2125</v>
      </c>
      <c r="AF266" s="164">
        <v>0.84158415841584155</v>
      </c>
      <c r="AG266" s="92">
        <v>1.2144071550012145</v>
      </c>
      <c r="AH266" s="158">
        <v>290</v>
      </c>
      <c r="AI266" s="164">
        <v>0.11485148514851486</v>
      </c>
      <c r="AJ266" s="93">
        <v>0.5641035616331771</v>
      </c>
      <c r="AK266" s="158">
        <v>55</v>
      </c>
      <c r="AL266" s="158">
        <v>30</v>
      </c>
      <c r="AM266" s="90">
        <v>85</v>
      </c>
      <c r="AN266" s="164">
        <v>3.3663366336633666E-2</v>
      </c>
      <c r="AO266" s="93">
        <v>0.36992710260036998</v>
      </c>
      <c r="AP266" s="158">
        <v>35</v>
      </c>
      <c r="AQ266" s="113" t="s">
        <v>9</v>
      </c>
      <c r="AR266" s="94" t="s">
        <v>9</v>
      </c>
      <c r="AS266" s="114"/>
      <c r="AT266" s="192"/>
    </row>
    <row r="267" spans="1:46" s="142" customFormat="1" ht="12.75" x14ac:dyDescent="0.2">
      <c r="A267" s="114"/>
      <c r="B267" s="260" t="s">
        <v>550</v>
      </c>
      <c r="C267" s="260" t="s">
        <v>581</v>
      </c>
      <c r="D267" s="129">
        <v>9330400.0399999991</v>
      </c>
      <c r="E267" s="122"/>
      <c r="F267" s="111"/>
      <c r="G267" s="112"/>
      <c r="H267" s="112"/>
      <c r="I267" s="145"/>
      <c r="J267" s="179" t="s">
        <v>431</v>
      </c>
      <c r="K267" s="154">
        <v>12.41</v>
      </c>
      <c r="L267" s="89">
        <v>1241</v>
      </c>
      <c r="M267" s="158">
        <v>7273</v>
      </c>
      <c r="N267" s="158">
        <v>6564</v>
      </c>
      <c r="O267" s="141">
        <v>5054</v>
      </c>
      <c r="P267" s="90">
        <v>2219</v>
      </c>
      <c r="Q267" s="162">
        <v>0.43905817174515238</v>
      </c>
      <c r="R267" s="174">
        <v>586.29999999999995</v>
      </c>
      <c r="S267" s="185">
        <v>2346</v>
      </c>
      <c r="T267" s="146">
        <v>1679</v>
      </c>
      <c r="U267" s="112">
        <v>667</v>
      </c>
      <c r="V267" s="162">
        <v>0.39726027397260272</v>
      </c>
      <c r="W267" s="185">
        <v>2264</v>
      </c>
      <c r="X267" s="141">
        <v>1603</v>
      </c>
      <c r="Y267" s="90">
        <v>661</v>
      </c>
      <c r="Z267" s="163">
        <v>0.41235184029943855</v>
      </c>
      <c r="AA267" s="91">
        <v>1.8243352135374697</v>
      </c>
      <c r="AB267" s="158">
        <v>3575</v>
      </c>
      <c r="AC267" s="189">
        <v>2965</v>
      </c>
      <c r="AD267" s="112">
        <v>215</v>
      </c>
      <c r="AE267" s="90">
        <v>3180</v>
      </c>
      <c r="AF267" s="164">
        <v>0.8895104895104895</v>
      </c>
      <c r="AG267" s="92">
        <v>1.2835649199285564</v>
      </c>
      <c r="AH267" s="158">
        <v>300</v>
      </c>
      <c r="AI267" s="164">
        <v>8.3916083916083919E-2</v>
      </c>
      <c r="AJ267" s="93">
        <v>0.41216151235797605</v>
      </c>
      <c r="AK267" s="158">
        <v>55</v>
      </c>
      <c r="AL267" s="158">
        <v>10</v>
      </c>
      <c r="AM267" s="90">
        <v>65</v>
      </c>
      <c r="AN267" s="164">
        <v>1.8181818181818181E-2</v>
      </c>
      <c r="AO267" s="93">
        <v>0.19980019980019981</v>
      </c>
      <c r="AP267" s="158">
        <v>30</v>
      </c>
      <c r="AQ267" s="113" t="s">
        <v>9</v>
      </c>
      <c r="AR267" s="94" t="s">
        <v>9</v>
      </c>
      <c r="AS267" s="114"/>
      <c r="AT267" s="192"/>
    </row>
    <row r="268" spans="1:46" s="142" customFormat="1" ht="12.75" x14ac:dyDescent="0.2">
      <c r="A268" s="114"/>
      <c r="B268" s="260"/>
      <c r="C268" s="260"/>
      <c r="D268" s="129">
        <v>9330400.0500000007</v>
      </c>
      <c r="E268" s="122">
        <v>9330400.0299999993</v>
      </c>
      <c r="F268" s="123">
        <v>0.60418227800000002</v>
      </c>
      <c r="G268" s="146">
        <v>8932</v>
      </c>
      <c r="H268" s="146">
        <v>2893</v>
      </c>
      <c r="I268" s="147">
        <v>2824</v>
      </c>
      <c r="J268" s="179"/>
      <c r="K268" s="154">
        <v>5.0999999999999996</v>
      </c>
      <c r="L268" s="89">
        <v>509.99999999999994</v>
      </c>
      <c r="M268" s="158">
        <v>7028</v>
      </c>
      <c r="N268" s="158">
        <v>6253</v>
      </c>
      <c r="O268" s="141">
        <v>5396.5561070960002</v>
      </c>
      <c r="P268" s="90">
        <v>1631.4438929039998</v>
      </c>
      <c r="Q268" s="162">
        <v>0.30231204133295186</v>
      </c>
      <c r="R268" s="174">
        <v>1377.2</v>
      </c>
      <c r="S268" s="185">
        <v>2501</v>
      </c>
      <c r="T268" s="146">
        <v>1747.899330254</v>
      </c>
      <c r="U268" s="112">
        <v>753.10066974599999</v>
      </c>
      <c r="V268" s="162">
        <v>0.43086043727504686</v>
      </c>
      <c r="W268" s="185">
        <v>2424</v>
      </c>
      <c r="X268" s="141">
        <v>1706.210753072</v>
      </c>
      <c r="Y268" s="90">
        <v>717.78924692800001</v>
      </c>
      <c r="Z268" s="163">
        <v>0.42069201922191274</v>
      </c>
      <c r="AA268" s="91">
        <v>4.7529411764705891</v>
      </c>
      <c r="AB268" s="158">
        <v>3475</v>
      </c>
      <c r="AC268" s="189">
        <v>2870</v>
      </c>
      <c r="AD268" s="112">
        <v>160</v>
      </c>
      <c r="AE268" s="90">
        <v>3030</v>
      </c>
      <c r="AF268" s="164">
        <v>0.87194244604316551</v>
      </c>
      <c r="AG268" s="92">
        <v>1.2582142078544958</v>
      </c>
      <c r="AH268" s="158">
        <v>275</v>
      </c>
      <c r="AI268" s="164">
        <v>7.9136690647482008E-2</v>
      </c>
      <c r="AJ268" s="93">
        <v>0.38868708569490179</v>
      </c>
      <c r="AK268" s="158">
        <v>105</v>
      </c>
      <c r="AL268" s="158">
        <v>25</v>
      </c>
      <c r="AM268" s="90">
        <v>130</v>
      </c>
      <c r="AN268" s="164">
        <v>3.7410071942446041E-2</v>
      </c>
      <c r="AO268" s="93">
        <v>0.41109969167523125</v>
      </c>
      <c r="AP268" s="158">
        <v>40</v>
      </c>
      <c r="AQ268" s="113" t="s">
        <v>9</v>
      </c>
      <c r="AR268" s="94" t="s">
        <v>9</v>
      </c>
      <c r="AS268" s="114" t="s">
        <v>469</v>
      </c>
      <c r="AT268" s="192"/>
    </row>
    <row r="269" spans="1:46" s="142" customFormat="1" ht="12.75" x14ac:dyDescent="0.2">
      <c r="A269" s="114"/>
      <c r="B269" s="260"/>
      <c r="C269" s="260"/>
      <c r="D269" s="129">
        <v>9330400.0600000005</v>
      </c>
      <c r="E269" s="122">
        <v>9330400.0299999993</v>
      </c>
      <c r="F269" s="123">
        <v>0.39581772199999998</v>
      </c>
      <c r="G269" s="146">
        <v>8932</v>
      </c>
      <c r="H269" s="146">
        <v>2893</v>
      </c>
      <c r="I269" s="147">
        <v>2824</v>
      </c>
      <c r="J269" s="179"/>
      <c r="K269" s="154">
        <v>1.46</v>
      </c>
      <c r="L269" s="89">
        <v>146</v>
      </c>
      <c r="M269" s="158">
        <v>4449</v>
      </c>
      <c r="N269" s="158">
        <v>4064</v>
      </c>
      <c r="O269" s="141">
        <v>3535.4438929039998</v>
      </c>
      <c r="P269" s="90">
        <v>913.55610709600023</v>
      </c>
      <c r="Q269" s="162">
        <v>0.25839926605244717</v>
      </c>
      <c r="R269" s="174">
        <v>3042.3</v>
      </c>
      <c r="S269" s="185">
        <v>1420</v>
      </c>
      <c r="T269" s="146">
        <v>1145.100669746</v>
      </c>
      <c r="U269" s="112">
        <v>274.89933025400001</v>
      </c>
      <c r="V269" s="162">
        <v>0.24006564445986803</v>
      </c>
      <c r="W269" s="185">
        <v>1378</v>
      </c>
      <c r="X269" s="141">
        <v>1117.789246928</v>
      </c>
      <c r="Y269" s="90">
        <v>260.21075307199999</v>
      </c>
      <c r="Z269" s="163">
        <v>0.23279053165624244</v>
      </c>
      <c r="AA269" s="91">
        <v>9.4383561643835616</v>
      </c>
      <c r="AB269" s="158">
        <v>2345</v>
      </c>
      <c r="AC269" s="189">
        <v>2020</v>
      </c>
      <c r="AD269" s="112">
        <v>145</v>
      </c>
      <c r="AE269" s="90">
        <v>2165</v>
      </c>
      <c r="AF269" s="164">
        <v>0.92324093816631125</v>
      </c>
      <c r="AG269" s="92">
        <v>1.3322380060119932</v>
      </c>
      <c r="AH269" s="158">
        <v>135</v>
      </c>
      <c r="AI269" s="164">
        <v>5.7569296375266525E-2</v>
      </c>
      <c r="AJ269" s="93">
        <v>0.28275685842468823</v>
      </c>
      <c r="AK269" s="158">
        <v>25</v>
      </c>
      <c r="AL269" s="158">
        <v>0</v>
      </c>
      <c r="AM269" s="90">
        <v>25</v>
      </c>
      <c r="AN269" s="164">
        <v>1.0660980810234541E-2</v>
      </c>
      <c r="AO269" s="93">
        <v>0.11715363527730266</v>
      </c>
      <c r="AP269" s="158">
        <v>10</v>
      </c>
      <c r="AQ269" s="113" t="s">
        <v>9</v>
      </c>
      <c r="AR269" s="94" t="s">
        <v>9</v>
      </c>
      <c r="AS269" s="114" t="s">
        <v>469</v>
      </c>
      <c r="AT269" s="192"/>
    </row>
    <row r="270" spans="1:46" s="142" customFormat="1" ht="12.75" x14ac:dyDescent="0.2">
      <c r="A270" s="114"/>
      <c r="B270" s="260"/>
      <c r="C270" s="260"/>
      <c r="D270" s="129">
        <v>9330401.0099999998</v>
      </c>
      <c r="E270" s="122"/>
      <c r="F270" s="111"/>
      <c r="G270" s="112"/>
      <c r="H270" s="112"/>
      <c r="I270" s="145"/>
      <c r="J270" s="179" t="s">
        <v>432</v>
      </c>
      <c r="K270" s="154">
        <v>1.1100000000000001</v>
      </c>
      <c r="L270" s="89">
        <v>111.00000000000001</v>
      </c>
      <c r="M270" s="158">
        <v>3026</v>
      </c>
      <c r="N270" s="158">
        <v>2622</v>
      </c>
      <c r="O270" s="141">
        <v>2481</v>
      </c>
      <c r="P270" s="90">
        <v>545</v>
      </c>
      <c r="Q270" s="162">
        <v>0.21966948810963322</v>
      </c>
      <c r="R270" s="174">
        <v>2716.6</v>
      </c>
      <c r="S270" s="185">
        <v>1367</v>
      </c>
      <c r="T270" s="146">
        <v>1161</v>
      </c>
      <c r="U270" s="112">
        <v>206</v>
      </c>
      <c r="V270" s="162">
        <v>0.17743324720068906</v>
      </c>
      <c r="W270" s="185">
        <v>1299</v>
      </c>
      <c r="X270" s="141">
        <v>1091</v>
      </c>
      <c r="Y270" s="90">
        <v>208</v>
      </c>
      <c r="Z270" s="163">
        <v>0.19065077910174152</v>
      </c>
      <c r="AA270" s="91">
        <v>11.702702702702702</v>
      </c>
      <c r="AB270" s="158">
        <v>1365</v>
      </c>
      <c r="AC270" s="189">
        <v>1030</v>
      </c>
      <c r="AD270" s="112">
        <v>65</v>
      </c>
      <c r="AE270" s="90">
        <v>1095</v>
      </c>
      <c r="AF270" s="164">
        <v>0.80219780219780223</v>
      </c>
      <c r="AG270" s="92">
        <v>1.1575725861440149</v>
      </c>
      <c r="AH270" s="158">
        <v>160</v>
      </c>
      <c r="AI270" s="164">
        <v>0.11721611721611722</v>
      </c>
      <c r="AJ270" s="93">
        <v>0.57571766805558555</v>
      </c>
      <c r="AK270" s="158">
        <v>95</v>
      </c>
      <c r="AL270" s="158">
        <v>10</v>
      </c>
      <c r="AM270" s="90">
        <v>105</v>
      </c>
      <c r="AN270" s="164">
        <v>7.6923076923076927E-2</v>
      </c>
      <c r="AO270" s="93">
        <v>0.84530853761623004</v>
      </c>
      <c r="AP270" s="158">
        <v>20</v>
      </c>
      <c r="AQ270" s="113" t="s">
        <v>9</v>
      </c>
      <c r="AR270" s="94" t="s">
        <v>9</v>
      </c>
      <c r="AS270" s="114"/>
      <c r="AT270" s="192"/>
    </row>
    <row r="271" spans="1:46" s="142" customFormat="1" ht="12.75" x14ac:dyDescent="0.2">
      <c r="A271" s="114"/>
      <c r="B271" s="260"/>
      <c r="C271" s="260"/>
      <c r="D271" s="129">
        <v>9330401.0199999996</v>
      </c>
      <c r="E271" s="122"/>
      <c r="F271" s="111"/>
      <c r="G271" s="112"/>
      <c r="H271" s="112"/>
      <c r="I271" s="145"/>
      <c r="J271" s="179" t="s">
        <v>433</v>
      </c>
      <c r="K271" s="154">
        <v>3.15</v>
      </c>
      <c r="L271" s="89">
        <v>315</v>
      </c>
      <c r="M271" s="158">
        <v>8088</v>
      </c>
      <c r="N271" s="158">
        <v>7600</v>
      </c>
      <c r="O271" s="141">
        <v>7172</v>
      </c>
      <c r="P271" s="90">
        <v>916</v>
      </c>
      <c r="Q271" s="162">
        <v>0.12771890686001117</v>
      </c>
      <c r="R271" s="174">
        <v>2571.1999999999998</v>
      </c>
      <c r="S271" s="185">
        <v>4031</v>
      </c>
      <c r="T271" s="146">
        <v>3527</v>
      </c>
      <c r="U271" s="112">
        <v>504</v>
      </c>
      <c r="V271" s="162">
        <v>0.14289764672526226</v>
      </c>
      <c r="W271" s="185">
        <v>3871</v>
      </c>
      <c r="X271" s="141">
        <v>3347</v>
      </c>
      <c r="Y271" s="90">
        <v>524</v>
      </c>
      <c r="Z271" s="163">
        <v>0.15655811174185838</v>
      </c>
      <c r="AA271" s="91">
        <v>12.28888888888889</v>
      </c>
      <c r="AB271" s="158">
        <v>3490</v>
      </c>
      <c r="AC271" s="189">
        <v>2510</v>
      </c>
      <c r="AD271" s="112">
        <v>230</v>
      </c>
      <c r="AE271" s="90">
        <v>2740</v>
      </c>
      <c r="AF271" s="164">
        <v>0.78510028653295127</v>
      </c>
      <c r="AG271" s="92">
        <v>1.1329008463678951</v>
      </c>
      <c r="AH271" s="158">
        <v>415</v>
      </c>
      <c r="AI271" s="164">
        <v>0.11891117478510028</v>
      </c>
      <c r="AJ271" s="93">
        <v>0.58404309815864575</v>
      </c>
      <c r="AK271" s="158">
        <v>255</v>
      </c>
      <c r="AL271" s="158">
        <v>15</v>
      </c>
      <c r="AM271" s="90">
        <v>270</v>
      </c>
      <c r="AN271" s="164">
        <v>7.7363896848137534E-2</v>
      </c>
      <c r="AO271" s="93">
        <v>0.85015271261689596</v>
      </c>
      <c r="AP271" s="158">
        <v>55</v>
      </c>
      <c r="AQ271" s="113" t="s">
        <v>9</v>
      </c>
      <c r="AR271" s="94" t="s">
        <v>9</v>
      </c>
      <c r="AS271" s="114"/>
      <c r="AT271" s="192"/>
    </row>
    <row r="272" spans="1:46" s="142" customFormat="1" ht="12.75" x14ac:dyDescent="0.2">
      <c r="A272" s="114"/>
      <c r="B272" s="260"/>
      <c r="C272" s="260"/>
      <c r="D272" s="129">
        <v>9330402.0199999996</v>
      </c>
      <c r="E272" s="122"/>
      <c r="F272" s="111"/>
      <c r="G272" s="112"/>
      <c r="H272" s="112"/>
      <c r="I272" s="145"/>
      <c r="J272" s="179" t="s">
        <v>435</v>
      </c>
      <c r="K272" s="154">
        <v>2.96</v>
      </c>
      <c r="L272" s="89">
        <v>296</v>
      </c>
      <c r="M272" s="158">
        <v>5344</v>
      </c>
      <c r="N272" s="158">
        <v>5255</v>
      </c>
      <c r="O272" s="141">
        <v>5006</v>
      </c>
      <c r="P272" s="90">
        <v>338</v>
      </c>
      <c r="Q272" s="162">
        <v>6.7518977227327207E-2</v>
      </c>
      <c r="R272" s="174">
        <v>1807.4</v>
      </c>
      <c r="S272" s="185">
        <v>1981</v>
      </c>
      <c r="T272" s="146">
        <v>1817</v>
      </c>
      <c r="U272" s="112">
        <v>164</v>
      </c>
      <c r="V272" s="162">
        <v>9.025866813428729E-2</v>
      </c>
      <c r="W272" s="185">
        <v>1955</v>
      </c>
      <c r="X272" s="141">
        <v>1735</v>
      </c>
      <c r="Y272" s="90">
        <v>220</v>
      </c>
      <c r="Z272" s="163">
        <v>0.12680115273775217</v>
      </c>
      <c r="AA272" s="91">
        <v>6.6047297297297298</v>
      </c>
      <c r="AB272" s="158">
        <v>2525</v>
      </c>
      <c r="AC272" s="189">
        <v>2030</v>
      </c>
      <c r="AD272" s="112">
        <v>120</v>
      </c>
      <c r="AE272" s="90">
        <v>2150</v>
      </c>
      <c r="AF272" s="164">
        <v>0.85148514851485146</v>
      </c>
      <c r="AG272" s="92">
        <v>1.2286942980012288</v>
      </c>
      <c r="AH272" s="158">
        <v>220</v>
      </c>
      <c r="AI272" s="164">
        <v>8.7128712871287123E-2</v>
      </c>
      <c r="AJ272" s="93">
        <v>0.42794063296309981</v>
      </c>
      <c r="AK272" s="158">
        <v>115</v>
      </c>
      <c r="AL272" s="158">
        <v>20</v>
      </c>
      <c r="AM272" s="90">
        <v>135</v>
      </c>
      <c r="AN272" s="164">
        <v>5.3465346534653464E-2</v>
      </c>
      <c r="AO272" s="93">
        <v>0.58753128060058757</v>
      </c>
      <c r="AP272" s="158">
        <v>15</v>
      </c>
      <c r="AQ272" s="113" t="s">
        <v>9</v>
      </c>
      <c r="AR272" s="94" t="s">
        <v>9</v>
      </c>
      <c r="AS272" s="114"/>
      <c r="AT272" s="192"/>
    </row>
    <row r="273" spans="1:46" s="142" customFormat="1" ht="12.75" x14ac:dyDescent="0.2">
      <c r="A273" s="114"/>
      <c r="B273" s="260"/>
      <c r="C273" s="260"/>
      <c r="D273" s="129">
        <v>9330402.0299999993</v>
      </c>
      <c r="E273" s="122">
        <v>9330402.0099999998</v>
      </c>
      <c r="F273" s="123">
        <v>0.50868924000000004</v>
      </c>
      <c r="G273" s="146">
        <v>7930</v>
      </c>
      <c r="H273" s="146">
        <v>3279</v>
      </c>
      <c r="I273" s="147">
        <v>3119</v>
      </c>
      <c r="J273" s="179"/>
      <c r="K273" s="154">
        <v>1.3</v>
      </c>
      <c r="L273" s="89">
        <v>130</v>
      </c>
      <c r="M273" s="158">
        <v>4641</v>
      </c>
      <c r="N273" s="158">
        <v>4534</v>
      </c>
      <c r="O273" s="141">
        <v>4033.9056732000004</v>
      </c>
      <c r="P273" s="90">
        <v>607.09432679999964</v>
      </c>
      <c r="Q273" s="162">
        <v>0.1504978985585467</v>
      </c>
      <c r="R273" s="174">
        <v>3583</v>
      </c>
      <c r="S273" s="185">
        <v>2390</v>
      </c>
      <c r="T273" s="146">
        <v>1667.9920179600001</v>
      </c>
      <c r="U273" s="112">
        <v>722.00798203999989</v>
      </c>
      <c r="V273" s="162">
        <v>0.43286057383118381</v>
      </c>
      <c r="W273" s="185">
        <v>2284</v>
      </c>
      <c r="X273" s="141">
        <v>1586.6017395600002</v>
      </c>
      <c r="Y273" s="90">
        <v>697.39826043999983</v>
      </c>
      <c r="Z273" s="163">
        <v>0.43955470553902443</v>
      </c>
      <c r="AA273" s="91">
        <v>17.569230769230771</v>
      </c>
      <c r="AB273" s="158">
        <v>2125</v>
      </c>
      <c r="AC273" s="189">
        <v>1625</v>
      </c>
      <c r="AD273" s="112">
        <v>85</v>
      </c>
      <c r="AE273" s="90">
        <v>1710</v>
      </c>
      <c r="AF273" s="164">
        <v>0.80470588235294116</v>
      </c>
      <c r="AG273" s="92">
        <v>1.1611917494270436</v>
      </c>
      <c r="AH273" s="158">
        <v>205</v>
      </c>
      <c r="AI273" s="164">
        <v>9.6470588235294114E-2</v>
      </c>
      <c r="AJ273" s="93">
        <v>0.47382410724604179</v>
      </c>
      <c r="AK273" s="158">
        <v>160</v>
      </c>
      <c r="AL273" s="158">
        <v>15</v>
      </c>
      <c r="AM273" s="90">
        <v>175</v>
      </c>
      <c r="AN273" s="164">
        <v>8.2352941176470587E-2</v>
      </c>
      <c r="AO273" s="93">
        <v>0.90497737556561086</v>
      </c>
      <c r="AP273" s="158">
        <v>35</v>
      </c>
      <c r="AQ273" s="113" t="s">
        <v>9</v>
      </c>
      <c r="AR273" s="94" t="s">
        <v>9</v>
      </c>
      <c r="AS273" s="114" t="s">
        <v>469</v>
      </c>
      <c r="AT273" s="192" t="s">
        <v>476</v>
      </c>
    </row>
    <row r="274" spans="1:46" s="142" customFormat="1" ht="12.75" x14ac:dyDescent="0.2">
      <c r="A274" s="114"/>
      <c r="B274" s="260"/>
      <c r="C274" s="260"/>
      <c r="D274" s="129">
        <v>9330402.0399999991</v>
      </c>
      <c r="E274" s="122">
        <v>9330402.0099999998</v>
      </c>
      <c r="F274" s="123">
        <v>0.49131076000000001</v>
      </c>
      <c r="G274" s="146">
        <v>7930</v>
      </c>
      <c r="H274" s="146">
        <v>3279</v>
      </c>
      <c r="I274" s="147">
        <v>3119</v>
      </c>
      <c r="J274" s="179"/>
      <c r="K274" s="154">
        <v>1.79</v>
      </c>
      <c r="L274" s="89">
        <v>179</v>
      </c>
      <c r="M274" s="158">
        <v>4095</v>
      </c>
      <c r="N274" s="158">
        <v>4081</v>
      </c>
      <c r="O274" s="141">
        <v>3896.0943268000001</v>
      </c>
      <c r="P274" s="90">
        <v>198.90567319999991</v>
      </c>
      <c r="Q274" s="162">
        <v>5.1052581512667887E-2</v>
      </c>
      <c r="R274" s="174">
        <v>2291.3000000000002</v>
      </c>
      <c r="S274" s="185">
        <v>1569</v>
      </c>
      <c r="T274" s="146">
        <v>1611.0079820400001</v>
      </c>
      <c r="U274" s="112">
        <v>-42.007982040000115</v>
      </c>
      <c r="V274" s="162">
        <v>-2.6075589015273477E-2</v>
      </c>
      <c r="W274" s="185">
        <v>1505</v>
      </c>
      <c r="X274" s="141">
        <v>1532.3982604400001</v>
      </c>
      <c r="Y274" s="90">
        <v>-27.398260440000058</v>
      </c>
      <c r="Z274" s="163">
        <v>-1.7879334078683404E-2</v>
      </c>
      <c r="AA274" s="91">
        <v>8.4078212290502794</v>
      </c>
      <c r="AB274" s="158">
        <v>2195</v>
      </c>
      <c r="AC274" s="189">
        <v>1695</v>
      </c>
      <c r="AD274" s="112">
        <v>145</v>
      </c>
      <c r="AE274" s="90">
        <v>1840</v>
      </c>
      <c r="AF274" s="164">
        <v>0.8382687927107062</v>
      </c>
      <c r="AG274" s="92">
        <v>1.2096230775046266</v>
      </c>
      <c r="AH274" s="158">
        <v>145</v>
      </c>
      <c r="AI274" s="164">
        <v>6.6059225512528477E-2</v>
      </c>
      <c r="AJ274" s="93">
        <v>0.32445592098491394</v>
      </c>
      <c r="AK274" s="158">
        <v>145</v>
      </c>
      <c r="AL274" s="158">
        <v>0</v>
      </c>
      <c r="AM274" s="90">
        <v>145</v>
      </c>
      <c r="AN274" s="164">
        <v>6.6059225512528477E-2</v>
      </c>
      <c r="AO274" s="93">
        <v>0.72592555508273049</v>
      </c>
      <c r="AP274" s="158">
        <v>55</v>
      </c>
      <c r="AQ274" s="113" t="s">
        <v>9</v>
      </c>
      <c r="AR274" s="94" t="s">
        <v>9</v>
      </c>
      <c r="AS274" s="114" t="s">
        <v>469</v>
      </c>
      <c r="AT274" s="192"/>
    </row>
    <row r="275" spans="1:46" s="142" customFormat="1" ht="12.75" x14ac:dyDescent="0.2">
      <c r="A275" s="114"/>
      <c r="B275" s="260"/>
      <c r="C275" s="260"/>
      <c r="D275" s="129">
        <v>9330403.0099999998</v>
      </c>
      <c r="E275" s="122"/>
      <c r="F275" s="111"/>
      <c r="G275" s="112"/>
      <c r="H275" s="112"/>
      <c r="I275" s="145"/>
      <c r="J275" s="179" t="s">
        <v>436</v>
      </c>
      <c r="K275" s="154">
        <v>2.35</v>
      </c>
      <c r="L275" s="89">
        <v>235</v>
      </c>
      <c r="M275" s="158">
        <v>5401</v>
      </c>
      <c r="N275" s="158">
        <v>5403</v>
      </c>
      <c r="O275" s="141">
        <v>5398</v>
      </c>
      <c r="P275" s="90">
        <v>3</v>
      </c>
      <c r="Q275" s="162">
        <v>5.5576139310855872E-4</v>
      </c>
      <c r="R275" s="174">
        <v>2299.6999999999998</v>
      </c>
      <c r="S275" s="185">
        <v>2050</v>
      </c>
      <c r="T275" s="146">
        <v>2064</v>
      </c>
      <c r="U275" s="112">
        <v>-14</v>
      </c>
      <c r="V275" s="162">
        <v>-6.7829457364341084E-3</v>
      </c>
      <c r="W275" s="185">
        <v>1970</v>
      </c>
      <c r="X275" s="141">
        <v>1949</v>
      </c>
      <c r="Y275" s="90">
        <v>21</v>
      </c>
      <c r="Z275" s="163">
        <v>1.07747562852745E-2</v>
      </c>
      <c r="AA275" s="91">
        <v>8.3829787234042552</v>
      </c>
      <c r="AB275" s="158">
        <v>2725</v>
      </c>
      <c r="AC275" s="189">
        <v>2160</v>
      </c>
      <c r="AD275" s="112">
        <v>125</v>
      </c>
      <c r="AE275" s="90">
        <v>2285</v>
      </c>
      <c r="AF275" s="164">
        <v>0.83853211009174311</v>
      </c>
      <c r="AG275" s="92">
        <v>1.2100030448654302</v>
      </c>
      <c r="AH275" s="158">
        <v>310</v>
      </c>
      <c r="AI275" s="164">
        <v>0.11376146788990826</v>
      </c>
      <c r="AJ275" s="93">
        <v>0.55874984228835101</v>
      </c>
      <c r="AK275" s="158">
        <v>105</v>
      </c>
      <c r="AL275" s="158">
        <v>10</v>
      </c>
      <c r="AM275" s="90">
        <v>115</v>
      </c>
      <c r="AN275" s="164">
        <v>4.2201834862385323E-2</v>
      </c>
      <c r="AO275" s="93">
        <v>0.46375642705917941</v>
      </c>
      <c r="AP275" s="158">
        <v>10</v>
      </c>
      <c r="AQ275" s="113" t="s">
        <v>9</v>
      </c>
      <c r="AR275" s="94" t="s">
        <v>9</v>
      </c>
      <c r="AS275" s="114"/>
      <c r="AT275" s="192"/>
    </row>
    <row r="276" spans="1:46" s="142" customFormat="1" ht="12.75" x14ac:dyDescent="0.2">
      <c r="A276" s="114"/>
      <c r="B276" s="260"/>
      <c r="C276" s="260"/>
      <c r="D276" s="129">
        <v>9330403.0399999991</v>
      </c>
      <c r="E276" s="122"/>
      <c r="F276" s="111"/>
      <c r="G276" s="112"/>
      <c r="H276" s="112"/>
      <c r="I276" s="145"/>
      <c r="J276" s="179" t="s">
        <v>438</v>
      </c>
      <c r="K276" s="154">
        <v>5</v>
      </c>
      <c r="L276" s="89">
        <v>500</v>
      </c>
      <c r="M276" s="158">
        <v>4546</v>
      </c>
      <c r="N276" s="158">
        <v>4527</v>
      </c>
      <c r="O276" s="141">
        <v>4565</v>
      </c>
      <c r="P276" s="90">
        <v>-19</v>
      </c>
      <c r="Q276" s="162">
        <v>-4.1621029572836803E-3</v>
      </c>
      <c r="R276" s="174">
        <v>908.6</v>
      </c>
      <c r="S276" s="185">
        <v>1661</v>
      </c>
      <c r="T276" s="146">
        <v>1627</v>
      </c>
      <c r="U276" s="112">
        <v>34</v>
      </c>
      <c r="V276" s="162">
        <v>2.0897357098955131E-2</v>
      </c>
      <c r="W276" s="185">
        <v>1628</v>
      </c>
      <c r="X276" s="141">
        <v>1587</v>
      </c>
      <c r="Y276" s="90">
        <v>41</v>
      </c>
      <c r="Z276" s="163">
        <v>2.5834908632640201E-2</v>
      </c>
      <c r="AA276" s="91">
        <v>3.2559999999999998</v>
      </c>
      <c r="AB276" s="158">
        <v>2250</v>
      </c>
      <c r="AC276" s="189">
        <v>1840</v>
      </c>
      <c r="AD276" s="112">
        <v>105</v>
      </c>
      <c r="AE276" s="90">
        <v>1945</v>
      </c>
      <c r="AF276" s="164">
        <v>0.86444444444444446</v>
      </c>
      <c r="AG276" s="92">
        <v>1.2473945807279141</v>
      </c>
      <c r="AH276" s="158">
        <v>215</v>
      </c>
      <c r="AI276" s="164">
        <v>9.555555555555556E-2</v>
      </c>
      <c r="AJ276" s="93">
        <v>0.46932984064614713</v>
      </c>
      <c r="AK276" s="158">
        <v>20</v>
      </c>
      <c r="AL276" s="158">
        <v>25</v>
      </c>
      <c r="AM276" s="90">
        <v>45</v>
      </c>
      <c r="AN276" s="164">
        <v>0.02</v>
      </c>
      <c r="AO276" s="93">
        <v>0.2197802197802198</v>
      </c>
      <c r="AP276" s="158">
        <v>45</v>
      </c>
      <c r="AQ276" s="113" t="s">
        <v>9</v>
      </c>
      <c r="AR276" s="94" t="s">
        <v>9</v>
      </c>
      <c r="AS276" s="114"/>
      <c r="AT276" s="192"/>
    </row>
    <row r="277" spans="1:46" s="142" customFormat="1" ht="12.75" x14ac:dyDescent="0.2">
      <c r="A277" s="114"/>
      <c r="B277" s="260"/>
      <c r="C277" s="260"/>
      <c r="D277" s="129">
        <v>9330403.0500000007</v>
      </c>
      <c r="E277" s="122"/>
      <c r="F277" s="111"/>
      <c r="G277" s="112"/>
      <c r="H277" s="112"/>
      <c r="I277" s="145"/>
      <c r="J277" s="179" t="s">
        <v>439</v>
      </c>
      <c r="K277" s="154">
        <v>1.87</v>
      </c>
      <c r="L277" s="89">
        <v>187</v>
      </c>
      <c r="M277" s="158">
        <v>4668</v>
      </c>
      <c r="N277" s="158">
        <v>4514</v>
      </c>
      <c r="O277" s="141">
        <v>4240</v>
      </c>
      <c r="P277" s="90">
        <v>428</v>
      </c>
      <c r="Q277" s="162">
        <v>0.1009433962264151</v>
      </c>
      <c r="R277" s="174">
        <v>2490.4</v>
      </c>
      <c r="S277" s="185">
        <v>1638</v>
      </c>
      <c r="T277" s="146">
        <v>1552</v>
      </c>
      <c r="U277" s="112">
        <v>86</v>
      </c>
      <c r="V277" s="162">
        <v>5.5412371134020616E-2</v>
      </c>
      <c r="W277" s="185">
        <v>1615</v>
      </c>
      <c r="X277" s="141">
        <v>1472</v>
      </c>
      <c r="Y277" s="90">
        <v>143</v>
      </c>
      <c r="Z277" s="163">
        <v>9.7146739130434784E-2</v>
      </c>
      <c r="AA277" s="91">
        <v>8.6363636363636367</v>
      </c>
      <c r="AB277" s="158">
        <v>2360</v>
      </c>
      <c r="AC277" s="189">
        <v>1930</v>
      </c>
      <c r="AD277" s="112">
        <v>155</v>
      </c>
      <c r="AE277" s="90">
        <v>2085</v>
      </c>
      <c r="AF277" s="164">
        <v>0.88347457627118642</v>
      </c>
      <c r="AG277" s="92">
        <v>1.2748550884144105</v>
      </c>
      <c r="AH277" s="158">
        <v>150</v>
      </c>
      <c r="AI277" s="164">
        <v>6.3559322033898302E-2</v>
      </c>
      <c r="AJ277" s="93">
        <v>0.31217741666944154</v>
      </c>
      <c r="AK277" s="158">
        <v>90</v>
      </c>
      <c r="AL277" s="158">
        <v>0</v>
      </c>
      <c r="AM277" s="90">
        <v>90</v>
      </c>
      <c r="AN277" s="164">
        <v>3.8135593220338986E-2</v>
      </c>
      <c r="AO277" s="93">
        <v>0.41907245297075807</v>
      </c>
      <c r="AP277" s="158">
        <v>35</v>
      </c>
      <c r="AQ277" s="113" t="s">
        <v>9</v>
      </c>
      <c r="AR277" s="94" t="s">
        <v>9</v>
      </c>
      <c r="AS277" s="114"/>
      <c r="AT277" s="192"/>
    </row>
    <row r="278" spans="1:46" s="142" customFormat="1" ht="12.75" x14ac:dyDescent="0.2">
      <c r="A278" s="114"/>
      <c r="B278" s="262"/>
      <c r="C278" s="262"/>
      <c r="D278" s="131">
        <v>9330403.0600000005</v>
      </c>
      <c r="E278" s="125">
        <v>9330403.0299999993</v>
      </c>
      <c r="F278" s="127">
        <v>4.7592349999999999E-2</v>
      </c>
      <c r="G278" s="152">
        <v>5555</v>
      </c>
      <c r="H278" s="152">
        <v>2094</v>
      </c>
      <c r="I278" s="153">
        <v>1972</v>
      </c>
      <c r="J278" s="181"/>
      <c r="K278" s="156">
        <v>0.42</v>
      </c>
      <c r="L278" s="103">
        <v>42</v>
      </c>
      <c r="M278" s="160">
        <v>262</v>
      </c>
      <c r="N278" s="160">
        <v>229</v>
      </c>
      <c r="O278" s="144">
        <v>264.37550425000001</v>
      </c>
      <c r="P278" s="104">
        <v>-2.3755042500000059</v>
      </c>
      <c r="Q278" s="168">
        <v>-8.9853417272489442E-3</v>
      </c>
      <c r="R278" s="176">
        <v>618.1</v>
      </c>
      <c r="S278" s="187">
        <v>83</v>
      </c>
      <c r="T278" s="152">
        <v>99.658380899999997</v>
      </c>
      <c r="U278" s="119">
        <v>-16.658380899999997</v>
      </c>
      <c r="V278" s="168">
        <v>-0.16715484186639037</v>
      </c>
      <c r="W278" s="187">
        <v>67</v>
      </c>
      <c r="X278" s="144">
        <v>93.852114200000003</v>
      </c>
      <c r="Y278" s="104">
        <v>-26.852114200000003</v>
      </c>
      <c r="Z278" s="169">
        <v>-0.28611091427069846</v>
      </c>
      <c r="AA278" s="105">
        <v>1.5952380952380953</v>
      </c>
      <c r="AB278" s="160">
        <v>90</v>
      </c>
      <c r="AC278" s="191">
        <v>55</v>
      </c>
      <c r="AD278" s="119">
        <v>10</v>
      </c>
      <c r="AE278" s="104">
        <v>65</v>
      </c>
      <c r="AF278" s="170">
        <v>0.72222222222222221</v>
      </c>
      <c r="AG278" s="106">
        <v>1.0421677088343755</v>
      </c>
      <c r="AH278" s="160">
        <v>0</v>
      </c>
      <c r="AI278" s="170">
        <v>0</v>
      </c>
      <c r="AJ278" s="107">
        <v>0</v>
      </c>
      <c r="AK278" s="160">
        <v>15</v>
      </c>
      <c r="AL278" s="160">
        <v>10</v>
      </c>
      <c r="AM278" s="104">
        <v>25</v>
      </c>
      <c r="AN278" s="170">
        <v>0.27777777777777779</v>
      </c>
      <c r="AO278" s="107">
        <v>3.0525030525030528</v>
      </c>
      <c r="AP278" s="160">
        <v>0</v>
      </c>
      <c r="AQ278" s="120" t="s">
        <v>7</v>
      </c>
      <c r="AR278" s="94" t="s">
        <v>9</v>
      </c>
      <c r="AS278" s="114" t="s">
        <v>469</v>
      </c>
      <c r="AT278" s="192"/>
    </row>
    <row r="279" spans="1:46" s="142" customFormat="1" ht="12.75" x14ac:dyDescent="0.2">
      <c r="A279" s="114"/>
      <c r="B279" s="260"/>
      <c r="C279" s="260"/>
      <c r="D279" s="129">
        <v>9330403.0700000003</v>
      </c>
      <c r="E279" s="122">
        <v>9330403.0299999993</v>
      </c>
      <c r="F279" s="123">
        <v>0.95240765000000005</v>
      </c>
      <c r="G279" s="146">
        <v>5555</v>
      </c>
      <c r="H279" s="146">
        <v>2094</v>
      </c>
      <c r="I279" s="147">
        <v>1972</v>
      </c>
      <c r="J279" s="179"/>
      <c r="K279" s="154">
        <v>3.38</v>
      </c>
      <c r="L279" s="89">
        <v>338</v>
      </c>
      <c r="M279" s="158">
        <v>5288</v>
      </c>
      <c r="N279" s="158">
        <v>5273</v>
      </c>
      <c r="O279" s="141">
        <v>5290.6244957500003</v>
      </c>
      <c r="P279" s="90">
        <v>-2.6244957500002783</v>
      </c>
      <c r="Q279" s="162">
        <v>-4.9606539872723077E-4</v>
      </c>
      <c r="R279" s="174">
        <v>1566.1</v>
      </c>
      <c r="S279" s="185">
        <v>2004</v>
      </c>
      <c r="T279" s="146">
        <v>1994.3416191000001</v>
      </c>
      <c r="U279" s="112">
        <v>9.6583808999998837</v>
      </c>
      <c r="V279" s="162">
        <v>4.8428919135521456E-3</v>
      </c>
      <c r="W279" s="185">
        <v>1967</v>
      </c>
      <c r="X279" s="141">
        <v>1878.1478858</v>
      </c>
      <c r="Y279" s="90">
        <v>88.85211419999996</v>
      </c>
      <c r="Z279" s="163">
        <v>4.7308369522857496E-2</v>
      </c>
      <c r="AA279" s="91">
        <v>5.8195266272189352</v>
      </c>
      <c r="AB279" s="158">
        <v>2830</v>
      </c>
      <c r="AC279" s="189">
        <v>2285</v>
      </c>
      <c r="AD279" s="112">
        <v>155</v>
      </c>
      <c r="AE279" s="90">
        <v>2440</v>
      </c>
      <c r="AF279" s="164">
        <v>0.86219081272084808</v>
      </c>
      <c r="AG279" s="92">
        <v>1.2441425868987708</v>
      </c>
      <c r="AH279" s="158">
        <v>170</v>
      </c>
      <c r="AI279" s="164">
        <v>6.0070671378091869E-2</v>
      </c>
      <c r="AJ279" s="93">
        <v>0.29504259026567714</v>
      </c>
      <c r="AK279" s="158">
        <v>130</v>
      </c>
      <c r="AL279" s="158">
        <v>25</v>
      </c>
      <c r="AM279" s="90">
        <v>155</v>
      </c>
      <c r="AN279" s="164">
        <v>5.4770318021201414E-2</v>
      </c>
      <c r="AO279" s="93">
        <v>0.60187162660660898</v>
      </c>
      <c r="AP279" s="158">
        <v>60</v>
      </c>
      <c r="AQ279" s="113" t="s">
        <v>9</v>
      </c>
      <c r="AR279" s="94" t="s">
        <v>9</v>
      </c>
      <c r="AS279" s="114" t="s">
        <v>469</v>
      </c>
      <c r="AT279" s="192"/>
    </row>
    <row r="280" spans="1:46" s="142" customFormat="1" ht="12.75" x14ac:dyDescent="0.2">
      <c r="A280" s="114"/>
      <c r="B280" s="260"/>
      <c r="C280" s="260"/>
      <c r="D280" s="129">
        <v>9330404.0099999998</v>
      </c>
      <c r="E280" s="122"/>
      <c r="F280" s="111"/>
      <c r="G280" s="112"/>
      <c r="H280" s="112"/>
      <c r="I280" s="145"/>
      <c r="J280" s="179" t="s">
        <v>440</v>
      </c>
      <c r="K280" s="154">
        <v>35.61</v>
      </c>
      <c r="L280" s="89">
        <v>3561</v>
      </c>
      <c r="M280" s="158">
        <v>6612</v>
      </c>
      <c r="N280" s="158">
        <v>6246</v>
      </c>
      <c r="O280" s="141">
        <v>6345</v>
      </c>
      <c r="P280" s="90">
        <v>267</v>
      </c>
      <c r="Q280" s="162">
        <v>4.2080378250591015E-2</v>
      </c>
      <c r="R280" s="174">
        <v>185.7</v>
      </c>
      <c r="S280" s="185">
        <v>2328</v>
      </c>
      <c r="T280" s="146">
        <v>2102</v>
      </c>
      <c r="U280" s="112">
        <v>226</v>
      </c>
      <c r="V280" s="162">
        <v>0.10751665080875357</v>
      </c>
      <c r="W280" s="185">
        <v>2227</v>
      </c>
      <c r="X280" s="141">
        <v>2029</v>
      </c>
      <c r="Y280" s="90">
        <v>198</v>
      </c>
      <c r="Z280" s="163">
        <v>9.7585017249876782E-2</v>
      </c>
      <c r="AA280" s="91">
        <v>0.6253861274922774</v>
      </c>
      <c r="AB280" s="158">
        <v>3140</v>
      </c>
      <c r="AC280" s="189">
        <v>2735</v>
      </c>
      <c r="AD280" s="112">
        <v>170</v>
      </c>
      <c r="AE280" s="90">
        <v>2905</v>
      </c>
      <c r="AF280" s="164">
        <v>0.92515923566878977</v>
      </c>
      <c r="AG280" s="92">
        <v>1.3350061120761758</v>
      </c>
      <c r="AH280" s="158">
        <v>140</v>
      </c>
      <c r="AI280" s="164">
        <v>4.4585987261146494E-2</v>
      </c>
      <c r="AJ280" s="93">
        <v>0.2189881496127038</v>
      </c>
      <c r="AK280" s="158">
        <v>65</v>
      </c>
      <c r="AL280" s="158">
        <v>10</v>
      </c>
      <c r="AM280" s="90">
        <v>75</v>
      </c>
      <c r="AN280" s="164">
        <v>2.3885350318471339E-2</v>
      </c>
      <c r="AO280" s="93">
        <v>0.2624763771260587</v>
      </c>
      <c r="AP280" s="158">
        <v>20</v>
      </c>
      <c r="AQ280" s="113" t="s">
        <v>9</v>
      </c>
      <c r="AR280" s="94" t="s">
        <v>9</v>
      </c>
      <c r="AS280" s="114"/>
      <c r="AT280" s="192"/>
    </row>
    <row r="281" spans="1:46" s="142" customFormat="1" ht="12.75" x14ac:dyDescent="0.2">
      <c r="A281" s="114"/>
      <c r="B281" s="260"/>
      <c r="C281" s="260"/>
      <c r="D281" s="129">
        <v>9330410.0199999996</v>
      </c>
      <c r="E281" s="122"/>
      <c r="F281" s="111"/>
      <c r="G281" s="112"/>
      <c r="H281" s="112"/>
      <c r="I281" s="145"/>
      <c r="J281" s="179" t="s">
        <v>442</v>
      </c>
      <c r="K281" s="154">
        <v>22.53</v>
      </c>
      <c r="L281" s="89">
        <v>2253</v>
      </c>
      <c r="M281" s="158">
        <v>7327</v>
      </c>
      <c r="N281" s="158">
        <v>6460</v>
      </c>
      <c r="O281" s="141">
        <v>6278</v>
      </c>
      <c r="P281" s="90">
        <v>1049</v>
      </c>
      <c r="Q281" s="162">
        <v>0.16709143039184454</v>
      </c>
      <c r="R281" s="174">
        <v>325.10000000000002</v>
      </c>
      <c r="S281" s="185">
        <v>3036</v>
      </c>
      <c r="T281" s="146">
        <v>2624</v>
      </c>
      <c r="U281" s="112">
        <v>412</v>
      </c>
      <c r="V281" s="162">
        <v>0.15701219512195122</v>
      </c>
      <c r="W281" s="185">
        <v>2985</v>
      </c>
      <c r="X281" s="141">
        <v>2473</v>
      </c>
      <c r="Y281" s="90">
        <v>512</v>
      </c>
      <c r="Z281" s="163">
        <v>0.20703598867771936</v>
      </c>
      <c r="AA281" s="91">
        <v>1.3249001331557924</v>
      </c>
      <c r="AB281" s="158">
        <v>3645</v>
      </c>
      <c r="AC281" s="189">
        <v>2815</v>
      </c>
      <c r="AD281" s="112">
        <v>190</v>
      </c>
      <c r="AE281" s="90">
        <v>3005</v>
      </c>
      <c r="AF281" s="164">
        <v>0.82441700960219477</v>
      </c>
      <c r="AG281" s="92">
        <v>1.1896349344909016</v>
      </c>
      <c r="AH281" s="158">
        <v>460</v>
      </c>
      <c r="AI281" s="164">
        <v>0.12620027434842249</v>
      </c>
      <c r="AJ281" s="93">
        <v>0.61984417656396107</v>
      </c>
      <c r="AK281" s="158">
        <v>110</v>
      </c>
      <c r="AL281" s="158">
        <v>20</v>
      </c>
      <c r="AM281" s="90">
        <v>130</v>
      </c>
      <c r="AN281" s="164">
        <v>3.5665294924554183E-2</v>
      </c>
      <c r="AO281" s="93">
        <v>0.3919263178522438</v>
      </c>
      <c r="AP281" s="158">
        <v>35</v>
      </c>
      <c r="AQ281" s="113" t="s">
        <v>9</v>
      </c>
      <c r="AR281" s="94" t="s">
        <v>9</v>
      </c>
      <c r="AS281" s="114"/>
      <c r="AT281" s="192"/>
    </row>
    <row r="282" spans="1:46" s="142" customFormat="1" ht="12.75" x14ac:dyDescent="0.2">
      <c r="A282" s="114"/>
      <c r="B282" s="260"/>
      <c r="C282" s="260"/>
      <c r="D282" s="129">
        <v>9330410.0500000007</v>
      </c>
      <c r="E282" s="122">
        <v>9330410.0299999993</v>
      </c>
      <c r="F282" s="123">
        <v>0.589418251</v>
      </c>
      <c r="G282" s="146">
        <v>8307</v>
      </c>
      <c r="H282" s="146">
        <v>3156</v>
      </c>
      <c r="I282" s="147">
        <v>2996</v>
      </c>
      <c r="J282" s="179"/>
      <c r="K282" s="154">
        <v>1.67</v>
      </c>
      <c r="L282" s="89">
        <v>167</v>
      </c>
      <c r="M282" s="158">
        <v>5157</v>
      </c>
      <c r="N282" s="158">
        <v>5152</v>
      </c>
      <c r="O282" s="141">
        <v>4896.2974110570003</v>
      </c>
      <c r="P282" s="90">
        <v>260.70258894299968</v>
      </c>
      <c r="Q282" s="162">
        <v>5.3244843410506768E-2</v>
      </c>
      <c r="R282" s="174">
        <v>3085.4</v>
      </c>
      <c r="S282" s="185">
        <v>2068</v>
      </c>
      <c r="T282" s="146">
        <v>1860.2040001560001</v>
      </c>
      <c r="U282" s="112">
        <v>207.79599984399988</v>
      </c>
      <c r="V282" s="162">
        <v>0.11170602784779182</v>
      </c>
      <c r="W282" s="185">
        <v>2009</v>
      </c>
      <c r="X282" s="141">
        <v>1765.897079996</v>
      </c>
      <c r="Y282" s="90">
        <v>243.102920004</v>
      </c>
      <c r="Z282" s="163">
        <v>0.13766539554193649</v>
      </c>
      <c r="AA282" s="91">
        <v>12.029940119760479</v>
      </c>
      <c r="AB282" s="158">
        <v>2725</v>
      </c>
      <c r="AC282" s="189">
        <v>2080</v>
      </c>
      <c r="AD282" s="112">
        <v>120</v>
      </c>
      <c r="AE282" s="90">
        <v>2200</v>
      </c>
      <c r="AF282" s="164">
        <v>0.80733944954128445</v>
      </c>
      <c r="AG282" s="92">
        <v>1.1649919906800643</v>
      </c>
      <c r="AH282" s="158">
        <v>375</v>
      </c>
      <c r="AI282" s="164">
        <v>0.13761467889908258</v>
      </c>
      <c r="AJ282" s="93">
        <v>0.6759070672842955</v>
      </c>
      <c r="AK282" s="158">
        <v>95</v>
      </c>
      <c r="AL282" s="158">
        <v>20</v>
      </c>
      <c r="AM282" s="90">
        <v>115</v>
      </c>
      <c r="AN282" s="164">
        <v>4.2201834862385323E-2</v>
      </c>
      <c r="AO282" s="93">
        <v>0.46375642705917941</v>
      </c>
      <c r="AP282" s="158">
        <v>50</v>
      </c>
      <c r="AQ282" s="113" t="s">
        <v>9</v>
      </c>
      <c r="AR282" s="94" t="s">
        <v>9</v>
      </c>
      <c r="AS282" s="114" t="s">
        <v>469</v>
      </c>
      <c r="AT282" s="192"/>
    </row>
    <row r="283" spans="1:46" s="142" customFormat="1" ht="12.75" x14ac:dyDescent="0.2">
      <c r="A283" s="114"/>
      <c r="B283" s="260"/>
      <c r="C283" s="260"/>
      <c r="D283" s="129">
        <v>9330410.0600000005</v>
      </c>
      <c r="E283" s="122">
        <v>9330410.0299999993</v>
      </c>
      <c r="F283" s="123">
        <v>0.410581749</v>
      </c>
      <c r="G283" s="146">
        <v>8307</v>
      </c>
      <c r="H283" s="146">
        <v>3156</v>
      </c>
      <c r="I283" s="147">
        <v>2996</v>
      </c>
      <c r="J283" s="179"/>
      <c r="K283" s="154">
        <v>2.25</v>
      </c>
      <c r="L283" s="89">
        <v>225</v>
      </c>
      <c r="M283" s="158">
        <v>4704</v>
      </c>
      <c r="N283" s="158">
        <v>4629</v>
      </c>
      <c r="O283" s="141">
        <v>3410.7025889430001</v>
      </c>
      <c r="P283" s="90">
        <v>1293.2974110569999</v>
      </c>
      <c r="Q283" s="162">
        <v>0.37918797588792447</v>
      </c>
      <c r="R283" s="174">
        <v>2086.8000000000002</v>
      </c>
      <c r="S283" s="185">
        <v>1632</v>
      </c>
      <c r="T283" s="146">
        <v>1295.7959998439999</v>
      </c>
      <c r="U283" s="112">
        <v>336.20400015600012</v>
      </c>
      <c r="V283" s="162">
        <v>0.25945750735183282</v>
      </c>
      <c r="W283" s="185">
        <v>1613</v>
      </c>
      <c r="X283" s="141">
        <v>1230.102920004</v>
      </c>
      <c r="Y283" s="90">
        <v>382.897079996</v>
      </c>
      <c r="Z283" s="163">
        <v>0.31127239336587781</v>
      </c>
      <c r="AA283" s="91">
        <v>7.1688888888888886</v>
      </c>
      <c r="AB283" s="158">
        <v>2435</v>
      </c>
      <c r="AC283" s="189">
        <v>2000</v>
      </c>
      <c r="AD283" s="112">
        <v>120</v>
      </c>
      <c r="AE283" s="90">
        <v>2120</v>
      </c>
      <c r="AF283" s="164">
        <v>0.87063655030800824</v>
      </c>
      <c r="AG283" s="92">
        <v>1.2563297984242543</v>
      </c>
      <c r="AH283" s="158">
        <v>220</v>
      </c>
      <c r="AI283" s="164">
        <v>9.034907597535935E-2</v>
      </c>
      <c r="AJ283" s="93">
        <v>0.44375774054695161</v>
      </c>
      <c r="AK283" s="158">
        <v>60</v>
      </c>
      <c r="AL283" s="158">
        <v>10</v>
      </c>
      <c r="AM283" s="90">
        <v>70</v>
      </c>
      <c r="AN283" s="164">
        <v>2.8747433264887063E-2</v>
      </c>
      <c r="AO283" s="93">
        <v>0.31590586005370402</v>
      </c>
      <c r="AP283" s="158">
        <v>25</v>
      </c>
      <c r="AQ283" s="113" t="s">
        <v>9</v>
      </c>
      <c r="AR283" s="94" t="s">
        <v>9</v>
      </c>
      <c r="AS283" s="114" t="s">
        <v>469</v>
      </c>
      <c r="AT283" s="192"/>
    </row>
    <row r="284" spans="1:46" s="142" customFormat="1" ht="12.75" x14ac:dyDescent="0.2">
      <c r="A284" s="114"/>
      <c r="B284" s="260"/>
      <c r="C284" s="260"/>
      <c r="D284" s="129">
        <v>9330501.0099999998</v>
      </c>
      <c r="E284" s="122"/>
      <c r="F284" s="111"/>
      <c r="G284" s="112"/>
      <c r="H284" s="112"/>
      <c r="I284" s="145"/>
      <c r="J284" s="179" t="s">
        <v>446</v>
      </c>
      <c r="K284" s="154">
        <v>19.75</v>
      </c>
      <c r="L284" s="89">
        <v>1975</v>
      </c>
      <c r="M284" s="158">
        <v>4121</v>
      </c>
      <c r="N284" s="158">
        <v>3308</v>
      </c>
      <c r="O284" s="141">
        <v>3082</v>
      </c>
      <c r="P284" s="90">
        <v>1039</v>
      </c>
      <c r="Q284" s="162">
        <v>0.33711875405580793</v>
      </c>
      <c r="R284" s="174">
        <v>208.6</v>
      </c>
      <c r="S284" s="185">
        <v>1602</v>
      </c>
      <c r="T284" s="146">
        <v>1200</v>
      </c>
      <c r="U284" s="112">
        <v>402</v>
      </c>
      <c r="V284" s="162">
        <v>0.33500000000000002</v>
      </c>
      <c r="W284" s="185">
        <v>1534</v>
      </c>
      <c r="X284" s="141">
        <v>1084</v>
      </c>
      <c r="Y284" s="90">
        <v>450</v>
      </c>
      <c r="Z284" s="163">
        <v>0.4151291512915129</v>
      </c>
      <c r="AA284" s="91">
        <v>0.77670886075949364</v>
      </c>
      <c r="AB284" s="158">
        <v>1705</v>
      </c>
      <c r="AC284" s="189">
        <v>1435</v>
      </c>
      <c r="AD284" s="112">
        <v>90</v>
      </c>
      <c r="AE284" s="90">
        <v>1525</v>
      </c>
      <c r="AF284" s="164">
        <v>0.8944281524926686</v>
      </c>
      <c r="AG284" s="92">
        <v>1.2906611147080356</v>
      </c>
      <c r="AH284" s="158">
        <v>75</v>
      </c>
      <c r="AI284" s="164">
        <v>4.398826979472141E-2</v>
      </c>
      <c r="AJ284" s="93">
        <v>0.2160524056715197</v>
      </c>
      <c r="AK284" s="158">
        <v>65</v>
      </c>
      <c r="AL284" s="158">
        <v>15</v>
      </c>
      <c r="AM284" s="90">
        <v>80</v>
      </c>
      <c r="AN284" s="164">
        <v>4.6920821114369501E-2</v>
      </c>
      <c r="AO284" s="93">
        <v>0.51561341883922529</v>
      </c>
      <c r="AP284" s="158">
        <v>25</v>
      </c>
      <c r="AQ284" s="113" t="s">
        <v>9</v>
      </c>
      <c r="AR284" s="94" t="s">
        <v>9</v>
      </c>
      <c r="AS284" s="114"/>
      <c r="AT284" s="192"/>
    </row>
    <row r="285" spans="1:46" s="142" customFormat="1" ht="12.75" x14ac:dyDescent="0.2">
      <c r="A285" s="114"/>
      <c r="B285" s="260"/>
      <c r="C285" s="260"/>
      <c r="D285" s="129">
        <v>9330501.0199999996</v>
      </c>
      <c r="E285" s="122"/>
      <c r="F285" s="111"/>
      <c r="G285" s="112"/>
      <c r="H285" s="112"/>
      <c r="I285" s="145"/>
      <c r="J285" s="179" t="s">
        <v>447</v>
      </c>
      <c r="K285" s="154">
        <v>19.03</v>
      </c>
      <c r="L285" s="89">
        <v>1903</v>
      </c>
      <c r="M285" s="158">
        <v>5482</v>
      </c>
      <c r="N285" s="158">
        <v>5367</v>
      </c>
      <c r="O285" s="141">
        <v>5338</v>
      </c>
      <c r="P285" s="90">
        <v>144</v>
      </c>
      <c r="Q285" s="162">
        <v>2.6976395653802922E-2</v>
      </c>
      <c r="R285" s="174">
        <v>288</v>
      </c>
      <c r="S285" s="185">
        <v>1968</v>
      </c>
      <c r="T285" s="146">
        <v>1933</v>
      </c>
      <c r="U285" s="112">
        <v>35</v>
      </c>
      <c r="V285" s="162">
        <v>1.810657009829281E-2</v>
      </c>
      <c r="W285" s="185">
        <v>1921</v>
      </c>
      <c r="X285" s="141">
        <v>1852</v>
      </c>
      <c r="Y285" s="90">
        <v>69</v>
      </c>
      <c r="Z285" s="163">
        <v>3.7257019438444922E-2</v>
      </c>
      <c r="AA285" s="91">
        <v>1.0094587493431424</v>
      </c>
      <c r="AB285" s="158">
        <v>2450</v>
      </c>
      <c r="AC285" s="189">
        <v>2225</v>
      </c>
      <c r="AD285" s="112">
        <v>105</v>
      </c>
      <c r="AE285" s="90">
        <v>2330</v>
      </c>
      <c r="AF285" s="164">
        <v>0.95102040816326527</v>
      </c>
      <c r="AG285" s="92">
        <v>1.3723238213034132</v>
      </c>
      <c r="AH285" s="158">
        <v>50</v>
      </c>
      <c r="AI285" s="164">
        <v>2.0408163265306121E-2</v>
      </c>
      <c r="AJ285" s="93">
        <v>0.10023655827753497</v>
      </c>
      <c r="AK285" s="158">
        <v>40</v>
      </c>
      <c r="AL285" s="158">
        <v>0</v>
      </c>
      <c r="AM285" s="90">
        <v>40</v>
      </c>
      <c r="AN285" s="164">
        <v>1.6326530612244899E-2</v>
      </c>
      <c r="AO285" s="93">
        <v>0.17941242431038351</v>
      </c>
      <c r="AP285" s="158">
        <v>25</v>
      </c>
      <c r="AQ285" s="113" t="s">
        <v>9</v>
      </c>
      <c r="AR285" s="94" t="s">
        <v>9</v>
      </c>
      <c r="AS285" s="114"/>
      <c r="AT285" s="192"/>
    </row>
    <row r="286" spans="1:46" s="142" customFormat="1" ht="12.75" x14ac:dyDescent="0.2">
      <c r="A286" s="114"/>
      <c r="B286" s="260"/>
      <c r="C286" s="260"/>
      <c r="D286" s="129">
        <v>9330502.0099999998</v>
      </c>
      <c r="E286" s="122"/>
      <c r="F286" s="111"/>
      <c r="G286" s="112"/>
      <c r="H286" s="112"/>
      <c r="I286" s="145"/>
      <c r="J286" s="179" t="s">
        <v>449</v>
      </c>
      <c r="K286" s="154">
        <v>1.49</v>
      </c>
      <c r="L286" s="89">
        <v>149</v>
      </c>
      <c r="M286" s="158">
        <v>2445</v>
      </c>
      <c r="N286" s="158">
        <v>2477</v>
      </c>
      <c r="O286" s="141">
        <v>2480</v>
      </c>
      <c r="P286" s="90">
        <v>-35</v>
      </c>
      <c r="Q286" s="162">
        <v>-1.4112903225806451E-2</v>
      </c>
      <c r="R286" s="174">
        <v>1640.6</v>
      </c>
      <c r="S286" s="185">
        <v>942</v>
      </c>
      <c r="T286" s="146">
        <v>881</v>
      </c>
      <c r="U286" s="112">
        <v>61</v>
      </c>
      <c r="V286" s="162">
        <v>6.9239500567536888E-2</v>
      </c>
      <c r="W286" s="185">
        <v>895</v>
      </c>
      <c r="X286" s="141">
        <v>862</v>
      </c>
      <c r="Y286" s="90">
        <v>33</v>
      </c>
      <c r="Z286" s="163">
        <v>3.8283062645011599E-2</v>
      </c>
      <c r="AA286" s="91">
        <v>6.0067114093959733</v>
      </c>
      <c r="AB286" s="158">
        <v>1400</v>
      </c>
      <c r="AC286" s="189">
        <v>1240</v>
      </c>
      <c r="AD286" s="112">
        <v>55</v>
      </c>
      <c r="AE286" s="90">
        <v>1295</v>
      </c>
      <c r="AF286" s="164">
        <v>0.92500000000000004</v>
      </c>
      <c r="AG286" s="92">
        <v>1.3347763347763348</v>
      </c>
      <c r="AH286" s="158">
        <v>50</v>
      </c>
      <c r="AI286" s="164">
        <v>3.5714285714285712E-2</v>
      </c>
      <c r="AJ286" s="93">
        <v>0.1754139769856862</v>
      </c>
      <c r="AK286" s="158">
        <v>20</v>
      </c>
      <c r="AL286" s="158">
        <v>10</v>
      </c>
      <c r="AM286" s="90">
        <v>30</v>
      </c>
      <c r="AN286" s="164">
        <v>2.1428571428571429E-2</v>
      </c>
      <c r="AO286" s="93">
        <v>0.23547880690737835</v>
      </c>
      <c r="AP286" s="158">
        <v>20</v>
      </c>
      <c r="AQ286" s="113" t="s">
        <v>9</v>
      </c>
      <c r="AR286" s="94" t="s">
        <v>9</v>
      </c>
      <c r="AS286" s="114"/>
      <c r="AT286" s="192"/>
    </row>
    <row r="287" spans="1:46" s="142" customFormat="1" ht="12.75" x14ac:dyDescent="0.2">
      <c r="A287" s="114"/>
      <c r="B287" s="260"/>
      <c r="C287" s="260"/>
      <c r="D287" s="129">
        <v>9330502.0199999996</v>
      </c>
      <c r="E287" s="122"/>
      <c r="F287" s="111"/>
      <c r="G287" s="112"/>
      <c r="H287" s="112"/>
      <c r="I287" s="145"/>
      <c r="J287" s="179" t="s">
        <v>450</v>
      </c>
      <c r="K287" s="154">
        <v>9.7799999999999994</v>
      </c>
      <c r="L287" s="89">
        <v>977.99999999999989</v>
      </c>
      <c r="M287" s="158">
        <v>3823</v>
      </c>
      <c r="N287" s="158">
        <v>3797</v>
      </c>
      <c r="O287" s="141">
        <v>3813</v>
      </c>
      <c r="P287" s="90">
        <v>10</v>
      </c>
      <c r="Q287" s="162">
        <v>2.6226068712300026E-3</v>
      </c>
      <c r="R287" s="174">
        <v>390.9</v>
      </c>
      <c r="S287" s="185">
        <v>1659</v>
      </c>
      <c r="T287" s="146">
        <v>1636</v>
      </c>
      <c r="U287" s="112">
        <v>23</v>
      </c>
      <c r="V287" s="162">
        <v>1.4058679706601468E-2</v>
      </c>
      <c r="W287" s="185">
        <v>1595</v>
      </c>
      <c r="X287" s="141">
        <v>1550</v>
      </c>
      <c r="Y287" s="90">
        <v>45</v>
      </c>
      <c r="Z287" s="163">
        <v>2.903225806451613E-2</v>
      </c>
      <c r="AA287" s="91">
        <v>1.6308793456032722</v>
      </c>
      <c r="AB287" s="158">
        <v>1510</v>
      </c>
      <c r="AC287" s="189">
        <v>1335</v>
      </c>
      <c r="AD287" s="112">
        <v>75</v>
      </c>
      <c r="AE287" s="90">
        <v>1410</v>
      </c>
      <c r="AF287" s="164">
        <v>0.93377483443708609</v>
      </c>
      <c r="AG287" s="92">
        <v>1.3474384335311489</v>
      </c>
      <c r="AH287" s="158">
        <v>60</v>
      </c>
      <c r="AI287" s="164">
        <v>3.9735099337748346E-2</v>
      </c>
      <c r="AJ287" s="93">
        <v>0.19516257042116084</v>
      </c>
      <c r="AK287" s="158">
        <v>25</v>
      </c>
      <c r="AL287" s="158">
        <v>10</v>
      </c>
      <c r="AM287" s="90">
        <v>35</v>
      </c>
      <c r="AN287" s="164">
        <v>2.3178807947019868E-2</v>
      </c>
      <c r="AO287" s="93">
        <v>0.25471217524197659</v>
      </c>
      <c r="AP287" s="158">
        <v>10</v>
      </c>
      <c r="AQ287" s="113" t="s">
        <v>9</v>
      </c>
      <c r="AR287" s="94" t="s">
        <v>9</v>
      </c>
      <c r="AS287" s="114"/>
      <c r="AT287" s="192"/>
    </row>
    <row r="288" spans="1:46" s="142" customFormat="1" ht="12.75" x14ac:dyDescent="0.2">
      <c r="A288" s="114"/>
      <c r="B288" s="260"/>
      <c r="C288" s="260"/>
      <c r="D288" s="129">
        <v>9330502.0299999993</v>
      </c>
      <c r="E288" s="122"/>
      <c r="F288" s="111"/>
      <c r="G288" s="112"/>
      <c r="H288" s="112"/>
      <c r="I288" s="145"/>
      <c r="J288" s="179" t="s">
        <v>451</v>
      </c>
      <c r="K288" s="154">
        <v>2.62</v>
      </c>
      <c r="L288" s="89">
        <v>262</v>
      </c>
      <c r="M288" s="158">
        <v>4858</v>
      </c>
      <c r="N288" s="158">
        <v>4954</v>
      </c>
      <c r="O288" s="141">
        <v>5048</v>
      </c>
      <c r="P288" s="90">
        <v>-190</v>
      </c>
      <c r="Q288" s="162">
        <v>-3.7638668779714737E-2</v>
      </c>
      <c r="R288" s="174">
        <v>1857.5</v>
      </c>
      <c r="S288" s="185">
        <v>1721</v>
      </c>
      <c r="T288" s="146">
        <v>1708</v>
      </c>
      <c r="U288" s="112">
        <v>13</v>
      </c>
      <c r="V288" s="162">
        <v>7.6112412177985946E-3</v>
      </c>
      <c r="W288" s="185">
        <v>1651</v>
      </c>
      <c r="X288" s="141">
        <v>1652</v>
      </c>
      <c r="Y288" s="90">
        <v>-1</v>
      </c>
      <c r="Z288" s="163">
        <v>-6.0532687651331722E-4</v>
      </c>
      <c r="AA288" s="91">
        <v>6.3015267175572518</v>
      </c>
      <c r="AB288" s="158">
        <v>2395</v>
      </c>
      <c r="AC288" s="189">
        <v>2095</v>
      </c>
      <c r="AD288" s="112">
        <v>110</v>
      </c>
      <c r="AE288" s="90">
        <v>2205</v>
      </c>
      <c r="AF288" s="164">
        <v>0.92066805845511479</v>
      </c>
      <c r="AG288" s="92">
        <v>1.3285253368760677</v>
      </c>
      <c r="AH288" s="158">
        <v>90</v>
      </c>
      <c r="AI288" s="164">
        <v>3.7578288100208766E-2</v>
      </c>
      <c r="AJ288" s="93">
        <v>0.1845691949912022</v>
      </c>
      <c r="AK288" s="158">
        <v>25</v>
      </c>
      <c r="AL288" s="158">
        <v>45</v>
      </c>
      <c r="AM288" s="90">
        <v>70</v>
      </c>
      <c r="AN288" s="164">
        <v>2.9227557411273485E-2</v>
      </c>
      <c r="AO288" s="93">
        <v>0.32118194957443391</v>
      </c>
      <c r="AP288" s="158">
        <v>35</v>
      </c>
      <c r="AQ288" s="113" t="s">
        <v>9</v>
      </c>
      <c r="AR288" s="94" t="s">
        <v>9</v>
      </c>
      <c r="AS288" s="114"/>
      <c r="AT288" s="192"/>
    </row>
    <row r="289" spans="1:46" s="142" customFormat="1" ht="12.75" x14ac:dyDescent="0.2">
      <c r="A289" s="114"/>
      <c r="B289" s="260"/>
      <c r="C289" s="260"/>
      <c r="D289" s="129">
        <v>9330502.0600000005</v>
      </c>
      <c r="E289" s="122"/>
      <c r="F289" s="111"/>
      <c r="G289" s="112"/>
      <c r="H289" s="112"/>
      <c r="I289" s="145"/>
      <c r="J289" s="179" t="s">
        <v>453</v>
      </c>
      <c r="K289" s="154">
        <v>3.39</v>
      </c>
      <c r="L289" s="89">
        <v>339</v>
      </c>
      <c r="M289" s="158">
        <v>3001</v>
      </c>
      <c r="N289" s="158">
        <v>2881</v>
      </c>
      <c r="O289" s="141">
        <v>2866</v>
      </c>
      <c r="P289" s="90">
        <v>135</v>
      </c>
      <c r="Q289" s="162">
        <v>4.7103977669225403E-2</v>
      </c>
      <c r="R289" s="174">
        <v>886</v>
      </c>
      <c r="S289" s="185">
        <v>995</v>
      </c>
      <c r="T289" s="146">
        <v>944</v>
      </c>
      <c r="U289" s="112">
        <v>51</v>
      </c>
      <c r="V289" s="162">
        <v>5.4025423728813561E-2</v>
      </c>
      <c r="W289" s="185">
        <v>959</v>
      </c>
      <c r="X289" s="141">
        <v>907</v>
      </c>
      <c r="Y289" s="90">
        <v>52</v>
      </c>
      <c r="Z289" s="163">
        <v>5.7331863285556783E-2</v>
      </c>
      <c r="AA289" s="91">
        <v>2.8289085545722714</v>
      </c>
      <c r="AB289" s="158">
        <v>1385</v>
      </c>
      <c r="AC289" s="189">
        <v>1250</v>
      </c>
      <c r="AD289" s="112">
        <v>75</v>
      </c>
      <c r="AE289" s="90">
        <v>1325</v>
      </c>
      <c r="AF289" s="164">
        <v>0.95667870036101088</v>
      </c>
      <c r="AG289" s="92">
        <v>1.3804887451096839</v>
      </c>
      <c r="AH289" s="158">
        <v>15</v>
      </c>
      <c r="AI289" s="164">
        <v>1.0830324909747292E-2</v>
      </c>
      <c r="AJ289" s="93">
        <v>5.3194130205045639E-2</v>
      </c>
      <c r="AK289" s="158">
        <v>15</v>
      </c>
      <c r="AL289" s="158">
        <v>15</v>
      </c>
      <c r="AM289" s="90">
        <v>30</v>
      </c>
      <c r="AN289" s="164">
        <v>2.1660649819494584E-2</v>
      </c>
      <c r="AO289" s="93">
        <v>0.23802911889554487</v>
      </c>
      <c r="AP289" s="158">
        <v>15</v>
      </c>
      <c r="AQ289" s="113" t="s">
        <v>9</v>
      </c>
      <c r="AR289" s="94" t="s">
        <v>9</v>
      </c>
      <c r="AS289" s="114"/>
      <c r="AT289" s="192"/>
    </row>
    <row r="290" spans="1:46" s="142" customFormat="1" ht="12.75" x14ac:dyDescent="0.2">
      <c r="A290" s="114"/>
      <c r="B290" s="260"/>
      <c r="C290" s="260"/>
      <c r="D290" s="129">
        <v>9330502.0700000003</v>
      </c>
      <c r="E290" s="122"/>
      <c r="F290" s="111"/>
      <c r="G290" s="112"/>
      <c r="H290" s="112"/>
      <c r="I290" s="145"/>
      <c r="J290" s="179" t="s">
        <v>454</v>
      </c>
      <c r="K290" s="154">
        <v>3.15</v>
      </c>
      <c r="L290" s="89">
        <v>315</v>
      </c>
      <c r="M290" s="158">
        <v>5654</v>
      </c>
      <c r="N290" s="158">
        <v>5155</v>
      </c>
      <c r="O290" s="141">
        <v>5328</v>
      </c>
      <c r="P290" s="90">
        <v>326</v>
      </c>
      <c r="Q290" s="162">
        <v>6.1186186186186188E-2</v>
      </c>
      <c r="R290" s="174">
        <v>1792.3</v>
      </c>
      <c r="S290" s="185">
        <v>2257</v>
      </c>
      <c r="T290" s="146">
        <v>2084</v>
      </c>
      <c r="U290" s="112">
        <v>173</v>
      </c>
      <c r="V290" s="162">
        <v>8.3013435700575816E-2</v>
      </c>
      <c r="W290" s="185">
        <v>2221</v>
      </c>
      <c r="X290" s="141">
        <v>2033</v>
      </c>
      <c r="Y290" s="90">
        <v>188</v>
      </c>
      <c r="Z290" s="163">
        <v>9.247417609444171E-2</v>
      </c>
      <c r="AA290" s="91">
        <v>7.0507936507936506</v>
      </c>
      <c r="AB290" s="158">
        <v>2495</v>
      </c>
      <c r="AC290" s="189">
        <v>2175</v>
      </c>
      <c r="AD290" s="112">
        <v>110</v>
      </c>
      <c r="AE290" s="90">
        <v>2285</v>
      </c>
      <c r="AF290" s="164">
        <v>0.91583166332665333</v>
      </c>
      <c r="AG290" s="92">
        <v>1.3215464117267726</v>
      </c>
      <c r="AH290" s="158">
        <v>85</v>
      </c>
      <c r="AI290" s="164">
        <v>3.406813627254509E-2</v>
      </c>
      <c r="AJ290" s="93">
        <v>0.16732876361760848</v>
      </c>
      <c r="AK290" s="158">
        <v>55</v>
      </c>
      <c r="AL290" s="158">
        <v>30</v>
      </c>
      <c r="AM290" s="90">
        <v>85</v>
      </c>
      <c r="AN290" s="164">
        <v>3.406813627254509E-2</v>
      </c>
      <c r="AO290" s="93">
        <v>0.37437512387412186</v>
      </c>
      <c r="AP290" s="158">
        <v>40</v>
      </c>
      <c r="AQ290" s="113" t="s">
        <v>9</v>
      </c>
      <c r="AR290" s="94" t="s">
        <v>9</v>
      </c>
      <c r="AS290" s="114"/>
      <c r="AT290" s="192"/>
    </row>
    <row r="291" spans="1:46" s="142" customFormat="1" ht="12.75" x14ac:dyDescent="0.2">
      <c r="A291" s="114"/>
      <c r="B291" s="260"/>
      <c r="C291" s="260"/>
      <c r="D291" s="129">
        <v>9330503.0099999998</v>
      </c>
      <c r="E291" s="122"/>
      <c r="F291" s="111"/>
      <c r="G291" s="112"/>
      <c r="H291" s="112"/>
      <c r="I291" s="145"/>
      <c r="J291" s="179" t="s">
        <v>455</v>
      </c>
      <c r="K291" s="154">
        <v>1.0900000000000001</v>
      </c>
      <c r="L291" s="89">
        <v>109.00000000000001</v>
      </c>
      <c r="M291" s="158">
        <v>2451</v>
      </c>
      <c r="N291" s="158">
        <v>2476</v>
      </c>
      <c r="O291" s="141">
        <v>2473</v>
      </c>
      <c r="P291" s="90">
        <v>-22</v>
      </c>
      <c r="Q291" s="162">
        <v>-8.8960776384957533E-3</v>
      </c>
      <c r="R291" s="174">
        <v>2238.8000000000002</v>
      </c>
      <c r="S291" s="185">
        <v>872</v>
      </c>
      <c r="T291" s="146">
        <v>854</v>
      </c>
      <c r="U291" s="112">
        <v>18</v>
      </c>
      <c r="V291" s="162">
        <v>2.1077283372365339E-2</v>
      </c>
      <c r="W291" s="185">
        <v>840</v>
      </c>
      <c r="X291" s="141">
        <v>825</v>
      </c>
      <c r="Y291" s="90">
        <v>15</v>
      </c>
      <c r="Z291" s="163">
        <v>1.8181818181818181E-2</v>
      </c>
      <c r="AA291" s="91">
        <v>7.7064220183486229</v>
      </c>
      <c r="AB291" s="158">
        <v>1350</v>
      </c>
      <c r="AC291" s="189">
        <v>1200</v>
      </c>
      <c r="AD291" s="112">
        <v>45</v>
      </c>
      <c r="AE291" s="90">
        <v>1245</v>
      </c>
      <c r="AF291" s="164">
        <v>0.92222222222222228</v>
      </c>
      <c r="AG291" s="92">
        <v>1.3307679974346642</v>
      </c>
      <c r="AH291" s="158">
        <v>60</v>
      </c>
      <c r="AI291" s="164">
        <v>4.4444444444444446E-2</v>
      </c>
      <c r="AJ291" s="93">
        <v>0.21829294913774286</v>
      </c>
      <c r="AK291" s="158">
        <v>25</v>
      </c>
      <c r="AL291" s="158">
        <v>10</v>
      </c>
      <c r="AM291" s="90">
        <v>35</v>
      </c>
      <c r="AN291" s="164">
        <v>2.5925925925925925E-2</v>
      </c>
      <c r="AO291" s="93">
        <v>0.28490028490028491</v>
      </c>
      <c r="AP291" s="158">
        <v>10</v>
      </c>
      <c r="AQ291" s="113" t="s">
        <v>9</v>
      </c>
      <c r="AR291" s="94" t="s">
        <v>9</v>
      </c>
      <c r="AS291" s="114"/>
      <c r="AT291" s="192"/>
    </row>
    <row r="292" spans="1:46" s="142" customFormat="1" ht="12.75" x14ac:dyDescent="0.2">
      <c r="A292" s="114"/>
      <c r="B292" s="260"/>
      <c r="C292" s="260"/>
      <c r="D292" s="129">
        <v>9330503.0299999993</v>
      </c>
      <c r="E292" s="122"/>
      <c r="F292" s="111"/>
      <c r="G292" s="112"/>
      <c r="H292" s="112"/>
      <c r="I292" s="145"/>
      <c r="J292" s="179" t="s">
        <v>456</v>
      </c>
      <c r="K292" s="154">
        <v>3.61</v>
      </c>
      <c r="L292" s="89">
        <v>361</v>
      </c>
      <c r="M292" s="158">
        <v>7071</v>
      </c>
      <c r="N292" s="158">
        <v>7086</v>
      </c>
      <c r="O292" s="141">
        <v>6962</v>
      </c>
      <c r="P292" s="90">
        <v>109</v>
      </c>
      <c r="Q292" s="162">
        <v>1.5656420568802069E-2</v>
      </c>
      <c r="R292" s="174">
        <v>1960.3</v>
      </c>
      <c r="S292" s="185">
        <v>2551</v>
      </c>
      <c r="T292" s="146">
        <v>2541</v>
      </c>
      <c r="U292" s="112">
        <v>10</v>
      </c>
      <c r="V292" s="162">
        <v>3.9354584809130266E-3</v>
      </c>
      <c r="W292" s="185">
        <v>2461</v>
      </c>
      <c r="X292" s="141">
        <v>2416</v>
      </c>
      <c r="Y292" s="90">
        <v>45</v>
      </c>
      <c r="Z292" s="163">
        <v>1.8625827814569538E-2</v>
      </c>
      <c r="AA292" s="91">
        <v>6.8171745152354575</v>
      </c>
      <c r="AB292" s="158">
        <v>3535</v>
      </c>
      <c r="AC292" s="189">
        <v>3060</v>
      </c>
      <c r="AD292" s="112">
        <v>190</v>
      </c>
      <c r="AE292" s="90">
        <v>3250</v>
      </c>
      <c r="AF292" s="164">
        <v>0.91937765205091937</v>
      </c>
      <c r="AG292" s="92">
        <v>1.3266632785727552</v>
      </c>
      <c r="AH292" s="158">
        <v>170</v>
      </c>
      <c r="AI292" s="164">
        <v>4.8090523338048093E-2</v>
      </c>
      <c r="AJ292" s="93">
        <v>0.23620099871339928</v>
      </c>
      <c r="AK292" s="158">
        <v>70</v>
      </c>
      <c r="AL292" s="158">
        <v>10</v>
      </c>
      <c r="AM292" s="90">
        <v>80</v>
      </c>
      <c r="AN292" s="164">
        <v>2.2630834512022632E-2</v>
      </c>
      <c r="AO292" s="93">
        <v>0.24869048914310585</v>
      </c>
      <c r="AP292" s="158">
        <v>35</v>
      </c>
      <c r="AQ292" s="113" t="s">
        <v>9</v>
      </c>
      <c r="AR292" s="94" t="s">
        <v>9</v>
      </c>
      <c r="AS292" s="114"/>
      <c r="AT292" s="192"/>
    </row>
    <row r="293" spans="1:46" s="142" customFormat="1" ht="12.75" x14ac:dyDescent="0.2">
      <c r="A293" s="114"/>
      <c r="B293" s="260"/>
      <c r="C293" s="260"/>
      <c r="D293" s="129">
        <v>9330503.0600000005</v>
      </c>
      <c r="E293" s="122"/>
      <c r="F293" s="111"/>
      <c r="G293" s="112"/>
      <c r="H293" s="112"/>
      <c r="I293" s="145"/>
      <c r="J293" s="179" t="s">
        <v>457</v>
      </c>
      <c r="K293" s="154">
        <v>0.59</v>
      </c>
      <c r="L293" s="89">
        <v>59</v>
      </c>
      <c r="M293" s="158">
        <v>4402</v>
      </c>
      <c r="N293" s="158">
        <v>4377</v>
      </c>
      <c r="O293" s="141">
        <v>4086</v>
      </c>
      <c r="P293" s="90">
        <v>316</v>
      </c>
      <c r="Q293" s="162">
        <v>7.7337249143416539E-2</v>
      </c>
      <c r="R293" s="174">
        <v>7499.1</v>
      </c>
      <c r="S293" s="185">
        <v>2364</v>
      </c>
      <c r="T293" s="146">
        <v>2173</v>
      </c>
      <c r="U293" s="112">
        <v>191</v>
      </c>
      <c r="V293" s="162">
        <v>8.7896916705016107E-2</v>
      </c>
      <c r="W293" s="185">
        <v>2217</v>
      </c>
      <c r="X293" s="141">
        <v>2071</v>
      </c>
      <c r="Y293" s="90">
        <v>146</v>
      </c>
      <c r="Z293" s="163">
        <v>7.0497344278126511E-2</v>
      </c>
      <c r="AA293" s="91">
        <v>37.576271186440678</v>
      </c>
      <c r="AB293" s="158">
        <v>2180</v>
      </c>
      <c r="AC293" s="189">
        <v>1755</v>
      </c>
      <c r="AD293" s="112">
        <v>105</v>
      </c>
      <c r="AE293" s="90">
        <v>1860</v>
      </c>
      <c r="AF293" s="164">
        <v>0.85321100917431192</v>
      </c>
      <c r="AG293" s="92">
        <v>1.2311847174232495</v>
      </c>
      <c r="AH293" s="158">
        <v>170</v>
      </c>
      <c r="AI293" s="164">
        <v>7.7981651376146793E-2</v>
      </c>
      <c r="AJ293" s="93">
        <v>0.38301400479443415</v>
      </c>
      <c r="AK293" s="158">
        <v>105</v>
      </c>
      <c r="AL293" s="158">
        <v>10</v>
      </c>
      <c r="AM293" s="90">
        <v>115</v>
      </c>
      <c r="AN293" s="164">
        <v>5.2752293577981654E-2</v>
      </c>
      <c r="AO293" s="93">
        <v>0.57969553382397421</v>
      </c>
      <c r="AP293" s="158">
        <v>20</v>
      </c>
      <c r="AQ293" s="113" t="s">
        <v>9</v>
      </c>
      <c r="AR293" s="94" t="s">
        <v>9</v>
      </c>
      <c r="AS293" s="114"/>
      <c r="AT293" s="192"/>
    </row>
    <row r="294" spans="1:46" s="142" customFormat="1" ht="12.75" x14ac:dyDescent="0.2">
      <c r="A294" s="114"/>
      <c r="B294" s="260"/>
      <c r="C294" s="260"/>
      <c r="D294" s="129">
        <v>9330503.0800000001</v>
      </c>
      <c r="E294" s="122"/>
      <c r="F294" s="111"/>
      <c r="G294" s="112"/>
      <c r="H294" s="112"/>
      <c r="I294" s="145"/>
      <c r="J294" s="179" t="s">
        <v>459</v>
      </c>
      <c r="K294" s="154">
        <v>2.5</v>
      </c>
      <c r="L294" s="89">
        <v>250</v>
      </c>
      <c r="M294" s="158">
        <v>4674</v>
      </c>
      <c r="N294" s="158">
        <v>3976</v>
      </c>
      <c r="O294" s="141">
        <v>2978</v>
      </c>
      <c r="P294" s="90">
        <v>1696</v>
      </c>
      <c r="Q294" s="162">
        <v>0.56950973807924776</v>
      </c>
      <c r="R294" s="174">
        <v>1868.6</v>
      </c>
      <c r="S294" s="185">
        <v>2500</v>
      </c>
      <c r="T294" s="146">
        <v>1528</v>
      </c>
      <c r="U294" s="112">
        <v>972</v>
      </c>
      <c r="V294" s="162">
        <v>0.63612565445026181</v>
      </c>
      <c r="W294" s="185">
        <v>2428</v>
      </c>
      <c r="X294" s="141">
        <v>1452</v>
      </c>
      <c r="Y294" s="90">
        <v>976</v>
      </c>
      <c r="Z294" s="163">
        <v>0.67217630853994492</v>
      </c>
      <c r="AA294" s="91">
        <v>9.7119999999999997</v>
      </c>
      <c r="AB294" s="158">
        <v>2510</v>
      </c>
      <c r="AC294" s="189">
        <v>2030</v>
      </c>
      <c r="AD294" s="112">
        <v>120</v>
      </c>
      <c r="AE294" s="90">
        <v>2150</v>
      </c>
      <c r="AF294" s="164">
        <v>0.85657370517928288</v>
      </c>
      <c r="AG294" s="92">
        <v>1.236037092610798</v>
      </c>
      <c r="AH294" s="158">
        <v>175</v>
      </c>
      <c r="AI294" s="164">
        <v>6.9721115537848599E-2</v>
      </c>
      <c r="AJ294" s="93">
        <v>0.34244162837843123</v>
      </c>
      <c r="AK294" s="158">
        <v>145</v>
      </c>
      <c r="AL294" s="158">
        <v>0</v>
      </c>
      <c r="AM294" s="90">
        <v>145</v>
      </c>
      <c r="AN294" s="164">
        <v>5.7768924302788842E-2</v>
      </c>
      <c r="AO294" s="93">
        <v>0.6348233439866906</v>
      </c>
      <c r="AP294" s="158">
        <v>40</v>
      </c>
      <c r="AQ294" s="113" t="s">
        <v>9</v>
      </c>
      <c r="AR294" s="94" t="s">
        <v>9</v>
      </c>
      <c r="AS294" s="114"/>
      <c r="AT294" s="192"/>
    </row>
    <row r="295" spans="1:46" s="142" customFormat="1" ht="12.75" x14ac:dyDescent="0.2">
      <c r="A295" s="114"/>
      <c r="B295" s="260"/>
      <c r="C295" s="260"/>
      <c r="D295" s="129">
        <v>9330503.0899999999</v>
      </c>
      <c r="E295" s="122"/>
      <c r="F295" s="111"/>
      <c r="G295" s="112"/>
      <c r="H295" s="112"/>
      <c r="I295" s="145"/>
      <c r="J295" s="179" t="s">
        <v>460</v>
      </c>
      <c r="K295" s="154">
        <v>1.58</v>
      </c>
      <c r="L295" s="89">
        <v>158</v>
      </c>
      <c r="M295" s="158">
        <v>2717</v>
      </c>
      <c r="N295" s="158">
        <v>2665</v>
      </c>
      <c r="O295" s="141">
        <v>2679</v>
      </c>
      <c r="P295" s="90">
        <v>38</v>
      </c>
      <c r="Q295" s="162">
        <v>1.4184397163120567E-2</v>
      </c>
      <c r="R295" s="174">
        <v>1716.7</v>
      </c>
      <c r="S295" s="185">
        <v>1245</v>
      </c>
      <c r="T295" s="146">
        <v>1352</v>
      </c>
      <c r="U295" s="112">
        <v>-107</v>
      </c>
      <c r="V295" s="162">
        <v>-7.9142011834319528E-2</v>
      </c>
      <c r="W295" s="185">
        <v>1219</v>
      </c>
      <c r="X295" s="141">
        <v>1304</v>
      </c>
      <c r="Y295" s="90">
        <v>-85</v>
      </c>
      <c r="Z295" s="163">
        <v>-6.51840490797546E-2</v>
      </c>
      <c r="AA295" s="91">
        <v>7.7151898734177218</v>
      </c>
      <c r="AB295" s="158">
        <v>1155</v>
      </c>
      <c r="AC295" s="189">
        <v>885</v>
      </c>
      <c r="AD295" s="112">
        <v>95</v>
      </c>
      <c r="AE295" s="90">
        <v>980</v>
      </c>
      <c r="AF295" s="164">
        <v>0.84848484848484851</v>
      </c>
      <c r="AG295" s="92">
        <v>1.2243648607284972</v>
      </c>
      <c r="AH295" s="158">
        <v>80</v>
      </c>
      <c r="AI295" s="164">
        <v>6.9264069264069264E-2</v>
      </c>
      <c r="AJ295" s="93">
        <v>0.3401968038510278</v>
      </c>
      <c r="AK295" s="158">
        <v>55</v>
      </c>
      <c r="AL295" s="158">
        <v>10</v>
      </c>
      <c r="AM295" s="90">
        <v>65</v>
      </c>
      <c r="AN295" s="164">
        <v>5.627705627705628E-2</v>
      </c>
      <c r="AO295" s="93">
        <v>0.6184291898577613</v>
      </c>
      <c r="AP295" s="158">
        <v>30</v>
      </c>
      <c r="AQ295" s="113" t="s">
        <v>9</v>
      </c>
      <c r="AR295" s="94" t="s">
        <v>9</v>
      </c>
      <c r="AS295" s="114"/>
      <c r="AT295" s="192"/>
    </row>
    <row r="296" spans="1:46" s="142" customFormat="1" ht="12.75" x14ac:dyDescent="0.2">
      <c r="A296" s="114"/>
      <c r="B296" s="260"/>
      <c r="C296" s="260"/>
      <c r="D296" s="129">
        <v>9330504.0299999993</v>
      </c>
      <c r="E296" s="122"/>
      <c r="F296" s="111"/>
      <c r="G296" s="112"/>
      <c r="H296" s="112"/>
      <c r="I296" s="145"/>
      <c r="J296" s="179" t="s">
        <v>462</v>
      </c>
      <c r="K296" s="154">
        <v>13.72</v>
      </c>
      <c r="L296" s="89">
        <v>1372</v>
      </c>
      <c r="M296" s="158">
        <v>6300</v>
      </c>
      <c r="N296" s="158">
        <v>6357</v>
      </c>
      <c r="O296" s="141">
        <v>6482</v>
      </c>
      <c r="P296" s="90">
        <v>-182</v>
      </c>
      <c r="Q296" s="162">
        <v>-2.8077753779697623E-2</v>
      </c>
      <c r="R296" s="174">
        <v>459.1</v>
      </c>
      <c r="S296" s="185">
        <v>2226</v>
      </c>
      <c r="T296" s="146">
        <v>2201</v>
      </c>
      <c r="U296" s="112">
        <v>25</v>
      </c>
      <c r="V296" s="162">
        <v>1.1358473421172195E-2</v>
      </c>
      <c r="W296" s="185">
        <v>2148</v>
      </c>
      <c r="X296" s="141">
        <v>2132</v>
      </c>
      <c r="Y296" s="90">
        <v>16</v>
      </c>
      <c r="Z296" s="163">
        <v>7.5046904315196998E-3</v>
      </c>
      <c r="AA296" s="91">
        <v>1.565597667638484</v>
      </c>
      <c r="AB296" s="158">
        <v>3255</v>
      </c>
      <c r="AC296" s="189">
        <v>2820</v>
      </c>
      <c r="AD296" s="112">
        <v>160</v>
      </c>
      <c r="AE296" s="90">
        <v>2980</v>
      </c>
      <c r="AF296" s="164">
        <v>0.91551459293394777</v>
      </c>
      <c r="AG296" s="92">
        <v>1.3210888786925654</v>
      </c>
      <c r="AH296" s="158">
        <v>175</v>
      </c>
      <c r="AI296" s="164">
        <v>5.3763440860215055E-2</v>
      </c>
      <c r="AJ296" s="93">
        <v>0.26406405137630184</v>
      </c>
      <c r="AK296" s="158">
        <v>60</v>
      </c>
      <c r="AL296" s="158">
        <v>15</v>
      </c>
      <c r="AM296" s="90">
        <v>75</v>
      </c>
      <c r="AN296" s="164">
        <v>2.3041474654377881E-2</v>
      </c>
      <c r="AO296" s="93">
        <v>0.2532030181799767</v>
      </c>
      <c r="AP296" s="158">
        <v>25</v>
      </c>
      <c r="AQ296" s="113" t="s">
        <v>9</v>
      </c>
      <c r="AR296" s="94" t="s">
        <v>9</v>
      </c>
      <c r="AS296" s="114"/>
      <c r="AT296" s="192"/>
    </row>
    <row r="297" spans="1:46" s="142" customFormat="1" ht="12.75" x14ac:dyDescent="0.2">
      <c r="A297" s="114"/>
      <c r="B297" s="260"/>
      <c r="C297" s="260"/>
      <c r="D297" s="129">
        <v>9330504.0500000007</v>
      </c>
      <c r="E297" s="122"/>
      <c r="F297" s="111"/>
      <c r="G297" s="112"/>
      <c r="H297" s="112"/>
      <c r="I297" s="145"/>
      <c r="J297" s="179" t="s">
        <v>464</v>
      </c>
      <c r="K297" s="154">
        <v>3.83</v>
      </c>
      <c r="L297" s="89">
        <v>383</v>
      </c>
      <c r="M297" s="158">
        <v>7784</v>
      </c>
      <c r="N297" s="158">
        <v>7654</v>
      </c>
      <c r="O297" s="141">
        <v>6619</v>
      </c>
      <c r="P297" s="90">
        <v>1165</v>
      </c>
      <c r="Q297" s="162">
        <v>0.17600846049252153</v>
      </c>
      <c r="R297" s="174">
        <v>2034</v>
      </c>
      <c r="S297" s="185">
        <v>2911</v>
      </c>
      <c r="T297" s="146">
        <v>2399</v>
      </c>
      <c r="U297" s="112">
        <v>512</v>
      </c>
      <c r="V297" s="162">
        <v>0.2134222592746978</v>
      </c>
      <c r="W297" s="185">
        <v>2832</v>
      </c>
      <c r="X297" s="141">
        <v>2316</v>
      </c>
      <c r="Y297" s="90">
        <v>516</v>
      </c>
      <c r="Z297" s="163">
        <v>0.22279792746113988</v>
      </c>
      <c r="AA297" s="91">
        <v>7.3942558746736289</v>
      </c>
      <c r="AB297" s="158">
        <v>3615</v>
      </c>
      <c r="AC297" s="189">
        <v>2950</v>
      </c>
      <c r="AD297" s="112">
        <v>155</v>
      </c>
      <c r="AE297" s="90">
        <v>3105</v>
      </c>
      <c r="AF297" s="164">
        <v>0.85892116182572609</v>
      </c>
      <c r="AG297" s="92">
        <v>1.2394244759389987</v>
      </c>
      <c r="AH297" s="158">
        <v>240</v>
      </c>
      <c r="AI297" s="164">
        <v>6.6390041493775934E-2</v>
      </c>
      <c r="AJ297" s="93">
        <v>0.326080753898703</v>
      </c>
      <c r="AK297" s="158">
        <v>175</v>
      </c>
      <c r="AL297" s="158">
        <v>25</v>
      </c>
      <c r="AM297" s="90">
        <v>200</v>
      </c>
      <c r="AN297" s="164">
        <v>5.5325034578146609E-2</v>
      </c>
      <c r="AO297" s="93">
        <v>0.60796741294666601</v>
      </c>
      <c r="AP297" s="158">
        <v>65</v>
      </c>
      <c r="AQ297" s="113" t="s">
        <v>9</v>
      </c>
      <c r="AR297" s="94" t="s">
        <v>9</v>
      </c>
      <c r="AS297" s="114"/>
      <c r="AT297" s="192"/>
    </row>
    <row r="298" spans="1:46" s="142" customFormat="1" ht="12.75" x14ac:dyDescent="0.2">
      <c r="A298" s="114"/>
      <c r="B298" s="260"/>
      <c r="C298" s="260"/>
      <c r="D298" s="129">
        <v>9330504.0700000003</v>
      </c>
      <c r="E298" s="122">
        <v>9330504.0399999991</v>
      </c>
      <c r="F298" s="123">
        <v>0.43412331100000001</v>
      </c>
      <c r="G298" s="146">
        <v>7506</v>
      </c>
      <c r="H298" s="146">
        <v>2849</v>
      </c>
      <c r="I298" s="147">
        <v>2812</v>
      </c>
      <c r="J298" s="179"/>
      <c r="K298" s="154">
        <v>0.84</v>
      </c>
      <c r="L298" s="89">
        <v>84</v>
      </c>
      <c r="M298" s="158">
        <v>3165</v>
      </c>
      <c r="N298" s="158">
        <v>3182</v>
      </c>
      <c r="O298" s="141">
        <v>3258.5295723660001</v>
      </c>
      <c r="P298" s="90">
        <v>-93.529572366000139</v>
      </c>
      <c r="Q298" s="162">
        <v>-2.870299940168683E-2</v>
      </c>
      <c r="R298" s="174">
        <v>3751.3</v>
      </c>
      <c r="S298" s="185">
        <v>1324</v>
      </c>
      <c r="T298" s="146">
        <v>1236.8173130390001</v>
      </c>
      <c r="U298" s="112">
        <v>87.182686960999945</v>
      </c>
      <c r="V298" s="162">
        <v>7.0489542830527024E-2</v>
      </c>
      <c r="W298" s="185">
        <v>1318</v>
      </c>
      <c r="X298" s="141">
        <v>1220.7547505320001</v>
      </c>
      <c r="Y298" s="90">
        <v>97.245249467999884</v>
      </c>
      <c r="Z298" s="163">
        <v>7.9659939415038752E-2</v>
      </c>
      <c r="AA298" s="91">
        <v>15.69047619047619</v>
      </c>
      <c r="AB298" s="158">
        <v>1475</v>
      </c>
      <c r="AC298" s="189">
        <v>1245</v>
      </c>
      <c r="AD298" s="112">
        <v>65</v>
      </c>
      <c r="AE298" s="90">
        <v>1310</v>
      </c>
      <c r="AF298" s="164">
        <v>0.88813559322033897</v>
      </c>
      <c r="AG298" s="92">
        <v>1.2815809425978919</v>
      </c>
      <c r="AH298" s="158">
        <v>100</v>
      </c>
      <c r="AI298" s="164">
        <v>6.7796610169491525E-2</v>
      </c>
      <c r="AJ298" s="93">
        <v>0.33298924444740435</v>
      </c>
      <c r="AK298" s="158">
        <v>45</v>
      </c>
      <c r="AL298" s="158">
        <v>10</v>
      </c>
      <c r="AM298" s="90">
        <v>55</v>
      </c>
      <c r="AN298" s="164">
        <v>3.7288135593220341E-2</v>
      </c>
      <c r="AO298" s="93">
        <v>0.40975973179363012</v>
      </c>
      <c r="AP298" s="158">
        <v>10</v>
      </c>
      <c r="AQ298" s="113" t="s">
        <v>9</v>
      </c>
      <c r="AR298" s="94" t="s">
        <v>9</v>
      </c>
      <c r="AS298" s="114" t="s">
        <v>469</v>
      </c>
      <c r="AT298" s="192"/>
    </row>
    <row r="299" spans="1:46" s="142" customFormat="1" ht="12.75" x14ac:dyDescent="0.2">
      <c r="A299" s="114"/>
      <c r="B299" s="260"/>
      <c r="C299" s="260"/>
      <c r="D299" s="129">
        <v>9330504.0800000001</v>
      </c>
      <c r="E299" s="122">
        <v>9330504.0399999991</v>
      </c>
      <c r="F299" s="123">
        <v>0.56587668899999999</v>
      </c>
      <c r="G299" s="146">
        <v>7506</v>
      </c>
      <c r="H299" s="146">
        <v>2849</v>
      </c>
      <c r="I299" s="147">
        <v>2812</v>
      </c>
      <c r="J299" s="179"/>
      <c r="K299" s="154">
        <v>1.23</v>
      </c>
      <c r="L299" s="89">
        <v>123</v>
      </c>
      <c r="M299" s="158">
        <v>4171</v>
      </c>
      <c r="N299" s="158">
        <v>4212</v>
      </c>
      <c r="O299" s="141">
        <v>4247.4704276339999</v>
      </c>
      <c r="P299" s="90">
        <v>-76.470427633999861</v>
      </c>
      <c r="Q299" s="162">
        <v>-1.8003757515646025E-2</v>
      </c>
      <c r="R299" s="174">
        <v>3403.5</v>
      </c>
      <c r="S299" s="185">
        <v>1556</v>
      </c>
      <c r="T299" s="146">
        <v>1612.1826869609999</v>
      </c>
      <c r="U299" s="112">
        <v>-56.182686960999945</v>
      </c>
      <c r="V299" s="162">
        <v>-3.4848834077796452E-2</v>
      </c>
      <c r="W299" s="185">
        <v>1546</v>
      </c>
      <c r="X299" s="141">
        <v>1591.2452494679999</v>
      </c>
      <c r="Y299" s="90">
        <v>-45.245249467999884</v>
      </c>
      <c r="Z299" s="163">
        <v>-2.8433863028421737E-2</v>
      </c>
      <c r="AA299" s="91">
        <v>12.56910569105691</v>
      </c>
      <c r="AB299" s="158">
        <v>1795</v>
      </c>
      <c r="AC299" s="189">
        <v>1570</v>
      </c>
      <c r="AD299" s="112">
        <v>90</v>
      </c>
      <c r="AE299" s="90">
        <v>1660</v>
      </c>
      <c r="AF299" s="164">
        <v>0.92479108635097496</v>
      </c>
      <c r="AG299" s="92">
        <v>1.3344748720793291</v>
      </c>
      <c r="AH299" s="158">
        <v>40</v>
      </c>
      <c r="AI299" s="164">
        <v>2.2284122562674095E-2</v>
      </c>
      <c r="AJ299" s="93">
        <v>0.10945050374594349</v>
      </c>
      <c r="AK299" s="158">
        <v>65</v>
      </c>
      <c r="AL299" s="158">
        <v>20</v>
      </c>
      <c r="AM299" s="90">
        <v>85</v>
      </c>
      <c r="AN299" s="164">
        <v>4.7353760445682451E-2</v>
      </c>
      <c r="AO299" s="93">
        <v>0.52037099390859842</v>
      </c>
      <c r="AP299" s="158">
        <v>15</v>
      </c>
      <c r="AQ299" s="113" t="s">
        <v>9</v>
      </c>
      <c r="AR299" s="94" t="s">
        <v>9</v>
      </c>
      <c r="AS299" s="114" t="s">
        <v>469</v>
      </c>
      <c r="AT299" s="192"/>
    </row>
    <row r="300" spans="1:46" s="142" customFormat="1" ht="12.75" x14ac:dyDescent="0.2">
      <c r="A300" s="114"/>
      <c r="B300" s="260" t="s">
        <v>530</v>
      </c>
      <c r="C300" s="260" t="s">
        <v>558</v>
      </c>
      <c r="D300" s="129">
        <v>9330504.0899999999</v>
      </c>
      <c r="E300" s="122">
        <v>9330504.0099999998</v>
      </c>
      <c r="F300" s="123">
        <v>0.16502667700000001</v>
      </c>
      <c r="G300" s="146">
        <v>13367</v>
      </c>
      <c r="H300" s="146">
        <v>5179</v>
      </c>
      <c r="I300" s="147">
        <v>4817</v>
      </c>
      <c r="J300" s="179"/>
      <c r="K300" s="154">
        <v>3.5</v>
      </c>
      <c r="L300" s="89">
        <v>350</v>
      </c>
      <c r="M300" s="158">
        <v>5378</v>
      </c>
      <c r="N300" s="158">
        <v>4523</v>
      </c>
      <c r="O300" s="141">
        <v>2205.9115914590002</v>
      </c>
      <c r="P300" s="90">
        <v>3172.0884085409998</v>
      </c>
      <c r="Q300" s="162">
        <v>1.4379943515519431</v>
      </c>
      <c r="R300" s="174">
        <v>1535.5</v>
      </c>
      <c r="S300" s="185">
        <v>1668</v>
      </c>
      <c r="T300" s="146">
        <v>854.67316018300005</v>
      </c>
      <c r="U300" s="112">
        <v>813.32683981699995</v>
      </c>
      <c r="V300" s="162">
        <v>0.95162323763958245</v>
      </c>
      <c r="W300" s="185">
        <v>1581</v>
      </c>
      <c r="X300" s="141">
        <v>794.93350310900007</v>
      </c>
      <c r="Y300" s="90">
        <v>786.06649689099993</v>
      </c>
      <c r="Z300" s="163">
        <v>0.9888456000617396</v>
      </c>
      <c r="AA300" s="91">
        <v>4.5171428571428569</v>
      </c>
      <c r="AB300" s="158">
        <v>2470</v>
      </c>
      <c r="AC300" s="189">
        <v>2045</v>
      </c>
      <c r="AD300" s="112">
        <v>140</v>
      </c>
      <c r="AE300" s="90">
        <v>2185</v>
      </c>
      <c r="AF300" s="164">
        <v>0.88461538461538458</v>
      </c>
      <c r="AG300" s="92">
        <v>1.2765012765012766</v>
      </c>
      <c r="AH300" s="158">
        <v>170</v>
      </c>
      <c r="AI300" s="164">
        <v>6.8825910931174086E-2</v>
      </c>
      <c r="AJ300" s="93">
        <v>0.33804474917079608</v>
      </c>
      <c r="AK300" s="158">
        <v>70</v>
      </c>
      <c r="AL300" s="158">
        <v>0</v>
      </c>
      <c r="AM300" s="90">
        <v>70</v>
      </c>
      <c r="AN300" s="164">
        <v>2.8340080971659919E-2</v>
      </c>
      <c r="AO300" s="93">
        <v>0.31142946122703208</v>
      </c>
      <c r="AP300" s="158">
        <v>50</v>
      </c>
      <c r="AQ300" s="113" t="s">
        <v>9</v>
      </c>
      <c r="AR300" s="94" t="s">
        <v>9</v>
      </c>
      <c r="AS300" s="114" t="s">
        <v>469</v>
      </c>
      <c r="AT300" s="192"/>
    </row>
    <row r="301" spans="1:46" s="142" customFormat="1" ht="12.75" x14ac:dyDescent="0.2">
      <c r="A301" s="114"/>
      <c r="B301" s="260"/>
      <c r="C301" s="260"/>
      <c r="D301" s="129">
        <v>9330504.0999999996</v>
      </c>
      <c r="E301" s="122">
        <v>9330504.0099999998</v>
      </c>
      <c r="F301" s="123">
        <v>0.28190077299999999</v>
      </c>
      <c r="G301" s="146">
        <v>13367</v>
      </c>
      <c r="H301" s="146">
        <v>5179</v>
      </c>
      <c r="I301" s="147">
        <v>4817</v>
      </c>
      <c r="J301" s="179"/>
      <c r="K301" s="154">
        <v>1.1299999999999999</v>
      </c>
      <c r="L301" s="89">
        <v>112.99999999999999</v>
      </c>
      <c r="M301" s="158">
        <v>4025</v>
      </c>
      <c r="N301" s="158">
        <v>3968</v>
      </c>
      <c r="O301" s="141">
        <v>3768.1676326910001</v>
      </c>
      <c r="P301" s="90">
        <v>256.83236730899989</v>
      </c>
      <c r="Q301" s="162">
        <v>6.8158424025734105E-2</v>
      </c>
      <c r="R301" s="174">
        <v>3546.6</v>
      </c>
      <c r="S301" s="185">
        <v>1597</v>
      </c>
      <c r="T301" s="146">
        <v>1459.964103367</v>
      </c>
      <c r="U301" s="112">
        <v>137.03589663299999</v>
      </c>
      <c r="V301" s="162">
        <v>9.3862510945964303E-2</v>
      </c>
      <c r="W301" s="185">
        <v>1574</v>
      </c>
      <c r="X301" s="141">
        <v>1357.916023541</v>
      </c>
      <c r="Y301" s="90">
        <v>216.08397645900004</v>
      </c>
      <c r="Z301" s="163">
        <v>0.15912911602259752</v>
      </c>
      <c r="AA301" s="91">
        <v>13.929203539823011</v>
      </c>
      <c r="AB301" s="158">
        <v>2000</v>
      </c>
      <c r="AC301" s="189">
        <v>1625</v>
      </c>
      <c r="AD301" s="112">
        <v>85</v>
      </c>
      <c r="AE301" s="90">
        <v>1710</v>
      </c>
      <c r="AF301" s="164">
        <v>0.85499999999999998</v>
      </c>
      <c r="AG301" s="92">
        <v>1.2337662337662338</v>
      </c>
      <c r="AH301" s="158">
        <v>85</v>
      </c>
      <c r="AI301" s="164">
        <v>4.2500000000000003E-2</v>
      </c>
      <c r="AJ301" s="93">
        <v>0.20874263261296661</v>
      </c>
      <c r="AK301" s="158">
        <v>175</v>
      </c>
      <c r="AL301" s="158">
        <v>10</v>
      </c>
      <c r="AM301" s="90">
        <v>185</v>
      </c>
      <c r="AN301" s="164">
        <v>9.2499999999999999E-2</v>
      </c>
      <c r="AO301" s="93">
        <v>1.0164835164835164</v>
      </c>
      <c r="AP301" s="158">
        <v>15</v>
      </c>
      <c r="AQ301" s="113" t="s">
        <v>9</v>
      </c>
      <c r="AR301" s="94" t="s">
        <v>9</v>
      </c>
      <c r="AS301" s="114" t="s">
        <v>469</v>
      </c>
      <c r="AT301" s="192"/>
    </row>
    <row r="302" spans="1:46" s="142" customFormat="1" ht="12.75" x14ac:dyDescent="0.2">
      <c r="A302" s="114"/>
      <c r="B302" s="260" t="s">
        <v>530</v>
      </c>
      <c r="C302" s="260" t="s">
        <v>529</v>
      </c>
      <c r="D302" s="129">
        <v>9330504.1099999994</v>
      </c>
      <c r="E302" s="122">
        <v>9330504.0099999998</v>
      </c>
      <c r="F302" s="123">
        <v>0.120240297</v>
      </c>
      <c r="G302" s="146">
        <v>13367</v>
      </c>
      <c r="H302" s="146">
        <v>5179</v>
      </c>
      <c r="I302" s="147">
        <v>4817</v>
      </c>
      <c r="J302" s="179"/>
      <c r="K302" s="154">
        <v>11.63</v>
      </c>
      <c r="L302" s="89">
        <v>1163</v>
      </c>
      <c r="M302" s="158">
        <v>13080</v>
      </c>
      <c r="N302" s="158">
        <v>4377</v>
      </c>
      <c r="O302" s="141">
        <v>1607.2520499989998</v>
      </c>
      <c r="P302" s="90">
        <v>11472.747950000999</v>
      </c>
      <c r="Q302" s="162">
        <v>7.1381137451391892</v>
      </c>
      <c r="R302" s="174">
        <v>1124.7</v>
      </c>
      <c r="S302" s="185">
        <v>4977</v>
      </c>
      <c r="T302" s="146">
        <v>622.72449816300002</v>
      </c>
      <c r="U302" s="112">
        <v>4354.2755018369999</v>
      </c>
      <c r="V302" s="162">
        <v>6.9922983834454113</v>
      </c>
      <c r="W302" s="185">
        <v>4694</v>
      </c>
      <c r="X302" s="141">
        <v>579.19751064900004</v>
      </c>
      <c r="Y302" s="90">
        <v>4114.8024893510001</v>
      </c>
      <c r="Z302" s="163">
        <v>7.104316599600538</v>
      </c>
      <c r="AA302" s="91">
        <v>4.0361134995700771</v>
      </c>
      <c r="AB302" s="158">
        <v>6320</v>
      </c>
      <c r="AC302" s="189">
        <v>5420</v>
      </c>
      <c r="AD302" s="112">
        <v>395</v>
      </c>
      <c r="AE302" s="90">
        <v>5815</v>
      </c>
      <c r="AF302" s="164">
        <v>0.92009493670886078</v>
      </c>
      <c r="AG302" s="92">
        <v>1.3276983213692075</v>
      </c>
      <c r="AH302" s="158">
        <v>320</v>
      </c>
      <c r="AI302" s="164">
        <v>5.0632911392405063E-2</v>
      </c>
      <c r="AJ302" s="93">
        <v>0.24868816990375767</v>
      </c>
      <c r="AK302" s="158">
        <v>75</v>
      </c>
      <c r="AL302" s="158">
        <v>40</v>
      </c>
      <c r="AM302" s="90">
        <v>115</v>
      </c>
      <c r="AN302" s="164">
        <v>1.8196202531645569E-2</v>
      </c>
      <c r="AO302" s="93">
        <v>0.19995826957852275</v>
      </c>
      <c r="AP302" s="158">
        <v>75</v>
      </c>
      <c r="AQ302" s="113" t="s">
        <v>9</v>
      </c>
      <c r="AR302" s="94" t="s">
        <v>9</v>
      </c>
      <c r="AS302" s="114" t="s">
        <v>469</v>
      </c>
      <c r="AT302" s="192" t="s">
        <v>475</v>
      </c>
    </row>
    <row r="303" spans="1:46" s="142" customFormat="1" ht="12.75" x14ac:dyDescent="0.2">
      <c r="A303" s="114"/>
      <c r="B303" s="260" t="s">
        <v>530</v>
      </c>
      <c r="C303" s="260" t="s">
        <v>584</v>
      </c>
      <c r="D303" s="129">
        <v>9330504.1199999992</v>
      </c>
      <c r="E303" s="122">
        <v>9330504.0099999998</v>
      </c>
      <c r="F303" s="123">
        <v>0.22892139</v>
      </c>
      <c r="G303" s="146">
        <v>13367</v>
      </c>
      <c r="H303" s="146">
        <v>5179</v>
      </c>
      <c r="I303" s="147">
        <v>4817</v>
      </c>
      <c r="J303" s="179"/>
      <c r="K303" s="154">
        <v>3.98</v>
      </c>
      <c r="L303" s="89">
        <v>398</v>
      </c>
      <c r="M303" s="158">
        <v>5135</v>
      </c>
      <c r="N303" s="158">
        <v>4417</v>
      </c>
      <c r="O303" s="141">
        <v>3059.9922201300001</v>
      </c>
      <c r="P303" s="90">
        <v>2075.0077798699999</v>
      </c>
      <c r="Q303" s="162">
        <v>0.67810884165641627</v>
      </c>
      <c r="R303" s="174">
        <v>1291.5999999999999</v>
      </c>
      <c r="S303" s="185">
        <v>1614</v>
      </c>
      <c r="T303" s="146">
        <v>1185.58387881</v>
      </c>
      <c r="U303" s="112">
        <v>428.41612119000001</v>
      </c>
      <c r="V303" s="162">
        <v>0.36135454340017842</v>
      </c>
      <c r="W303" s="185">
        <v>1555</v>
      </c>
      <c r="X303" s="141">
        <v>1102.7143356300001</v>
      </c>
      <c r="Y303" s="90">
        <v>452.28566436999995</v>
      </c>
      <c r="Z303" s="163">
        <v>0.41015669222401213</v>
      </c>
      <c r="AA303" s="91">
        <v>3.9070351758793969</v>
      </c>
      <c r="AB303" s="158">
        <v>2445</v>
      </c>
      <c r="AC303" s="189">
        <v>2070</v>
      </c>
      <c r="AD303" s="112">
        <v>145</v>
      </c>
      <c r="AE303" s="90">
        <v>2215</v>
      </c>
      <c r="AF303" s="164">
        <v>0.90593047034764829</v>
      </c>
      <c r="AG303" s="92">
        <v>1.3072589759706326</v>
      </c>
      <c r="AH303" s="158">
        <v>160</v>
      </c>
      <c r="AI303" s="164">
        <v>6.5439672801635998E-2</v>
      </c>
      <c r="AJ303" s="93">
        <v>0.32141293124575637</v>
      </c>
      <c r="AK303" s="158">
        <v>35</v>
      </c>
      <c r="AL303" s="158">
        <v>10</v>
      </c>
      <c r="AM303" s="90">
        <v>45</v>
      </c>
      <c r="AN303" s="164">
        <v>1.8404907975460124E-2</v>
      </c>
      <c r="AO303" s="93">
        <v>0.20225173599406729</v>
      </c>
      <c r="AP303" s="158">
        <v>20</v>
      </c>
      <c r="AQ303" s="113" t="s">
        <v>9</v>
      </c>
      <c r="AR303" s="94" t="s">
        <v>9</v>
      </c>
      <c r="AS303" s="114" t="s">
        <v>469</v>
      </c>
      <c r="AT303" s="192"/>
    </row>
    <row r="304" spans="1:46" s="142" customFormat="1" ht="12.75" x14ac:dyDescent="0.2">
      <c r="A304" s="114"/>
      <c r="B304" s="260"/>
      <c r="C304" s="260"/>
      <c r="D304" s="129">
        <v>9330504.1300000008</v>
      </c>
      <c r="E304" s="122">
        <v>9330504.0099999998</v>
      </c>
      <c r="F304" s="123">
        <v>0.20381038300000001</v>
      </c>
      <c r="G304" s="146">
        <v>13367</v>
      </c>
      <c r="H304" s="146">
        <v>5179</v>
      </c>
      <c r="I304" s="147">
        <v>4817</v>
      </c>
      <c r="J304" s="179"/>
      <c r="K304" s="154">
        <v>1.67</v>
      </c>
      <c r="L304" s="89">
        <v>167</v>
      </c>
      <c r="M304" s="158">
        <v>3949</v>
      </c>
      <c r="N304" s="158">
        <v>3381</v>
      </c>
      <c r="O304" s="141">
        <v>2724.3333895610003</v>
      </c>
      <c r="P304" s="90">
        <v>1224.6666104389997</v>
      </c>
      <c r="Q304" s="162">
        <v>0.44952890682602642</v>
      </c>
      <c r="R304" s="174">
        <v>2365.6999999999998</v>
      </c>
      <c r="S304" s="185">
        <v>1602</v>
      </c>
      <c r="T304" s="146">
        <v>1055.5339735570001</v>
      </c>
      <c r="U304" s="112">
        <v>546.46602644299992</v>
      </c>
      <c r="V304" s="162">
        <v>0.51771524188983398</v>
      </c>
      <c r="W304" s="185">
        <v>1572</v>
      </c>
      <c r="X304" s="141">
        <v>981.75461491100009</v>
      </c>
      <c r="Y304" s="90">
        <v>590.24538508899991</v>
      </c>
      <c r="Z304" s="163">
        <v>0.60121478027634023</v>
      </c>
      <c r="AA304" s="91">
        <v>9.4131736526946099</v>
      </c>
      <c r="AB304" s="158">
        <v>1990</v>
      </c>
      <c r="AC304" s="189">
        <v>1715</v>
      </c>
      <c r="AD304" s="112">
        <v>125</v>
      </c>
      <c r="AE304" s="90">
        <v>1840</v>
      </c>
      <c r="AF304" s="164">
        <v>0.92462311557788945</v>
      </c>
      <c r="AG304" s="92">
        <v>1.3342324900113847</v>
      </c>
      <c r="AH304" s="158">
        <v>100</v>
      </c>
      <c r="AI304" s="164">
        <v>5.0251256281407038E-2</v>
      </c>
      <c r="AJ304" s="93">
        <v>0.24681363595975953</v>
      </c>
      <c r="AK304" s="158">
        <v>40</v>
      </c>
      <c r="AL304" s="158">
        <v>0</v>
      </c>
      <c r="AM304" s="90">
        <v>40</v>
      </c>
      <c r="AN304" s="164">
        <v>2.0100502512562814E-2</v>
      </c>
      <c r="AO304" s="93">
        <v>0.22088464299519578</v>
      </c>
      <c r="AP304" s="158">
        <v>15</v>
      </c>
      <c r="AQ304" s="113" t="s">
        <v>9</v>
      </c>
      <c r="AR304" s="94" t="s">
        <v>9</v>
      </c>
      <c r="AS304" s="114" t="s">
        <v>469</v>
      </c>
      <c r="AT304" s="192"/>
    </row>
    <row r="305" spans="1:46" s="142" customFormat="1" ht="12.75" x14ac:dyDescent="0.2">
      <c r="A305" s="114"/>
      <c r="B305" s="263"/>
      <c r="C305" s="263"/>
      <c r="D305" s="132">
        <v>9330504.1400000006</v>
      </c>
      <c r="E305" s="133">
        <v>9330504.0600000005</v>
      </c>
      <c r="F305" s="128">
        <v>2.7229481E-2</v>
      </c>
      <c r="G305" s="199">
        <v>1603</v>
      </c>
      <c r="H305" s="199">
        <v>657</v>
      </c>
      <c r="I305" s="200">
        <v>643</v>
      </c>
      <c r="J305" s="196"/>
      <c r="K305" s="157">
        <v>0.31</v>
      </c>
      <c r="L305" s="4">
        <v>31</v>
      </c>
      <c r="M305" s="161">
        <v>40</v>
      </c>
      <c r="N305" s="161">
        <v>0</v>
      </c>
      <c r="O305" s="197">
        <v>43.648858042999997</v>
      </c>
      <c r="P305" s="5">
        <v>-3.6488580429999971</v>
      </c>
      <c r="Q305" s="171">
        <v>-8.3595727508045711E-2</v>
      </c>
      <c r="R305" s="198">
        <v>130.19999999999999</v>
      </c>
      <c r="S305" s="188">
        <v>15</v>
      </c>
      <c r="T305" s="199">
        <v>17.889769016999999</v>
      </c>
      <c r="U305" s="121">
        <v>-2.889769016999999</v>
      </c>
      <c r="V305" s="171">
        <v>-0.16153193561381124</v>
      </c>
      <c r="W305" s="188">
        <v>15</v>
      </c>
      <c r="X305" s="197">
        <v>17.508556283000001</v>
      </c>
      <c r="Y305" s="5">
        <v>-2.5085562830000008</v>
      </c>
      <c r="Z305" s="172">
        <v>-0.14327602130369213</v>
      </c>
      <c r="AA305" s="6">
        <v>0.4838709677419355</v>
      </c>
      <c r="AB305" s="161">
        <v>20</v>
      </c>
      <c r="AC305" s="138">
        <v>15</v>
      </c>
      <c r="AD305" s="121">
        <v>0</v>
      </c>
      <c r="AE305" s="5">
        <v>15</v>
      </c>
      <c r="AF305" s="173">
        <v>0.75</v>
      </c>
      <c r="AG305" s="7">
        <v>1.0822510822510822</v>
      </c>
      <c r="AH305" s="161">
        <v>0</v>
      </c>
      <c r="AI305" s="173">
        <v>0</v>
      </c>
      <c r="AJ305" s="8">
        <v>0</v>
      </c>
      <c r="AK305" s="161">
        <v>0</v>
      </c>
      <c r="AL305" s="161">
        <v>0</v>
      </c>
      <c r="AM305" s="5">
        <v>0</v>
      </c>
      <c r="AN305" s="173">
        <v>0</v>
      </c>
      <c r="AO305" s="8">
        <v>0</v>
      </c>
      <c r="AP305" s="161">
        <v>0</v>
      </c>
      <c r="AQ305" s="114" t="s">
        <v>5</v>
      </c>
      <c r="AR305" s="94" t="s">
        <v>9</v>
      </c>
      <c r="AS305" s="114" t="s">
        <v>469</v>
      </c>
      <c r="AT305" s="192"/>
    </row>
    <row r="306" spans="1:46" s="142" customFormat="1" ht="12.75" x14ac:dyDescent="0.2">
      <c r="A306" s="114"/>
      <c r="B306" s="260"/>
      <c r="C306" s="260"/>
      <c r="D306" s="129">
        <v>9330504.1500000004</v>
      </c>
      <c r="E306" s="122">
        <v>9330504.0600000005</v>
      </c>
      <c r="F306" s="123">
        <v>0.972770519</v>
      </c>
      <c r="G306" s="146">
        <v>1603</v>
      </c>
      <c r="H306" s="146">
        <v>657</v>
      </c>
      <c r="I306" s="147">
        <v>643</v>
      </c>
      <c r="J306" s="179"/>
      <c r="K306" s="154">
        <v>4.03</v>
      </c>
      <c r="L306" s="89">
        <v>403</v>
      </c>
      <c r="M306" s="158">
        <v>1871</v>
      </c>
      <c r="N306" s="158">
        <v>1866</v>
      </c>
      <c r="O306" s="141">
        <v>1559.351141957</v>
      </c>
      <c r="P306" s="90">
        <v>311.64885804300002</v>
      </c>
      <c r="Q306" s="162">
        <v>0.1998580368831345</v>
      </c>
      <c r="R306" s="174">
        <v>464.8</v>
      </c>
      <c r="S306" s="185">
        <v>746</v>
      </c>
      <c r="T306" s="146">
        <v>639.11023098299995</v>
      </c>
      <c r="U306" s="112">
        <v>106.88976901700005</v>
      </c>
      <c r="V306" s="162">
        <v>0.16724778267529136</v>
      </c>
      <c r="W306" s="185">
        <v>724</v>
      </c>
      <c r="X306" s="141">
        <v>625.49144371700004</v>
      </c>
      <c r="Y306" s="90">
        <v>98.508556282999962</v>
      </c>
      <c r="Z306" s="163">
        <v>0.15748985421384851</v>
      </c>
      <c r="AA306" s="91">
        <v>1.7965260545905708</v>
      </c>
      <c r="AB306" s="158">
        <v>745</v>
      </c>
      <c r="AC306" s="189">
        <v>675</v>
      </c>
      <c r="AD306" s="112">
        <v>20</v>
      </c>
      <c r="AE306" s="90">
        <v>695</v>
      </c>
      <c r="AF306" s="164">
        <v>0.93288590604026844</v>
      </c>
      <c r="AG306" s="92">
        <v>1.3461557085718161</v>
      </c>
      <c r="AH306" s="158">
        <v>40</v>
      </c>
      <c r="AI306" s="164">
        <v>5.3691275167785234E-2</v>
      </c>
      <c r="AJ306" s="93">
        <v>0.26370960298519269</v>
      </c>
      <c r="AK306" s="158">
        <v>10</v>
      </c>
      <c r="AL306" s="158">
        <v>0</v>
      </c>
      <c r="AM306" s="90">
        <v>10</v>
      </c>
      <c r="AN306" s="164">
        <v>1.3422818791946308E-2</v>
      </c>
      <c r="AO306" s="93">
        <v>0.14750350320820119</v>
      </c>
      <c r="AP306" s="158">
        <v>0</v>
      </c>
      <c r="AQ306" s="113" t="s">
        <v>9</v>
      </c>
      <c r="AR306" s="94" t="s">
        <v>9</v>
      </c>
      <c r="AS306" s="114" t="s">
        <v>469</v>
      </c>
      <c r="AT306" s="192"/>
    </row>
    <row r="307" spans="1:46" s="142" customFormat="1" ht="12.75" x14ac:dyDescent="0.2">
      <c r="A307" s="114"/>
      <c r="B307" s="260"/>
      <c r="C307" s="260"/>
      <c r="D307" s="129">
        <v>9330506.0099999998</v>
      </c>
      <c r="E307" s="122"/>
      <c r="F307" s="111"/>
      <c r="G307" s="112"/>
      <c r="H307" s="112"/>
      <c r="I307" s="145"/>
      <c r="J307" s="179" t="s">
        <v>467</v>
      </c>
      <c r="K307" s="154">
        <v>3.07</v>
      </c>
      <c r="L307" s="89">
        <v>307</v>
      </c>
      <c r="M307" s="158">
        <v>4094</v>
      </c>
      <c r="N307" s="158">
        <v>4036</v>
      </c>
      <c r="O307" s="141">
        <v>3906</v>
      </c>
      <c r="P307" s="90">
        <v>188</v>
      </c>
      <c r="Q307" s="162">
        <v>4.8131080389144903E-2</v>
      </c>
      <c r="R307" s="174">
        <v>1333.4</v>
      </c>
      <c r="S307" s="185">
        <v>1538</v>
      </c>
      <c r="T307" s="146">
        <v>1470</v>
      </c>
      <c r="U307" s="112">
        <v>68</v>
      </c>
      <c r="V307" s="162">
        <v>4.6258503401360541E-2</v>
      </c>
      <c r="W307" s="185">
        <v>1484</v>
      </c>
      <c r="X307" s="141">
        <v>1374</v>
      </c>
      <c r="Y307" s="90">
        <v>110</v>
      </c>
      <c r="Z307" s="163">
        <v>8.0058224163027658E-2</v>
      </c>
      <c r="AA307" s="91">
        <v>4.8338762214983717</v>
      </c>
      <c r="AB307" s="158">
        <v>1930</v>
      </c>
      <c r="AC307" s="189">
        <v>1665</v>
      </c>
      <c r="AD307" s="112">
        <v>115</v>
      </c>
      <c r="AE307" s="90">
        <v>1780</v>
      </c>
      <c r="AF307" s="164">
        <v>0.92227979274611394</v>
      </c>
      <c r="AG307" s="92">
        <v>1.3308510717837143</v>
      </c>
      <c r="AH307" s="158">
        <v>55</v>
      </c>
      <c r="AI307" s="164">
        <v>2.8497409326424871E-2</v>
      </c>
      <c r="AJ307" s="93">
        <v>0.13996762930464082</v>
      </c>
      <c r="AK307" s="158">
        <v>75</v>
      </c>
      <c r="AL307" s="158">
        <v>10</v>
      </c>
      <c r="AM307" s="90">
        <v>85</v>
      </c>
      <c r="AN307" s="164">
        <v>4.4041450777202069E-2</v>
      </c>
      <c r="AO307" s="93">
        <v>0.48397198656266011</v>
      </c>
      <c r="AP307" s="158">
        <v>15</v>
      </c>
      <c r="AQ307" s="113" t="s">
        <v>9</v>
      </c>
      <c r="AR307" s="94" t="s">
        <v>9</v>
      </c>
      <c r="AS307" s="114"/>
      <c r="AT307" s="192"/>
    </row>
    <row r="308" spans="1:46" s="142" customFormat="1" ht="12.75" x14ac:dyDescent="0.2">
      <c r="A308" s="114"/>
      <c r="B308" s="260"/>
      <c r="C308" s="260"/>
      <c r="D308" s="129">
        <v>9330506.0199999996</v>
      </c>
      <c r="E308" s="122"/>
      <c r="F308" s="111"/>
      <c r="G308" s="112"/>
      <c r="H308" s="112"/>
      <c r="I308" s="145"/>
      <c r="J308" s="179" t="s">
        <v>468</v>
      </c>
      <c r="K308" s="154">
        <v>6.24</v>
      </c>
      <c r="L308" s="89">
        <v>624</v>
      </c>
      <c r="M308" s="158">
        <v>7269</v>
      </c>
      <c r="N308" s="158">
        <v>7405</v>
      </c>
      <c r="O308" s="141">
        <v>7289</v>
      </c>
      <c r="P308" s="90">
        <v>-20</v>
      </c>
      <c r="Q308" s="162">
        <v>-2.7438606118809165E-3</v>
      </c>
      <c r="R308" s="174">
        <v>1165.7</v>
      </c>
      <c r="S308" s="185">
        <v>2832</v>
      </c>
      <c r="T308" s="146">
        <v>2734</v>
      </c>
      <c r="U308" s="112">
        <v>98</v>
      </c>
      <c r="V308" s="162">
        <v>3.5844915874177027E-2</v>
      </c>
      <c r="W308" s="185">
        <v>2664</v>
      </c>
      <c r="X308" s="141">
        <v>2569</v>
      </c>
      <c r="Y308" s="90">
        <v>95</v>
      </c>
      <c r="Z308" s="163">
        <v>3.6979369404437523E-2</v>
      </c>
      <c r="AA308" s="91">
        <v>4.2692307692307692</v>
      </c>
      <c r="AB308" s="158">
        <v>3590</v>
      </c>
      <c r="AC308" s="189">
        <v>3130</v>
      </c>
      <c r="AD308" s="112">
        <v>230</v>
      </c>
      <c r="AE308" s="90">
        <v>3360</v>
      </c>
      <c r="AF308" s="164">
        <v>0.93593314763231195</v>
      </c>
      <c r="AG308" s="92">
        <v>1.3505528825863089</v>
      </c>
      <c r="AH308" s="158">
        <v>85</v>
      </c>
      <c r="AI308" s="164">
        <v>2.3676880222841225E-2</v>
      </c>
      <c r="AJ308" s="93">
        <v>0.11629116023006496</v>
      </c>
      <c r="AK308" s="158">
        <v>90</v>
      </c>
      <c r="AL308" s="158">
        <v>25</v>
      </c>
      <c r="AM308" s="90">
        <v>115</v>
      </c>
      <c r="AN308" s="164">
        <v>3.2033426183844013E-2</v>
      </c>
      <c r="AO308" s="93">
        <v>0.35201567234993419</v>
      </c>
      <c r="AP308" s="158">
        <v>25</v>
      </c>
      <c r="AQ308" s="113" t="s">
        <v>9</v>
      </c>
      <c r="AR308" s="94" t="s">
        <v>9</v>
      </c>
      <c r="AS308" s="114"/>
      <c r="AT308" s="192"/>
    </row>
    <row r="309" spans="1:46" s="142" customFormat="1" ht="12.75" x14ac:dyDescent="0.2">
      <c r="A309" s="114"/>
      <c r="B309" s="263"/>
      <c r="C309" s="263"/>
      <c r="D309" s="132">
        <v>9330140.0299999993</v>
      </c>
      <c r="E309" s="133"/>
      <c r="F309" s="134"/>
      <c r="G309" s="121"/>
      <c r="H309" s="121"/>
      <c r="I309" s="137"/>
      <c r="J309" s="196" t="s">
        <v>201</v>
      </c>
      <c r="K309" s="157">
        <v>42.34</v>
      </c>
      <c r="L309" s="4">
        <v>4234</v>
      </c>
      <c r="M309" s="161">
        <v>4423</v>
      </c>
      <c r="N309" s="161">
        <v>4366</v>
      </c>
      <c r="O309" s="197">
        <v>4159</v>
      </c>
      <c r="P309" s="5">
        <v>264</v>
      </c>
      <c r="Q309" s="171">
        <v>6.347679730704496E-2</v>
      </c>
      <c r="R309" s="198">
        <v>104.5</v>
      </c>
      <c r="S309" s="188">
        <v>1635</v>
      </c>
      <c r="T309" s="199">
        <v>1499</v>
      </c>
      <c r="U309" s="121">
        <v>136</v>
      </c>
      <c r="V309" s="171">
        <v>9.0727151434289527E-2</v>
      </c>
      <c r="W309" s="188">
        <v>1522</v>
      </c>
      <c r="X309" s="197">
        <v>1355</v>
      </c>
      <c r="Y309" s="5">
        <v>167</v>
      </c>
      <c r="Z309" s="172">
        <v>0.12324723247232472</v>
      </c>
      <c r="AA309" s="6">
        <v>0.35947094945677843</v>
      </c>
      <c r="AB309" s="161">
        <v>2135</v>
      </c>
      <c r="AC309" s="138">
        <v>1435</v>
      </c>
      <c r="AD309" s="121">
        <v>155</v>
      </c>
      <c r="AE309" s="5">
        <v>1590</v>
      </c>
      <c r="AF309" s="173">
        <v>0.74473067915690871</v>
      </c>
      <c r="AG309" s="7">
        <v>1.074647444670864</v>
      </c>
      <c r="AH309" s="161">
        <v>370</v>
      </c>
      <c r="AI309" s="173">
        <v>0.17330210772833723</v>
      </c>
      <c r="AJ309" s="8">
        <v>0.85118913422562492</v>
      </c>
      <c r="AK309" s="161">
        <v>120</v>
      </c>
      <c r="AL309" s="161">
        <v>10</v>
      </c>
      <c r="AM309" s="5">
        <v>130</v>
      </c>
      <c r="AN309" s="173">
        <v>6.0889929742388757E-2</v>
      </c>
      <c r="AO309" s="8">
        <v>0.6691201070592171</v>
      </c>
      <c r="AP309" s="161">
        <v>50</v>
      </c>
      <c r="AQ309" s="114" t="s">
        <v>5</v>
      </c>
      <c r="AR309" s="9" t="s">
        <v>5</v>
      </c>
      <c r="AS309" s="114"/>
      <c r="AT309" s="192"/>
    </row>
    <row r="310" spans="1:46" s="142" customFormat="1" ht="12.75" x14ac:dyDescent="0.2">
      <c r="A310" s="114"/>
      <c r="B310" s="264"/>
      <c r="C310" s="264"/>
      <c r="D310" s="221">
        <v>9330150</v>
      </c>
      <c r="E310" s="222"/>
      <c r="F310" s="223"/>
      <c r="G310" s="224"/>
      <c r="H310" s="224"/>
      <c r="I310" s="225"/>
      <c r="J310" s="226" t="s">
        <v>228</v>
      </c>
      <c r="K310" s="227">
        <v>18.16</v>
      </c>
      <c r="L310" s="228">
        <v>1816</v>
      </c>
      <c r="M310" s="229">
        <v>814</v>
      </c>
      <c r="N310" s="229">
        <v>789</v>
      </c>
      <c r="O310" s="230">
        <v>767</v>
      </c>
      <c r="P310" s="231">
        <v>47</v>
      </c>
      <c r="Q310" s="232">
        <v>6.1277705345501955E-2</v>
      </c>
      <c r="R310" s="233">
        <v>44.8</v>
      </c>
      <c r="S310" s="234">
        <v>302</v>
      </c>
      <c r="T310" s="235">
        <v>298</v>
      </c>
      <c r="U310" s="224">
        <v>4</v>
      </c>
      <c r="V310" s="232">
        <v>1.3422818791946308E-2</v>
      </c>
      <c r="W310" s="234">
        <v>298</v>
      </c>
      <c r="X310" s="230">
        <v>288</v>
      </c>
      <c r="Y310" s="231">
        <v>10</v>
      </c>
      <c r="Z310" s="236">
        <v>3.4722222222222224E-2</v>
      </c>
      <c r="AA310" s="237">
        <v>0.16409691629955947</v>
      </c>
      <c r="AB310" s="229">
        <v>430</v>
      </c>
      <c r="AC310" s="238">
        <v>320</v>
      </c>
      <c r="AD310" s="224">
        <v>10</v>
      </c>
      <c r="AE310" s="231">
        <v>330</v>
      </c>
      <c r="AF310" s="239">
        <v>0.76744186046511631</v>
      </c>
      <c r="AG310" s="240">
        <v>1.1074197120708751</v>
      </c>
      <c r="AH310" s="229">
        <v>40</v>
      </c>
      <c r="AI310" s="239">
        <v>9.3023255813953487E-2</v>
      </c>
      <c r="AJ310" s="241">
        <v>0.45689221912550826</v>
      </c>
      <c r="AK310" s="229">
        <v>15</v>
      </c>
      <c r="AL310" s="229">
        <v>35</v>
      </c>
      <c r="AM310" s="231">
        <v>50</v>
      </c>
      <c r="AN310" s="239">
        <v>0.11627906976744186</v>
      </c>
      <c r="AO310" s="241">
        <v>1.277791975466394</v>
      </c>
      <c r="AP310" s="229">
        <v>0</v>
      </c>
      <c r="AQ310" s="219" t="s">
        <v>470</v>
      </c>
      <c r="AR310" s="9" t="s">
        <v>5</v>
      </c>
      <c r="AS310" s="114" t="s">
        <v>471</v>
      </c>
      <c r="AT310" s="192"/>
    </row>
    <row r="311" spans="1:46" s="142" customFormat="1" ht="12.75" x14ac:dyDescent="0.2">
      <c r="A311" s="114"/>
      <c r="B311" s="264"/>
      <c r="C311" s="264"/>
      <c r="D311" s="221">
        <v>9330161.0700000003</v>
      </c>
      <c r="E311" s="222">
        <v>9330161.0099999998</v>
      </c>
      <c r="F311" s="244">
        <v>2.381827E-3</v>
      </c>
      <c r="G311" s="235">
        <v>4460</v>
      </c>
      <c r="H311" s="235">
        <v>1915</v>
      </c>
      <c r="I311" s="245">
        <v>1804</v>
      </c>
      <c r="J311" s="226"/>
      <c r="K311" s="227">
        <v>0.53</v>
      </c>
      <c r="L311" s="228">
        <v>53</v>
      </c>
      <c r="M311" s="229">
        <v>10</v>
      </c>
      <c r="N311" s="229">
        <v>5</v>
      </c>
      <c r="O311" s="230">
        <v>10.62294842</v>
      </c>
      <c r="P311" s="231">
        <v>-0.62294842000000017</v>
      </c>
      <c r="Q311" s="232">
        <v>-5.8641762660464856E-2</v>
      </c>
      <c r="R311" s="233">
        <v>18.8</v>
      </c>
      <c r="S311" s="234">
        <v>4</v>
      </c>
      <c r="T311" s="235">
        <v>4.5611987049999998</v>
      </c>
      <c r="U311" s="224">
        <v>-0.5611987049999998</v>
      </c>
      <c r="V311" s="232">
        <v>-0.12303754808682466</v>
      </c>
      <c r="W311" s="234">
        <v>4</v>
      </c>
      <c r="X311" s="230">
        <v>4.2968159080000001</v>
      </c>
      <c r="Y311" s="231">
        <v>-0.29681590800000013</v>
      </c>
      <c r="Z311" s="236">
        <v>-6.9078106755138216E-2</v>
      </c>
      <c r="AA311" s="237">
        <v>7.5471698113207544E-2</v>
      </c>
      <c r="AB311" s="229"/>
      <c r="AC311" s="238"/>
      <c r="AD311" s="224"/>
      <c r="AE311" s="231"/>
      <c r="AF311" s="239"/>
      <c r="AG311" s="240"/>
      <c r="AH311" s="229"/>
      <c r="AI311" s="239"/>
      <c r="AJ311" s="241"/>
      <c r="AK311" s="229"/>
      <c r="AL311" s="229"/>
      <c r="AM311" s="231"/>
      <c r="AN311" s="239"/>
      <c r="AO311" s="241"/>
      <c r="AP311" s="229"/>
      <c r="AQ311" s="220" t="s">
        <v>470</v>
      </c>
      <c r="AR311" s="9" t="s">
        <v>5</v>
      </c>
      <c r="AS311" s="114" t="s">
        <v>480</v>
      </c>
      <c r="AT311" s="192"/>
    </row>
    <row r="312" spans="1:46" s="142" customFormat="1" ht="12.75" x14ac:dyDescent="0.2">
      <c r="A312" s="114"/>
      <c r="B312" s="263"/>
      <c r="C312" s="263"/>
      <c r="D312" s="132">
        <v>9330161.0800000001</v>
      </c>
      <c r="E312" s="133">
        <v>9330161.0099999998</v>
      </c>
      <c r="F312" s="128">
        <v>0.173750345</v>
      </c>
      <c r="G312" s="199">
        <v>4460</v>
      </c>
      <c r="H312" s="199">
        <v>1915</v>
      </c>
      <c r="I312" s="200">
        <v>1804</v>
      </c>
      <c r="J312" s="196"/>
      <c r="K312" s="157">
        <v>6.58</v>
      </c>
      <c r="L312" s="4">
        <v>658</v>
      </c>
      <c r="M312" s="161">
        <v>816</v>
      </c>
      <c r="N312" s="161">
        <v>720</v>
      </c>
      <c r="O312" s="197">
        <v>774.92653870000004</v>
      </c>
      <c r="P312" s="5">
        <v>41.073461299999963</v>
      </c>
      <c r="Q312" s="171">
        <v>5.3003038673709528E-2</v>
      </c>
      <c r="R312" s="198">
        <v>124.1</v>
      </c>
      <c r="S312" s="188">
        <v>368</v>
      </c>
      <c r="T312" s="199">
        <v>332.73191067499999</v>
      </c>
      <c r="U312" s="121">
        <v>35.268089325000005</v>
      </c>
      <c r="V312" s="171">
        <v>0.1059955122833065</v>
      </c>
      <c r="W312" s="188">
        <v>323</v>
      </c>
      <c r="X312" s="197">
        <v>313.44562237999997</v>
      </c>
      <c r="Y312" s="5">
        <v>9.5543776200000252</v>
      </c>
      <c r="Z312" s="172">
        <v>3.0481770801115075E-2</v>
      </c>
      <c r="AA312" s="6">
        <v>0.49088145896656538</v>
      </c>
      <c r="AB312" s="161">
        <v>245</v>
      </c>
      <c r="AC312" s="138">
        <v>190</v>
      </c>
      <c r="AD312" s="121">
        <v>10</v>
      </c>
      <c r="AE312" s="5">
        <v>200</v>
      </c>
      <c r="AF312" s="173">
        <v>0.81632653061224492</v>
      </c>
      <c r="AG312" s="7">
        <v>1.1779603616338312</v>
      </c>
      <c r="AH312" s="161">
        <v>15</v>
      </c>
      <c r="AI312" s="173">
        <v>6.1224489795918366E-2</v>
      </c>
      <c r="AJ312" s="8">
        <v>0.30070967483260491</v>
      </c>
      <c r="AK312" s="161">
        <v>25</v>
      </c>
      <c r="AL312" s="161">
        <v>0</v>
      </c>
      <c r="AM312" s="5">
        <v>25</v>
      </c>
      <c r="AN312" s="173">
        <v>0.10204081632653061</v>
      </c>
      <c r="AO312" s="8">
        <v>1.1213276519398969</v>
      </c>
      <c r="AP312" s="161">
        <v>10</v>
      </c>
      <c r="AQ312" s="114" t="s">
        <v>5</v>
      </c>
      <c r="AR312" s="9" t="s">
        <v>5</v>
      </c>
      <c r="AS312" s="114" t="s">
        <v>469</v>
      </c>
      <c r="AT312" s="192"/>
    </row>
    <row r="313" spans="1:46" s="142" customFormat="1" ht="12.75" x14ac:dyDescent="0.2">
      <c r="A313" s="114"/>
      <c r="B313" s="263" t="s">
        <v>579</v>
      </c>
      <c r="C313" s="263"/>
      <c r="D313" s="132">
        <v>9330161.0899999999</v>
      </c>
      <c r="E313" s="133">
        <v>9330161.0099999998</v>
      </c>
      <c r="F313" s="128">
        <v>0.56425695300000001</v>
      </c>
      <c r="G313" s="199">
        <v>4460</v>
      </c>
      <c r="H313" s="199">
        <v>1915</v>
      </c>
      <c r="I313" s="200">
        <v>1804</v>
      </c>
      <c r="J313" s="196"/>
      <c r="K313" s="157">
        <v>136.76</v>
      </c>
      <c r="L313" s="4">
        <v>13676</v>
      </c>
      <c r="M313" s="161">
        <v>2587</v>
      </c>
      <c r="N313" s="161">
        <v>2538</v>
      </c>
      <c r="O313" s="197">
        <v>2516.5860103800001</v>
      </c>
      <c r="P313" s="5">
        <v>70.413989619999938</v>
      </c>
      <c r="Q313" s="171">
        <v>2.7979965449051968E-2</v>
      </c>
      <c r="R313" s="198">
        <v>18.899999999999999</v>
      </c>
      <c r="S313" s="188">
        <v>852</v>
      </c>
      <c r="T313" s="199">
        <v>1080.5520649949999</v>
      </c>
      <c r="U313" s="121">
        <v>-228.55206499499991</v>
      </c>
      <c r="V313" s="171">
        <v>-0.21151416243515994</v>
      </c>
      <c r="W313" s="188">
        <v>798</v>
      </c>
      <c r="X313" s="197">
        <v>1017.919543212</v>
      </c>
      <c r="Y313" s="5">
        <v>-219.91954321200001</v>
      </c>
      <c r="Z313" s="172">
        <v>-0.21604806065325521</v>
      </c>
      <c r="AA313" s="6">
        <v>5.8350394852295991E-2</v>
      </c>
      <c r="AB313" s="161">
        <v>920</v>
      </c>
      <c r="AC313" s="138">
        <v>770</v>
      </c>
      <c r="AD313" s="121">
        <v>15</v>
      </c>
      <c r="AE313" s="5">
        <v>785</v>
      </c>
      <c r="AF313" s="173">
        <v>0.85326086956521741</v>
      </c>
      <c r="AG313" s="7">
        <v>1.2312566660392747</v>
      </c>
      <c r="AH313" s="161">
        <v>50</v>
      </c>
      <c r="AI313" s="173">
        <v>5.434782608695652E-2</v>
      </c>
      <c r="AJ313" s="8">
        <v>0.26693431280430513</v>
      </c>
      <c r="AK313" s="161">
        <v>45</v>
      </c>
      <c r="AL313" s="161">
        <v>20</v>
      </c>
      <c r="AM313" s="5">
        <v>65</v>
      </c>
      <c r="AN313" s="173">
        <v>7.0652173913043473E-2</v>
      </c>
      <c r="AO313" s="8">
        <v>0.77639751552795022</v>
      </c>
      <c r="AP313" s="161">
        <v>20</v>
      </c>
      <c r="AQ313" s="114" t="s">
        <v>5</v>
      </c>
      <c r="AR313" s="9" t="s">
        <v>5</v>
      </c>
      <c r="AS313" s="114" t="s">
        <v>469</v>
      </c>
      <c r="AT313" s="192"/>
    </row>
    <row r="314" spans="1:46" s="142" customFormat="1" ht="12.75" x14ac:dyDescent="0.2">
      <c r="A314" s="114"/>
      <c r="B314" s="260" t="s">
        <v>568</v>
      </c>
      <c r="C314" s="260" t="s">
        <v>569</v>
      </c>
      <c r="D314" s="129">
        <v>9330180.0299999993</v>
      </c>
      <c r="E314" s="122">
        <v>9330180.0199999996</v>
      </c>
      <c r="F314" s="123">
        <v>0.887820673</v>
      </c>
      <c r="G314" s="146">
        <v>6876</v>
      </c>
      <c r="H314" s="146">
        <v>2689</v>
      </c>
      <c r="I314" s="147">
        <v>2478</v>
      </c>
      <c r="J314" s="179"/>
      <c r="K314" s="154">
        <v>44.66</v>
      </c>
      <c r="L314" s="89">
        <v>4466</v>
      </c>
      <c r="M314" s="158">
        <v>8884</v>
      </c>
      <c r="N314" s="158">
        <v>6398</v>
      </c>
      <c r="O314" s="141">
        <v>6104.6549475479997</v>
      </c>
      <c r="P314" s="90">
        <v>2779.3450524520003</v>
      </c>
      <c r="Q314" s="162">
        <v>0.45528290727854392</v>
      </c>
      <c r="R314" s="174">
        <v>198.9</v>
      </c>
      <c r="S314" s="185">
        <v>3493</v>
      </c>
      <c r="T314" s="146">
        <v>2387.3497896970002</v>
      </c>
      <c r="U314" s="112">
        <v>1105.6502103029998</v>
      </c>
      <c r="V314" s="162">
        <v>0.46312870241077142</v>
      </c>
      <c r="W314" s="185">
        <v>3127</v>
      </c>
      <c r="X314" s="141">
        <v>2200.0196276940001</v>
      </c>
      <c r="Y314" s="90">
        <v>926.98037230599994</v>
      </c>
      <c r="Z314" s="163">
        <v>0.42135095552653556</v>
      </c>
      <c r="AA314" s="91">
        <v>0.70017913121361397</v>
      </c>
      <c r="AB314" s="158">
        <v>3710</v>
      </c>
      <c r="AC314" s="189">
        <v>3235</v>
      </c>
      <c r="AD314" s="112">
        <v>185</v>
      </c>
      <c r="AE314" s="90">
        <v>3420</v>
      </c>
      <c r="AF314" s="164">
        <v>0.92183288409703501</v>
      </c>
      <c r="AG314" s="92">
        <v>1.3302061819582036</v>
      </c>
      <c r="AH314" s="158">
        <v>145</v>
      </c>
      <c r="AI314" s="164">
        <v>3.9083557951482481E-2</v>
      </c>
      <c r="AJ314" s="93">
        <v>0.19196246538056227</v>
      </c>
      <c r="AK314" s="158">
        <v>90</v>
      </c>
      <c r="AL314" s="158">
        <v>15</v>
      </c>
      <c r="AM314" s="90">
        <v>105</v>
      </c>
      <c r="AN314" s="164">
        <v>2.8301886792452831E-2</v>
      </c>
      <c r="AO314" s="93">
        <v>0.31100974497200912</v>
      </c>
      <c r="AP314" s="158">
        <v>45</v>
      </c>
      <c r="AQ314" s="113" t="s">
        <v>9</v>
      </c>
      <c r="AR314" s="9" t="s">
        <v>5</v>
      </c>
      <c r="AS314" s="114" t="s">
        <v>469</v>
      </c>
      <c r="AT314" s="192"/>
    </row>
    <row r="315" spans="1:46" s="142" customFormat="1" ht="12.75" x14ac:dyDescent="0.2">
      <c r="A315" s="114"/>
      <c r="B315" s="260" t="s">
        <v>532</v>
      </c>
      <c r="C315" s="260" t="s">
        <v>533</v>
      </c>
      <c r="D315" s="129">
        <v>9330180.0399999991</v>
      </c>
      <c r="E315" s="122">
        <v>9330180.0199999996</v>
      </c>
      <c r="F315" s="123">
        <v>0.112179327</v>
      </c>
      <c r="G315" s="146">
        <v>6876</v>
      </c>
      <c r="H315" s="146">
        <v>2689</v>
      </c>
      <c r="I315" s="147">
        <v>2478</v>
      </c>
      <c r="J315" s="179"/>
      <c r="K315" s="154">
        <v>3.04</v>
      </c>
      <c r="L315" s="89">
        <v>304</v>
      </c>
      <c r="M315" s="158">
        <v>9554</v>
      </c>
      <c r="N315" s="158">
        <v>5609</v>
      </c>
      <c r="O315" s="141">
        <v>771.345052452</v>
      </c>
      <c r="P315" s="90">
        <v>8782.6549475480006</v>
      </c>
      <c r="Q315" s="162">
        <v>11.386155806184465</v>
      </c>
      <c r="R315" s="174">
        <v>3140.5</v>
      </c>
      <c r="S315" s="185">
        <v>4005</v>
      </c>
      <c r="T315" s="146">
        <v>301.65021030299999</v>
      </c>
      <c r="U315" s="112">
        <v>3703.3497896970002</v>
      </c>
      <c r="V315" s="162">
        <v>12.27696737216619</v>
      </c>
      <c r="W315" s="185">
        <v>3679</v>
      </c>
      <c r="X315" s="141">
        <v>277.98037230599999</v>
      </c>
      <c r="Y315" s="90">
        <v>3401.0196276940001</v>
      </c>
      <c r="Z315" s="163">
        <v>12.234747365364946</v>
      </c>
      <c r="AA315" s="91">
        <v>12.101973684210526</v>
      </c>
      <c r="AB315" s="158">
        <v>4370</v>
      </c>
      <c r="AC315" s="189">
        <v>3665</v>
      </c>
      <c r="AD315" s="112">
        <v>130</v>
      </c>
      <c r="AE315" s="90">
        <v>3795</v>
      </c>
      <c r="AF315" s="164">
        <v>0.86842105263157898</v>
      </c>
      <c r="AG315" s="92">
        <v>1.2531328320802007</v>
      </c>
      <c r="AH315" s="158">
        <v>335</v>
      </c>
      <c r="AI315" s="164">
        <v>7.6659038901601834E-2</v>
      </c>
      <c r="AJ315" s="93">
        <v>0.37651787279765142</v>
      </c>
      <c r="AK315" s="158">
        <v>175</v>
      </c>
      <c r="AL315" s="158">
        <v>20</v>
      </c>
      <c r="AM315" s="90">
        <v>195</v>
      </c>
      <c r="AN315" s="164">
        <v>4.462242562929062E-2</v>
      </c>
      <c r="AO315" s="93">
        <v>0.49035632559660025</v>
      </c>
      <c r="AP315" s="158">
        <v>45</v>
      </c>
      <c r="AQ315" s="113" t="s">
        <v>9</v>
      </c>
      <c r="AR315" s="9" t="s">
        <v>5</v>
      </c>
      <c r="AS315" s="114" t="s">
        <v>469</v>
      </c>
      <c r="AT315" s="192"/>
    </row>
    <row r="316" spans="1:46" s="142" customFormat="1" ht="12.75" x14ac:dyDescent="0.2">
      <c r="A316" s="114"/>
      <c r="B316" s="263" t="s">
        <v>585</v>
      </c>
      <c r="C316" s="263"/>
      <c r="D316" s="132">
        <v>9330182.0099999998</v>
      </c>
      <c r="E316" s="133"/>
      <c r="F316" s="134"/>
      <c r="G316" s="121"/>
      <c r="H316" s="121"/>
      <c r="I316" s="137"/>
      <c r="J316" s="196" t="s">
        <v>266</v>
      </c>
      <c r="K316" s="157">
        <v>50.19</v>
      </c>
      <c r="L316" s="4">
        <v>5019</v>
      </c>
      <c r="M316" s="161">
        <v>5196</v>
      </c>
      <c r="N316" s="161">
        <v>4160</v>
      </c>
      <c r="O316" s="197">
        <v>3141</v>
      </c>
      <c r="P316" s="5">
        <v>2055</v>
      </c>
      <c r="Q316" s="171">
        <v>0.65425023877745936</v>
      </c>
      <c r="R316" s="198">
        <v>103.5</v>
      </c>
      <c r="S316" s="188">
        <v>1763</v>
      </c>
      <c r="T316" s="199">
        <v>1053</v>
      </c>
      <c r="U316" s="121">
        <v>710</v>
      </c>
      <c r="V316" s="171">
        <v>0.67426400759734095</v>
      </c>
      <c r="W316" s="188">
        <v>1531</v>
      </c>
      <c r="X316" s="197">
        <v>961</v>
      </c>
      <c r="Y316" s="5">
        <v>570</v>
      </c>
      <c r="Z316" s="172">
        <v>0.59313215400624353</v>
      </c>
      <c r="AA316" s="6">
        <v>0.30504084478979876</v>
      </c>
      <c r="AB316" s="161">
        <v>2285</v>
      </c>
      <c r="AC316" s="138">
        <v>2015</v>
      </c>
      <c r="AD316" s="121">
        <v>110</v>
      </c>
      <c r="AE316" s="5">
        <v>2125</v>
      </c>
      <c r="AF316" s="173">
        <v>0.92997811816192555</v>
      </c>
      <c r="AG316" s="7">
        <v>1.3419597664674252</v>
      </c>
      <c r="AH316" s="161">
        <v>100</v>
      </c>
      <c r="AI316" s="173">
        <v>4.3763676148796497E-2</v>
      </c>
      <c r="AJ316" s="8">
        <v>0.21494929346167238</v>
      </c>
      <c r="AK316" s="161">
        <v>25</v>
      </c>
      <c r="AL316" s="161">
        <v>10</v>
      </c>
      <c r="AM316" s="5">
        <v>35</v>
      </c>
      <c r="AN316" s="173">
        <v>1.5317286652078774E-2</v>
      </c>
      <c r="AO316" s="8">
        <v>0.16832183134152501</v>
      </c>
      <c r="AP316" s="161">
        <v>20</v>
      </c>
      <c r="AQ316" s="114" t="s">
        <v>5</v>
      </c>
      <c r="AR316" s="9" t="s">
        <v>5</v>
      </c>
      <c r="AS316" s="114"/>
      <c r="AT316" s="192"/>
    </row>
    <row r="317" spans="1:46" s="142" customFormat="1" ht="12.75" x14ac:dyDescent="0.2">
      <c r="A317" s="114"/>
      <c r="B317" s="263"/>
      <c r="C317" s="263"/>
      <c r="D317" s="132">
        <v>9330182.0600000005</v>
      </c>
      <c r="E317" s="133"/>
      <c r="F317" s="134"/>
      <c r="G317" s="121"/>
      <c r="H317" s="121"/>
      <c r="I317" s="137"/>
      <c r="J317" s="196" t="s">
        <v>271</v>
      </c>
      <c r="K317" s="157">
        <v>9.75</v>
      </c>
      <c r="L317" s="4">
        <v>975</v>
      </c>
      <c r="M317" s="161">
        <v>1168</v>
      </c>
      <c r="N317" s="161">
        <v>1180</v>
      </c>
      <c r="O317" s="197">
        <v>1212</v>
      </c>
      <c r="P317" s="5">
        <v>-44</v>
      </c>
      <c r="Q317" s="171">
        <v>-3.6303630363036306E-2</v>
      </c>
      <c r="R317" s="198">
        <v>119.8</v>
      </c>
      <c r="S317" s="188">
        <v>429</v>
      </c>
      <c r="T317" s="199">
        <v>438</v>
      </c>
      <c r="U317" s="121">
        <v>-9</v>
      </c>
      <c r="V317" s="171">
        <v>-2.0547945205479451E-2</v>
      </c>
      <c r="W317" s="188">
        <v>393</v>
      </c>
      <c r="X317" s="197">
        <v>415</v>
      </c>
      <c r="Y317" s="5">
        <v>-22</v>
      </c>
      <c r="Z317" s="172">
        <v>-5.3012048192771083E-2</v>
      </c>
      <c r="AA317" s="6">
        <v>0.40307692307692305</v>
      </c>
      <c r="AB317" s="161">
        <v>470</v>
      </c>
      <c r="AC317" s="138">
        <v>390</v>
      </c>
      <c r="AD317" s="121">
        <v>30</v>
      </c>
      <c r="AE317" s="5">
        <v>420</v>
      </c>
      <c r="AF317" s="173">
        <v>0.8936170212765957</v>
      </c>
      <c r="AG317" s="7">
        <v>1.2894906511927788</v>
      </c>
      <c r="AH317" s="161">
        <v>10</v>
      </c>
      <c r="AI317" s="173">
        <v>2.1276595744680851E-2</v>
      </c>
      <c r="AJ317" s="8">
        <v>0.10450194373615349</v>
      </c>
      <c r="AK317" s="161">
        <v>25</v>
      </c>
      <c r="AL317" s="161">
        <v>10</v>
      </c>
      <c r="AM317" s="5">
        <v>35</v>
      </c>
      <c r="AN317" s="173">
        <v>7.4468085106382975E-2</v>
      </c>
      <c r="AO317" s="8">
        <v>0.81833060556464809</v>
      </c>
      <c r="AP317" s="161">
        <v>0</v>
      </c>
      <c r="AQ317" s="114" t="s">
        <v>5</v>
      </c>
      <c r="AR317" s="9" t="s">
        <v>5</v>
      </c>
      <c r="AS317" s="114"/>
      <c r="AT317" s="192"/>
    </row>
    <row r="318" spans="1:46" s="142" customFormat="1" ht="12.75" x14ac:dyDescent="0.2">
      <c r="A318" s="114"/>
      <c r="B318" s="263"/>
      <c r="C318" s="263"/>
      <c r="D318" s="132">
        <v>9330220</v>
      </c>
      <c r="E318" s="133"/>
      <c r="F318" s="134"/>
      <c r="G318" s="121"/>
      <c r="H318" s="121"/>
      <c r="I318" s="137"/>
      <c r="J318" s="196" t="s">
        <v>347</v>
      </c>
      <c r="K318" s="157">
        <v>9.11</v>
      </c>
      <c r="L318" s="4">
        <v>911</v>
      </c>
      <c r="M318" s="161">
        <v>1363</v>
      </c>
      <c r="N318" s="161">
        <v>1076</v>
      </c>
      <c r="O318" s="197">
        <v>1071</v>
      </c>
      <c r="P318" s="5">
        <v>292</v>
      </c>
      <c r="Q318" s="171">
        <v>0.27264239028944909</v>
      </c>
      <c r="R318" s="198">
        <v>149.69999999999999</v>
      </c>
      <c r="S318" s="188">
        <v>483</v>
      </c>
      <c r="T318" s="199">
        <v>412</v>
      </c>
      <c r="U318" s="121">
        <v>71</v>
      </c>
      <c r="V318" s="171">
        <v>0.17233009708737865</v>
      </c>
      <c r="W318" s="188">
        <v>434</v>
      </c>
      <c r="X318" s="197">
        <v>377</v>
      </c>
      <c r="Y318" s="5">
        <v>57</v>
      </c>
      <c r="Z318" s="172">
        <v>0.15119363395225463</v>
      </c>
      <c r="AA318" s="6">
        <v>0.47639956092206365</v>
      </c>
      <c r="AB318" s="161">
        <v>635</v>
      </c>
      <c r="AC318" s="138">
        <v>415</v>
      </c>
      <c r="AD318" s="121">
        <v>40</v>
      </c>
      <c r="AE318" s="5">
        <v>455</v>
      </c>
      <c r="AF318" s="173">
        <v>0.71653543307086609</v>
      </c>
      <c r="AG318" s="7">
        <v>1.0339616638829237</v>
      </c>
      <c r="AH318" s="161">
        <v>155</v>
      </c>
      <c r="AI318" s="173">
        <v>0.24409448818897639</v>
      </c>
      <c r="AJ318" s="8">
        <v>1.1988923781383909</v>
      </c>
      <c r="AK318" s="161">
        <v>10</v>
      </c>
      <c r="AL318" s="161">
        <v>10</v>
      </c>
      <c r="AM318" s="5">
        <v>20</v>
      </c>
      <c r="AN318" s="173">
        <v>3.1496062992125984E-2</v>
      </c>
      <c r="AO318" s="8">
        <v>0.34611058233105479</v>
      </c>
      <c r="AP318" s="161">
        <v>10</v>
      </c>
      <c r="AQ318" s="9" t="s">
        <v>5</v>
      </c>
      <c r="AR318" s="9" t="s">
        <v>5</v>
      </c>
      <c r="AS318" s="9" t="s">
        <v>472</v>
      </c>
      <c r="AT318" s="192"/>
    </row>
    <row r="319" spans="1:46" s="142" customFormat="1" ht="12.75" x14ac:dyDescent="0.2">
      <c r="A319" s="114"/>
      <c r="B319" s="263"/>
      <c r="C319" s="263"/>
      <c r="D319" s="132">
        <v>9330250.0099999998</v>
      </c>
      <c r="E319" s="133"/>
      <c r="F319" s="134"/>
      <c r="G319" s="121"/>
      <c r="H319" s="121"/>
      <c r="I319" s="137"/>
      <c r="J319" s="196" t="s">
        <v>388</v>
      </c>
      <c r="K319" s="157">
        <v>50.14</v>
      </c>
      <c r="L319" s="4">
        <v>5014</v>
      </c>
      <c r="M319" s="161">
        <v>3680</v>
      </c>
      <c r="N319" s="161">
        <v>3402</v>
      </c>
      <c r="O319" s="197">
        <v>3362</v>
      </c>
      <c r="P319" s="5">
        <v>318</v>
      </c>
      <c r="Q319" s="171">
        <v>9.4586555621653773E-2</v>
      </c>
      <c r="R319" s="198">
        <v>73.400000000000006</v>
      </c>
      <c r="S319" s="188">
        <v>1915</v>
      </c>
      <c r="T319" s="199">
        <v>1640</v>
      </c>
      <c r="U319" s="121">
        <v>275</v>
      </c>
      <c r="V319" s="171">
        <v>0.1676829268292683</v>
      </c>
      <c r="W319" s="188">
        <v>1495</v>
      </c>
      <c r="X319" s="197">
        <v>1340</v>
      </c>
      <c r="Y319" s="5">
        <v>155</v>
      </c>
      <c r="Z319" s="172">
        <v>0.11567164179104478</v>
      </c>
      <c r="AA319" s="6">
        <v>0.29816513761467889</v>
      </c>
      <c r="AB319" s="161">
        <v>1520</v>
      </c>
      <c r="AC319" s="138">
        <v>900</v>
      </c>
      <c r="AD319" s="121">
        <v>110</v>
      </c>
      <c r="AE319" s="5">
        <v>1010</v>
      </c>
      <c r="AF319" s="173">
        <v>0.66447368421052633</v>
      </c>
      <c r="AG319" s="7">
        <v>0.95883648515227471</v>
      </c>
      <c r="AH319" s="161">
        <v>320</v>
      </c>
      <c r="AI319" s="173">
        <v>0.21052631578947367</v>
      </c>
      <c r="AJ319" s="8">
        <v>1.0340192327577291</v>
      </c>
      <c r="AK319" s="161">
        <v>95</v>
      </c>
      <c r="AL319" s="161">
        <v>45</v>
      </c>
      <c r="AM319" s="5">
        <v>140</v>
      </c>
      <c r="AN319" s="173">
        <v>9.2105263157894732E-2</v>
      </c>
      <c r="AO319" s="8">
        <v>1.0121457489878543</v>
      </c>
      <c r="AP319" s="161">
        <v>60</v>
      </c>
      <c r="AQ319" s="114" t="s">
        <v>5</v>
      </c>
      <c r="AR319" s="9" t="s">
        <v>5</v>
      </c>
      <c r="AS319" s="114"/>
      <c r="AT319" s="192"/>
    </row>
    <row r="320" spans="1:46" s="142" customFormat="1" ht="12.75" x14ac:dyDescent="0.2">
      <c r="A320" s="114"/>
      <c r="B320" s="263"/>
      <c r="C320" s="263"/>
      <c r="D320" s="132">
        <v>9330250.0199999996</v>
      </c>
      <c r="E320" s="133"/>
      <c r="F320" s="134"/>
      <c r="G320" s="121"/>
      <c r="H320" s="121"/>
      <c r="I320" s="137"/>
      <c r="J320" s="196" t="s">
        <v>389</v>
      </c>
      <c r="K320" s="157">
        <v>831.7</v>
      </c>
      <c r="L320" s="4">
        <v>83170</v>
      </c>
      <c r="M320" s="161">
        <v>4303</v>
      </c>
      <c r="N320" s="161">
        <v>4175</v>
      </c>
      <c r="O320" s="197">
        <v>3912</v>
      </c>
      <c r="P320" s="5">
        <v>391</v>
      </c>
      <c r="Q320" s="171">
        <v>9.9948875255623723E-2</v>
      </c>
      <c r="R320" s="198">
        <v>5.2</v>
      </c>
      <c r="S320" s="188">
        <v>1862</v>
      </c>
      <c r="T320" s="199">
        <v>1710</v>
      </c>
      <c r="U320" s="121">
        <v>152</v>
      </c>
      <c r="V320" s="171">
        <v>8.8888888888888892E-2</v>
      </c>
      <c r="W320" s="188">
        <v>1486</v>
      </c>
      <c r="X320" s="197">
        <v>1358</v>
      </c>
      <c r="Y320" s="5">
        <v>128</v>
      </c>
      <c r="Z320" s="172">
        <v>9.4256259204712811E-2</v>
      </c>
      <c r="AA320" s="6">
        <v>1.7867019357941567E-2</v>
      </c>
      <c r="AB320" s="161">
        <v>1920</v>
      </c>
      <c r="AC320" s="138">
        <v>1615</v>
      </c>
      <c r="AD320" s="121">
        <v>105</v>
      </c>
      <c r="AE320" s="5">
        <v>1720</v>
      </c>
      <c r="AF320" s="173">
        <v>0.89583333333333337</v>
      </c>
      <c r="AG320" s="7">
        <v>1.2926887926887929</v>
      </c>
      <c r="AH320" s="161">
        <v>145</v>
      </c>
      <c r="AI320" s="173">
        <v>7.5520833333333329E-2</v>
      </c>
      <c r="AJ320" s="8">
        <v>0.37092747216764893</v>
      </c>
      <c r="AK320" s="161">
        <v>30</v>
      </c>
      <c r="AL320" s="161">
        <v>20</v>
      </c>
      <c r="AM320" s="5">
        <v>50</v>
      </c>
      <c r="AN320" s="173">
        <v>2.6041666666666668E-2</v>
      </c>
      <c r="AO320" s="8">
        <v>0.28617216117216121</v>
      </c>
      <c r="AP320" s="161">
        <v>10</v>
      </c>
      <c r="AQ320" s="114" t="s">
        <v>5</v>
      </c>
      <c r="AR320" s="9" t="s">
        <v>5</v>
      </c>
      <c r="AS320" s="114"/>
      <c r="AT320" s="192"/>
    </row>
    <row r="321" spans="1:46" s="142" customFormat="1" ht="12.75" x14ac:dyDescent="0.2">
      <c r="A321" s="114"/>
      <c r="B321" s="264"/>
      <c r="C321" s="264"/>
      <c r="D321" s="221">
        <v>9330251.0099999998</v>
      </c>
      <c r="E321" s="222">
        <v>9330251</v>
      </c>
      <c r="F321" s="244">
        <v>0.33395783099999998</v>
      </c>
      <c r="G321" s="235">
        <v>145</v>
      </c>
      <c r="H321" s="235">
        <v>66</v>
      </c>
      <c r="I321" s="245">
        <v>62</v>
      </c>
      <c r="J321" s="226"/>
      <c r="K321" s="227">
        <v>0.57999999999999996</v>
      </c>
      <c r="L321" s="228">
        <v>57.999999999999993</v>
      </c>
      <c r="M321" s="229">
        <v>49</v>
      </c>
      <c r="N321" s="229">
        <v>47</v>
      </c>
      <c r="O321" s="230">
        <v>48.423885495</v>
      </c>
      <c r="P321" s="231">
        <v>0.57611450499999961</v>
      </c>
      <c r="Q321" s="232">
        <v>1.189732090084936E-2</v>
      </c>
      <c r="R321" s="233">
        <v>84</v>
      </c>
      <c r="S321" s="234">
        <v>16</v>
      </c>
      <c r="T321" s="235">
        <v>22.041216845999998</v>
      </c>
      <c r="U321" s="224">
        <v>-6.0412168459999975</v>
      </c>
      <c r="V321" s="232">
        <v>-0.27408726515461634</v>
      </c>
      <c r="W321" s="234">
        <v>15</v>
      </c>
      <c r="X321" s="230">
        <v>20.705385522</v>
      </c>
      <c r="Y321" s="231">
        <v>-5.7053855220000003</v>
      </c>
      <c r="Z321" s="236">
        <v>-0.27555079889422407</v>
      </c>
      <c r="AA321" s="237">
        <v>0.25862068965517243</v>
      </c>
      <c r="AB321" s="229"/>
      <c r="AC321" s="238"/>
      <c r="AD321" s="224"/>
      <c r="AE321" s="231"/>
      <c r="AF321" s="239"/>
      <c r="AG321" s="240"/>
      <c r="AH321" s="229"/>
      <c r="AI321" s="239"/>
      <c r="AJ321" s="241"/>
      <c r="AK321" s="229"/>
      <c r="AL321" s="229"/>
      <c r="AM321" s="231"/>
      <c r="AN321" s="239"/>
      <c r="AO321" s="241"/>
      <c r="AP321" s="229"/>
      <c r="AQ321" s="220" t="s">
        <v>470</v>
      </c>
      <c r="AR321" s="9" t="s">
        <v>5</v>
      </c>
      <c r="AS321" s="114" t="s">
        <v>481</v>
      </c>
      <c r="AT321" s="192"/>
    </row>
    <row r="322" spans="1:46" s="142" customFormat="1" ht="12.75" x14ac:dyDescent="0.2">
      <c r="A322" s="114"/>
      <c r="B322" s="263"/>
      <c r="C322" s="263"/>
      <c r="D322" s="132">
        <v>9330251.0199999996</v>
      </c>
      <c r="E322" s="133">
        <v>9330251</v>
      </c>
      <c r="F322" s="128">
        <v>0.66604216900000002</v>
      </c>
      <c r="G322" s="199">
        <v>145</v>
      </c>
      <c r="H322" s="199">
        <v>66</v>
      </c>
      <c r="I322" s="200">
        <v>62</v>
      </c>
      <c r="J322" s="196"/>
      <c r="K322" s="157">
        <v>5.63</v>
      </c>
      <c r="L322" s="4">
        <v>563</v>
      </c>
      <c r="M322" s="161">
        <v>127</v>
      </c>
      <c r="N322" s="161">
        <v>90</v>
      </c>
      <c r="O322" s="197">
        <v>96.576114505000007</v>
      </c>
      <c r="P322" s="5">
        <v>30.423885494999993</v>
      </c>
      <c r="Q322" s="171">
        <v>0.31502494846616413</v>
      </c>
      <c r="R322" s="198">
        <v>22.5</v>
      </c>
      <c r="S322" s="188">
        <v>53</v>
      </c>
      <c r="T322" s="199">
        <v>43.958783154000002</v>
      </c>
      <c r="U322" s="121">
        <v>9.0412168459999975</v>
      </c>
      <c r="V322" s="171">
        <v>0.20567486625655829</v>
      </c>
      <c r="W322" s="188">
        <v>44</v>
      </c>
      <c r="X322" s="197">
        <v>41.294614478</v>
      </c>
      <c r="Y322" s="5">
        <v>2.7053855220000003</v>
      </c>
      <c r="Z322" s="172">
        <v>6.5514245772685775E-2</v>
      </c>
      <c r="AA322" s="6">
        <v>7.8152753108348141E-2</v>
      </c>
      <c r="AB322" s="161">
        <v>80</v>
      </c>
      <c r="AC322" s="138">
        <v>50</v>
      </c>
      <c r="AD322" s="121">
        <v>10</v>
      </c>
      <c r="AE322" s="5">
        <v>60</v>
      </c>
      <c r="AF322" s="173">
        <v>0.75</v>
      </c>
      <c r="AG322" s="7">
        <v>1.0822510822510822</v>
      </c>
      <c r="AH322" s="161">
        <v>0</v>
      </c>
      <c r="AI322" s="173">
        <v>0</v>
      </c>
      <c r="AJ322" s="8">
        <v>0</v>
      </c>
      <c r="AK322" s="161">
        <v>15</v>
      </c>
      <c r="AL322" s="161">
        <v>0</v>
      </c>
      <c r="AM322" s="5">
        <v>15</v>
      </c>
      <c r="AN322" s="173">
        <v>0.1875</v>
      </c>
      <c r="AO322" s="8">
        <v>2.0604395604395607</v>
      </c>
      <c r="AP322" s="161">
        <v>0</v>
      </c>
      <c r="AQ322" s="114" t="s">
        <v>5</v>
      </c>
      <c r="AR322" s="9" t="s">
        <v>5</v>
      </c>
      <c r="AS322" s="114" t="s">
        <v>469</v>
      </c>
      <c r="AT322" s="192"/>
    </row>
    <row r="323" spans="1:46" s="142" customFormat="1" ht="12.75" x14ac:dyDescent="0.2">
      <c r="A323" s="114"/>
      <c r="B323" s="264"/>
      <c r="C323" s="264"/>
      <c r="D323" s="221">
        <v>9330270</v>
      </c>
      <c r="E323" s="222"/>
      <c r="F323" s="223"/>
      <c r="G323" s="224"/>
      <c r="H323" s="224"/>
      <c r="I323" s="225"/>
      <c r="J323" s="226" t="s">
        <v>397</v>
      </c>
      <c r="K323" s="227">
        <v>4.4800000000000004</v>
      </c>
      <c r="L323" s="228">
        <v>448.00000000000006</v>
      </c>
      <c r="M323" s="229">
        <v>0</v>
      </c>
      <c r="N323" s="229">
        <v>5</v>
      </c>
      <c r="O323" s="230">
        <v>5</v>
      </c>
      <c r="P323" s="231">
        <v>-5</v>
      </c>
      <c r="Q323" s="232">
        <v>-1</v>
      </c>
      <c r="R323" s="233">
        <v>0</v>
      </c>
      <c r="S323" s="234">
        <v>1</v>
      </c>
      <c r="T323" s="235">
        <v>3</v>
      </c>
      <c r="U323" s="224">
        <v>-2</v>
      </c>
      <c r="V323" s="232">
        <v>-0.66666666666666663</v>
      </c>
      <c r="W323" s="234">
        <v>0</v>
      </c>
      <c r="X323" s="230">
        <v>3</v>
      </c>
      <c r="Y323" s="231">
        <v>-3</v>
      </c>
      <c r="Z323" s="236">
        <v>-1</v>
      </c>
      <c r="AA323" s="237">
        <v>0</v>
      </c>
      <c r="AB323" s="229"/>
      <c r="AC323" s="238"/>
      <c r="AD323" s="224"/>
      <c r="AE323" s="231"/>
      <c r="AF323" s="239"/>
      <c r="AG323" s="240"/>
      <c r="AH323" s="229"/>
      <c r="AI323" s="239"/>
      <c r="AJ323" s="241"/>
      <c r="AK323" s="229"/>
      <c r="AL323" s="229"/>
      <c r="AM323" s="231"/>
      <c r="AN323" s="239"/>
      <c r="AO323" s="241"/>
      <c r="AP323" s="229"/>
      <c r="AQ323" s="219" t="s">
        <v>470</v>
      </c>
      <c r="AR323" s="9" t="s">
        <v>5</v>
      </c>
      <c r="AS323" s="114" t="s">
        <v>472</v>
      </c>
      <c r="AT323" s="192"/>
    </row>
    <row r="324" spans="1:46" s="142" customFormat="1" ht="12.75" x14ac:dyDescent="0.2">
      <c r="A324" s="114"/>
      <c r="B324" s="260" t="s">
        <v>534</v>
      </c>
      <c r="C324" s="260" t="s">
        <v>535</v>
      </c>
      <c r="D324" s="129">
        <v>9330287.0199999996</v>
      </c>
      <c r="E324" s="122"/>
      <c r="F324" s="111"/>
      <c r="G324" s="112"/>
      <c r="H324" s="112"/>
      <c r="I324" s="145"/>
      <c r="J324" s="179" t="s">
        <v>411</v>
      </c>
      <c r="K324" s="154">
        <v>55.92</v>
      </c>
      <c r="L324" s="89">
        <v>5592</v>
      </c>
      <c r="M324" s="158">
        <v>12116</v>
      </c>
      <c r="N324" s="158">
        <v>5659</v>
      </c>
      <c r="O324" s="141">
        <v>3842</v>
      </c>
      <c r="P324" s="90">
        <v>8274</v>
      </c>
      <c r="Q324" s="162">
        <v>2.1535658511192088</v>
      </c>
      <c r="R324" s="174">
        <v>216.7</v>
      </c>
      <c r="S324" s="185">
        <v>3893</v>
      </c>
      <c r="T324" s="146">
        <v>1290</v>
      </c>
      <c r="U324" s="112">
        <v>2603</v>
      </c>
      <c r="V324" s="162">
        <v>2.0178294573643409</v>
      </c>
      <c r="W324" s="185">
        <v>3766</v>
      </c>
      <c r="X324" s="141">
        <v>1240</v>
      </c>
      <c r="Y324" s="90">
        <v>2526</v>
      </c>
      <c r="Z324" s="163">
        <v>2.0370967741935484</v>
      </c>
      <c r="AA324" s="91">
        <v>0.67346208869814017</v>
      </c>
      <c r="AB324" s="158">
        <v>5590</v>
      </c>
      <c r="AC324" s="189">
        <v>4505</v>
      </c>
      <c r="AD324" s="112">
        <v>340</v>
      </c>
      <c r="AE324" s="90">
        <v>4845</v>
      </c>
      <c r="AF324" s="164">
        <v>0.86672629695885506</v>
      </c>
      <c r="AG324" s="92">
        <v>1.2506872971989251</v>
      </c>
      <c r="AH324" s="158">
        <v>605</v>
      </c>
      <c r="AI324" s="164">
        <v>0.10822898032200358</v>
      </c>
      <c r="AJ324" s="93">
        <v>0.53157652417487022</v>
      </c>
      <c r="AK324" s="158">
        <v>65</v>
      </c>
      <c r="AL324" s="158">
        <v>15</v>
      </c>
      <c r="AM324" s="90">
        <v>80</v>
      </c>
      <c r="AN324" s="164">
        <v>1.4311270125223614E-2</v>
      </c>
      <c r="AO324" s="93">
        <v>0.15726670467278697</v>
      </c>
      <c r="AP324" s="158">
        <v>55</v>
      </c>
      <c r="AQ324" s="113" t="s">
        <v>9</v>
      </c>
      <c r="AR324" s="9" t="s">
        <v>5</v>
      </c>
      <c r="AS324" s="114"/>
      <c r="AT324" s="192"/>
    </row>
    <row r="325" spans="1:46" s="142" customFormat="1" ht="12.75" x14ac:dyDescent="0.2">
      <c r="A325" s="114"/>
      <c r="B325" s="264"/>
      <c r="C325" s="264"/>
      <c r="D325" s="221">
        <v>9330400.0700000003</v>
      </c>
      <c r="E325" s="222">
        <v>9330400.0199999996</v>
      </c>
      <c r="F325" s="244">
        <v>1.1959399999999999E-3</v>
      </c>
      <c r="G325" s="235">
        <v>3496</v>
      </c>
      <c r="H325" s="235">
        <v>1384</v>
      </c>
      <c r="I325" s="245">
        <v>1281</v>
      </c>
      <c r="J325" s="226"/>
      <c r="K325" s="227">
        <v>1.3</v>
      </c>
      <c r="L325" s="228">
        <v>130</v>
      </c>
      <c r="M325" s="229">
        <v>0</v>
      </c>
      <c r="N325" s="229">
        <v>0</v>
      </c>
      <c r="O325" s="230">
        <v>4.1810062399999994</v>
      </c>
      <c r="P325" s="231">
        <v>-4.1810062399999994</v>
      </c>
      <c r="Q325" s="232">
        <v>-1</v>
      </c>
      <c r="R325" s="233">
        <v>0</v>
      </c>
      <c r="S325" s="234">
        <v>0</v>
      </c>
      <c r="T325" s="235">
        <v>1.6551809599999998</v>
      </c>
      <c r="U325" s="224">
        <v>-1.6551809599999998</v>
      </c>
      <c r="V325" s="232">
        <v>-1</v>
      </c>
      <c r="W325" s="234">
        <v>0</v>
      </c>
      <c r="X325" s="230">
        <v>1.5319991399999999</v>
      </c>
      <c r="Y325" s="231">
        <v>-1.5319991399999999</v>
      </c>
      <c r="Z325" s="236">
        <v>-1</v>
      </c>
      <c r="AA325" s="237">
        <v>0</v>
      </c>
      <c r="AB325" s="229"/>
      <c r="AC325" s="238"/>
      <c r="AD325" s="224"/>
      <c r="AE325" s="231"/>
      <c r="AF325" s="239"/>
      <c r="AG325" s="240"/>
      <c r="AH325" s="229"/>
      <c r="AI325" s="239"/>
      <c r="AJ325" s="241"/>
      <c r="AK325" s="229"/>
      <c r="AL325" s="229"/>
      <c r="AM325" s="231"/>
      <c r="AN325" s="239"/>
      <c r="AO325" s="241"/>
      <c r="AP325" s="229"/>
      <c r="AQ325" s="220" t="s">
        <v>470</v>
      </c>
      <c r="AR325" s="9" t="s">
        <v>5</v>
      </c>
      <c r="AS325" s="114" t="s">
        <v>483</v>
      </c>
      <c r="AT325" s="192"/>
    </row>
    <row r="326" spans="1:46" s="142" customFormat="1" ht="12.75" x14ac:dyDescent="0.2">
      <c r="A326" s="114"/>
      <c r="B326" s="264"/>
      <c r="C326" s="264"/>
      <c r="D326" s="221">
        <v>9330400.0800000001</v>
      </c>
      <c r="E326" s="222">
        <v>9330400.0199999996</v>
      </c>
      <c r="F326" s="244">
        <v>1.13225E-3</v>
      </c>
      <c r="G326" s="235">
        <v>3496</v>
      </c>
      <c r="H326" s="235">
        <v>1384</v>
      </c>
      <c r="I326" s="245">
        <v>1281</v>
      </c>
      <c r="J326" s="226"/>
      <c r="K326" s="227">
        <v>0.39</v>
      </c>
      <c r="L326" s="228">
        <v>39</v>
      </c>
      <c r="M326" s="229">
        <v>0</v>
      </c>
      <c r="N326" s="229">
        <v>0</v>
      </c>
      <c r="O326" s="230">
        <v>3.9583460000000001</v>
      </c>
      <c r="P326" s="231">
        <v>-3.9583460000000001</v>
      </c>
      <c r="Q326" s="232">
        <v>-1</v>
      </c>
      <c r="R326" s="233">
        <v>0</v>
      </c>
      <c r="S326" s="234">
        <v>1</v>
      </c>
      <c r="T326" s="235">
        <v>1.567034</v>
      </c>
      <c r="U326" s="224">
        <v>-0.56703400000000004</v>
      </c>
      <c r="V326" s="232">
        <v>-0.3618517530570492</v>
      </c>
      <c r="W326" s="234">
        <v>0</v>
      </c>
      <c r="X326" s="230">
        <v>1.4504122500000001</v>
      </c>
      <c r="Y326" s="231">
        <v>-1.4504122500000001</v>
      </c>
      <c r="Z326" s="236">
        <v>-1</v>
      </c>
      <c r="AA326" s="237">
        <v>0</v>
      </c>
      <c r="AB326" s="229"/>
      <c r="AC326" s="238"/>
      <c r="AD326" s="224"/>
      <c r="AE326" s="231"/>
      <c r="AF326" s="239"/>
      <c r="AG326" s="240"/>
      <c r="AH326" s="229"/>
      <c r="AI326" s="239"/>
      <c r="AJ326" s="241"/>
      <c r="AK326" s="229"/>
      <c r="AL326" s="229"/>
      <c r="AM326" s="231"/>
      <c r="AN326" s="239"/>
      <c r="AO326" s="241"/>
      <c r="AP326" s="229"/>
      <c r="AQ326" s="220" t="s">
        <v>470</v>
      </c>
      <c r="AR326" s="9" t="s">
        <v>5</v>
      </c>
      <c r="AS326" s="114" t="s">
        <v>484</v>
      </c>
      <c r="AT326" s="192"/>
    </row>
    <row r="327" spans="1:46" s="142" customFormat="1" ht="12.75" x14ac:dyDescent="0.2">
      <c r="A327" s="114"/>
      <c r="B327" s="263"/>
      <c r="C327" s="263"/>
      <c r="D327" s="132">
        <v>9330400.0899999999</v>
      </c>
      <c r="E327" s="133">
        <v>9330400.0199999996</v>
      </c>
      <c r="F327" s="128">
        <v>0.99767181000000005</v>
      </c>
      <c r="G327" s="199">
        <v>3496</v>
      </c>
      <c r="H327" s="199">
        <v>1384</v>
      </c>
      <c r="I327" s="200">
        <v>1281</v>
      </c>
      <c r="J327" s="196"/>
      <c r="K327" s="157">
        <v>35.99</v>
      </c>
      <c r="L327" s="4">
        <v>3599</v>
      </c>
      <c r="M327" s="161">
        <v>5083</v>
      </c>
      <c r="N327" s="161">
        <v>4140</v>
      </c>
      <c r="O327" s="197">
        <v>3487.8606477600001</v>
      </c>
      <c r="P327" s="5">
        <v>1595.1393522399999</v>
      </c>
      <c r="Q327" s="171">
        <v>0.45734033361236553</v>
      </c>
      <c r="R327" s="198">
        <v>141.19999999999999</v>
      </c>
      <c r="S327" s="188">
        <v>1843</v>
      </c>
      <c r="T327" s="199">
        <v>1380.77778504</v>
      </c>
      <c r="U327" s="121">
        <v>462.22221495999997</v>
      </c>
      <c r="V327" s="171">
        <v>0.33475496199890686</v>
      </c>
      <c r="W327" s="188">
        <v>1725</v>
      </c>
      <c r="X327" s="197">
        <v>1278.0175886100001</v>
      </c>
      <c r="Y327" s="5">
        <v>446.98241138999992</v>
      </c>
      <c r="Z327" s="172">
        <v>0.34974668218466992</v>
      </c>
      <c r="AA327" s="6">
        <v>0.47929980550152818</v>
      </c>
      <c r="AB327" s="161">
        <v>2360</v>
      </c>
      <c r="AC327" s="138">
        <v>2095</v>
      </c>
      <c r="AD327" s="121">
        <v>85</v>
      </c>
      <c r="AE327" s="5">
        <v>2180</v>
      </c>
      <c r="AF327" s="173">
        <v>0.92372881355932202</v>
      </c>
      <c r="AG327" s="7">
        <v>1.3329420109081127</v>
      </c>
      <c r="AH327" s="161">
        <v>100</v>
      </c>
      <c r="AI327" s="173">
        <v>4.2372881355932202E-2</v>
      </c>
      <c r="AJ327" s="8">
        <v>0.20811827777962771</v>
      </c>
      <c r="AK327" s="161">
        <v>50</v>
      </c>
      <c r="AL327" s="161">
        <v>0</v>
      </c>
      <c r="AM327" s="5">
        <v>50</v>
      </c>
      <c r="AN327" s="173">
        <v>2.1186440677966101E-2</v>
      </c>
      <c r="AO327" s="8">
        <v>0.2328180294281989</v>
      </c>
      <c r="AP327" s="161">
        <v>30</v>
      </c>
      <c r="AQ327" s="114" t="s">
        <v>5</v>
      </c>
      <c r="AR327" s="9" t="s">
        <v>5</v>
      </c>
      <c r="AS327" s="114" t="s">
        <v>469</v>
      </c>
      <c r="AT327" s="192"/>
    </row>
    <row r="328" spans="1:46" s="142" customFormat="1" ht="12.75" x14ac:dyDescent="0.2">
      <c r="A328" s="114"/>
      <c r="B328" s="263" t="s">
        <v>550</v>
      </c>
      <c r="C328" s="263" t="s">
        <v>551</v>
      </c>
      <c r="D328" s="132">
        <v>9330404.0199999996</v>
      </c>
      <c r="E328" s="133"/>
      <c r="F328" s="134"/>
      <c r="G328" s="121"/>
      <c r="H328" s="121"/>
      <c r="I328" s="137"/>
      <c r="J328" s="196" t="s">
        <v>441</v>
      </c>
      <c r="K328" s="157">
        <v>153.30000000000001</v>
      </c>
      <c r="L328" s="4">
        <v>15330.000000000002</v>
      </c>
      <c r="M328" s="161">
        <v>6714</v>
      </c>
      <c r="N328" s="161">
        <v>4976</v>
      </c>
      <c r="O328" s="197">
        <v>3021</v>
      </c>
      <c r="P328" s="5">
        <v>3693</v>
      </c>
      <c r="Q328" s="171">
        <v>1.2224428997020853</v>
      </c>
      <c r="R328" s="198">
        <v>43.8</v>
      </c>
      <c r="S328" s="188">
        <v>2271</v>
      </c>
      <c r="T328" s="199">
        <v>1381</v>
      </c>
      <c r="U328" s="121">
        <v>890</v>
      </c>
      <c r="V328" s="171">
        <v>0.64446053584359164</v>
      </c>
      <c r="W328" s="188">
        <v>2150</v>
      </c>
      <c r="X328" s="197">
        <v>1009</v>
      </c>
      <c r="Y328" s="5">
        <v>1141</v>
      </c>
      <c r="Z328" s="172">
        <v>1.1308225966303271</v>
      </c>
      <c r="AA328" s="6">
        <v>0.14024787997390736</v>
      </c>
      <c r="AB328" s="161">
        <v>3260</v>
      </c>
      <c r="AC328" s="138">
        <v>2845</v>
      </c>
      <c r="AD328" s="121">
        <v>165</v>
      </c>
      <c r="AE328" s="5">
        <v>3010</v>
      </c>
      <c r="AF328" s="173">
        <v>0.92331288343558282</v>
      </c>
      <c r="AG328" s="7">
        <v>1.3323418231393693</v>
      </c>
      <c r="AH328" s="161">
        <v>170</v>
      </c>
      <c r="AI328" s="173">
        <v>5.2147239263803678E-2</v>
      </c>
      <c r="AJ328" s="8">
        <v>0.25612592958646208</v>
      </c>
      <c r="AK328" s="161">
        <v>50</v>
      </c>
      <c r="AL328" s="161">
        <v>0</v>
      </c>
      <c r="AM328" s="5">
        <v>50</v>
      </c>
      <c r="AN328" s="173">
        <v>1.5337423312883436E-2</v>
      </c>
      <c r="AO328" s="8">
        <v>0.16854311332838939</v>
      </c>
      <c r="AP328" s="161">
        <v>20</v>
      </c>
      <c r="AQ328" s="114" t="s">
        <v>5</v>
      </c>
      <c r="AR328" s="9" t="s">
        <v>5</v>
      </c>
      <c r="AS328" s="114"/>
      <c r="AT328" s="192"/>
    </row>
    <row r="329" spans="1:46" s="142" customFormat="1" ht="12.75" x14ac:dyDescent="0.2">
      <c r="A329" s="114"/>
      <c r="B329" s="263"/>
      <c r="C329" s="263"/>
      <c r="D329" s="132">
        <v>9330410.0399999991</v>
      </c>
      <c r="E329" s="133"/>
      <c r="F329" s="134"/>
      <c r="G329" s="121"/>
      <c r="H329" s="121"/>
      <c r="I329" s="137"/>
      <c r="J329" s="196" t="s">
        <v>444</v>
      </c>
      <c r="K329" s="157">
        <v>60.05</v>
      </c>
      <c r="L329" s="4">
        <v>6005</v>
      </c>
      <c r="M329" s="161">
        <v>1385</v>
      </c>
      <c r="N329" s="161">
        <v>1495</v>
      </c>
      <c r="O329" s="197">
        <v>1038</v>
      </c>
      <c r="P329" s="5">
        <v>347</v>
      </c>
      <c r="Q329" s="171">
        <v>0.33429672447013487</v>
      </c>
      <c r="R329" s="198">
        <v>23.1</v>
      </c>
      <c r="S329" s="188">
        <v>620</v>
      </c>
      <c r="T329" s="199">
        <v>369</v>
      </c>
      <c r="U329" s="121">
        <v>251</v>
      </c>
      <c r="V329" s="171">
        <v>0.68021680216802172</v>
      </c>
      <c r="W329" s="188">
        <v>587</v>
      </c>
      <c r="X329" s="197">
        <v>355</v>
      </c>
      <c r="Y329" s="5">
        <v>232</v>
      </c>
      <c r="Z329" s="172">
        <v>0.6535211267605634</v>
      </c>
      <c r="AA329" s="6">
        <v>9.7751873438800999E-2</v>
      </c>
      <c r="AB329" s="161">
        <v>585</v>
      </c>
      <c r="AC329" s="138">
        <v>475</v>
      </c>
      <c r="AD329" s="121">
        <v>20</v>
      </c>
      <c r="AE329" s="5">
        <v>495</v>
      </c>
      <c r="AF329" s="173">
        <v>0.84615384615384615</v>
      </c>
      <c r="AG329" s="7">
        <v>1.2210012210012211</v>
      </c>
      <c r="AH329" s="161">
        <v>25</v>
      </c>
      <c r="AI329" s="173">
        <v>4.2735042735042736E-2</v>
      </c>
      <c r="AJ329" s="8">
        <v>0.2098970664785989</v>
      </c>
      <c r="AK329" s="161">
        <v>55</v>
      </c>
      <c r="AL329" s="161">
        <v>10</v>
      </c>
      <c r="AM329" s="5">
        <v>65</v>
      </c>
      <c r="AN329" s="173">
        <v>0.1111111111111111</v>
      </c>
      <c r="AO329" s="8">
        <v>1.2210012210012209</v>
      </c>
      <c r="AP329" s="161">
        <v>10</v>
      </c>
      <c r="AQ329" s="114" t="s">
        <v>5</v>
      </c>
      <c r="AR329" s="9" t="s">
        <v>5</v>
      </c>
      <c r="AS329" s="114"/>
      <c r="AT329" s="192"/>
    </row>
    <row r="330" spans="1:46" s="142" customFormat="1" ht="12.75" x14ac:dyDescent="0.2">
      <c r="A330" s="114"/>
      <c r="B330" s="260"/>
      <c r="C330" s="260"/>
      <c r="D330" s="129">
        <v>9330500.0099999998</v>
      </c>
      <c r="E330" s="122">
        <v>9330500</v>
      </c>
      <c r="F330" s="123">
        <v>7.1178719000000001E-2</v>
      </c>
      <c r="G330" s="146">
        <v>6238</v>
      </c>
      <c r="H330" s="146">
        <v>2641</v>
      </c>
      <c r="I330" s="147">
        <v>2457</v>
      </c>
      <c r="J330" s="179"/>
      <c r="K330" s="154">
        <v>0.28000000000000003</v>
      </c>
      <c r="L330" s="89">
        <v>28.000000000000004</v>
      </c>
      <c r="M330" s="158">
        <v>471</v>
      </c>
      <c r="N330" s="158">
        <v>498</v>
      </c>
      <c r="O330" s="141">
        <v>444.01284912200003</v>
      </c>
      <c r="P330" s="90">
        <v>26.987150877999966</v>
      </c>
      <c r="Q330" s="162">
        <v>6.0780112402974151E-2</v>
      </c>
      <c r="R330" s="174">
        <v>1680.9</v>
      </c>
      <c r="S330" s="185">
        <v>286</v>
      </c>
      <c r="T330" s="146">
        <v>187.98299687900001</v>
      </c>
      <c r="U330" s="112">
        <v>98.017003120999988</v>
      </c>
      <c r="V330" s="162">
        <v>0.52141419568968306</v>
      </c>
      <c r="W330" s="185">
        <v>285</v>
      </c>
      <c r="X330" s="141">
        <v>174.886112583</v>
      </c>
      <c r="Y330" s="90">
        <v>110.113887417</v>
      </c>
      <c r="Z330" s="163">
        <v>0.62963196900348817</v>
      </c>
      <c r="AA330" s="91">
        <v>10.178571428571427</v>
      </c>
      <c r="AB330" s="158">
        <v>95</v>
      </c>
      <c r="AC330" s="189">
        <v>90</v>
      </c>
      <c r="AD330" s="112">
        <v>0</v>
      </c>
      <c r="AE330" s="90">
        <v>90</v>
      </c>
      <c r="AF330" s="164">
        <v>0.94736842105263153</v>
      </c>
      <c r="AG330" s="92">
        <v>1.367053998632946</v>
      </c>
      <c r="AH330" s="158">
        <v>0</v>
      </c>
      <c r="AI330" s="164">
        <v>0</v>
      </c>
      <c r="AJ330" s="93">
        <v>0</v>
      </c>
      <c r="AK330" s="158">
        <v>0</v>
      </c>
      <c r="AL330" s="158">
        <v>0</v>
      </c>
      <c r="AM330" s="90">
        <v>0</v>
      </c>
      <c r="AN330" s="164">
        <v>0</v>
      </c>
      <c r="AO330" s="93">
        <v>0</v>
      </c>
      <c r="AP330" s="158">
        <v>0</v>
      </c>
      <c r="AQ330" s="113" t="s">
        <v>9</v>
      </c>
      <c r="AR330" s="9" t="s">
        <v>5</v>
      </c>
      <c r="AS330" s="114" t="s">
        <v>469</v>
      </c>
      <c r="AT330" s="192"/>
    </row>
    <row r="331" spans="1:46" s="142" customFormat="1" ht="12.75" x14ac:dyDescent="0.2">
      <c r="A331" s="114"/>
      <c r="B331" s="263"/>
      <c r="C331" s="263"/>
      <c r="D331" s="132">
        <v>9330500.0199999996</v>
      </c>
      <c r="E331" s="133">
        <v>9330500</v>
      </c>
      <c r="F331" s="128">
        <v>0.92618762099999996</v>
      </c>
      <c r="G331" s="199">
        <v>6238</v>
      </c>
      <c r="H331" s="199">
        <v>2641</v>
      </c>
      <c r="I331" s="200">
        <v>2457</v>
      </c>
      <c r="J331" s="196"/>
      <c r="K331" s="157">
        <v>72.38</v>
      </c>
      <c r="L331" s="4">
        <v>7238</v>
      </c>
      <c r="M331" s="161">
        <v>5878</v>
      </c>
      <c r="N331" s="161">
        <v>5957</v>
      </c>
      <c r="O331" s="197">
        <v>5777.5583797979998</v>
      </c>
      <c r="P331" s="5">
        <v>100.44162020200019</v>
      </c>
      <c r="Q331" s="171">
        <v>1.7384786721187907E-2</v>
      </c>
      <c r="R331" s="198">
        <v>81.2</v>
      </c>
      <c r="S331" s="188">
        <v>2347</v>
      </c>
      <c r="T331" s="199">
        <v>2446.0615070609997</v>
      </c>
      <c r="U331" s="121">
        <v>-99.061507060999702</v>
      </c>
      <c r="V331" s="171">
        <v>-4.0498371269504348E-2</v>
      </c>
      <c r="W331" s="188">
        <v>2187</v>
      </c>
      <c r="X331" s="197">
        <v>2275.6429847969998</v>
      </c>
      <c r="Y331" s="5">
        <v>-88.642984796999826</v>
      </c>
      <c r="Z331" s="172">
        <v>-3.8952940065379929E-2</v>
      </c>
      <c r="AA331" s="6">
        <v>0.30215529151699366</v>
      </c>
      <c r="AB331" s="161">
        <v>2460</v>
      </c>
      <c r="AC331" s="138">
        <v>2130</v>
      </c>
      <c r="AD331" s="121">
        <v>120</v>
      </c>
      <c r="AE331" s="5">
        <v>2250</v>
      </c>
      <c r="AF331" s="173">
        <v>0.91463414634146345</v>
      </c>
      <c r="AG331" s="7">
        <v>1.3198183929891247</v>
      </c>
      <c r="AH331" s="161">
        <v>55</v>
      </c>
      <c r="AI331" s="173">
        <v>2.2357723577235773E-2</v>
      </c>
      <c r="AJ331" s="8">
        <v>0.10981200185282795</v>
      </c>
      <c r="AK331" s="161">
        <v>105</v>
      </c>
      <c r="AL331" s="161">
        <v>0</v>
      </c>
      <c r="AM331" s="5">
        <v>105</v>
      </c>
      <c r="AN331" s="173">
        <v>4.2682926829268296E-2</v>
      </c>
      <c r="AO331" s="8">
        <v>0.46904315196998131</v>
      </c>
      <c r="AP331" s="161">
        <v>45</v>
      </c>
      <c r="AQ331" s="114" t="s">
        <v>5</v>
      </c>
      <c r="AR331" s="9" t="s">
        <v>5</v>
      </c>
      <c r="AS331" s="114" t="s">
        <v>469</v>
      </c>
      <c r="AT331" s="192"/>
    </row>
    <row r="332" spans="1:46" s="142" customFormat="1" ht="12.75" x14ac:dyDescent="0.2">
      <c r="A332" s="114"/>
      <c r="B332" s="263"/>
      <c r="C332" s="263"/>
      <c r="D332" s="132">
        <v>9330501.0299999993</v>
      </c>
      <c r="E332" s="133"/>
      <c r="F332" s="134"/>
      <c r="G332" s="121"/>
      <c r="H332" s="121"/>
      <c r="I332" s="137"/>
      <c r="J332" s="196" t="s">
        <v>448</v>
      </c>
      <c r="K332" s="157">
        <v>23.28</v>
      </c>
      <c r="L332" s="4">
        <v>2328</v>
      </c>
      <c r="M332" s="161">
        <v>3393</v>
      </c>
      <c r="N332" s="161">
        <v>3242</v>
      </c>
      <c r="O332" s="197">
        <v>3143</v>
      </c>
      <c r="P332" s="5">
        <v>250</v>
      </c>
      <c r="Q332" s="171">
        <v>7.9541839007317844E-2</v>
      </c>
      <c r="R332" s="198">
        <v>145.80000000000001</v>
      </c>
      <c r="S332" s="188">
        <v>1139</v>
      </c>
      <c r="T332" s="199">
        <v>1140</v>
      </c>
      <c r="U332" s="121">
        <v>-1</v>
      </c>
      <c r="V332" s="171">
        <v>-8.7719298245614037E-4</v>
      </c>
      <c r="W332" s="188">
        <v>1094</v>
      </c>
      <c r="X332" s="197">
        <v>1036</v>
      </c>
      <c r="Y332" s="5">
        <v>58</v>
      </c>
      <c r="Z332" s="172">
        <v>5.5984555984555984E-2</v>
      </c>
      <c r="AA332" s="6">
        <v>0.46993127147766323</v>
      </c>
      <c r="AB332" s="161">
        <v>1755</v>
      </c>
      <c r="AC332" s="138">
        <v>1520</v>
      </c>
      <c r="AD332" s="121">
        <v>130</v>
      </c>
      <c r="AE332" s="5">
        <v>1650</v>
      </c>
      <c r="AF332" s="173">
        <v>0.94017094017094016</v>
      </c>
      <c r="AG332" s="7">
        <v>1.3566680233346902</v>
      </c>
      <c r="AH332" s="161">
        <v>10</v>
      </c>
      <c r="AI332" s="173">
        <v>5.6980056980056983E-3</v>
      </c>
      <c r="AJ332" s="8">
        <v>2.7986275530479852E-2</v>
      </c>
      <c r="AK332" s="161">
        <v>50</v>
      </c>
      <c r="AL332" s="161">
        <v>15</v>
      </c>
      <c r="AM332" s="5">
        <v>65</v>
      </c>
      <c r="AN332" s="173">
        <v>3.7037037037037035E-2</v>
      </c>
      <c r="AO332" s="8">
        <v>0.40700040700040702</v>
      </c>
      <c r="AP332" s="161">
        <v>15</v>
      </c>
      <c r="AQ332" s="114" t="s">
        <v>5</v>
      </c>
      <c r="AR332" s="9" t="s">
        <v>5</v>
      </c>
      <c r="AS332" s="114"/>
      <c r="AT332" s="192"/>
    </row>
    <row r="333" spans="1:46" s="142" customFormat="1" ht="12.75" x14ac:dyDescent="0.2">
      <c r="A333" s="114"/>
      <c r="B333" s="263"/>
      <c r="C333" s="263"/>
      <c r="D333" s="132">
        <v>9330502.0500000007</v>
      </c>
      <c r="E333" s="133"/>
      <c r="F333" s="134"/>
      <c r="G333" s="121"/>
      <c r="H333" s="121"/>
      <c r="I333" s="137"/>
      <c r="J333" s="196" t="s">
        <v>452</v>
      </c>
      <c r="K333" s="157">
        <v>33.51</v>
      </c>
      <c r="L333" s="4">
        <v>3351</v>
      </c>
      <c r="M333" s="161">
        <v>2979</v>
      </c>
      <c r="N333" s="161">
        <v>2705</v>
      </c>
      <c r="O333" s="197">
        <v>2501</v>
      </c>
      <c r="P333" s="5">
        <v>478</v>
      </c>
      <c r="Q333" s="171">
        <v>0.1911235505797681</v>
      </c>
      <c r="R333" s="198">
        <v>88.9</v>
      </c>
      <c r="S333" s="188">
        <v>1138</v>
      </c>
      <c r="T333" s="199">
        <v>1000</v>
      </c>
      <c r="U333" s="121">
        <v>138</v>
      </c>
      <c r="V333" s="171">
        <v>0.13800000000000001</v>
      </c>
      <c r="W333" s="188">
        <v>1061</v>
      </c>
      <c r="X333" s="197">
        <v>918</v>
      </c>
      <c r="Y333" s="5">
        <v>143</v>
      </c>
      <c r="Z333" s="172">
        <v>0.15577342047930284</v>
      </c>
      <c r="AA333" s="6">
        <v>0.3166219039092808</v>
      </c>
      <c r="AB333" s="161">
        <v>1290</v>
      </c>
      <c r="AC333" s="138">
        <v>1120</v>
      </c>
      <c r="AD333" s="121">
        <v>55</v>
      </c>
      <c r="AE333" s="5">
        <v>1175</v>
      </c>
      <c r="AF333" s="173">
        <v>0.91085271317829453</v>
      </c>
      <c r="AG333" s="7">
        <v>1.3143617794780587</v>
      </c>
      <c r="AH333" s="161">
        <v>15</v>
      </c>
      <c r="AI333" s="173">
        <v>1.1627906976744186E-2</v>
      </c>
      <c r="AJ333" s="8">
        <v>5.7111527390688532E-2</v>
      </c>
      <c r="AK333" s="161">
        <v>65</v>
      </c>
      <c r="AL333" s="161">
        <v>15</v>
      </c>
      <c r="AM333" s="5">
        <v>80</v>
      </c>
      <c r="AN333" s="173">
        <v>6.2015503875968991E-2</v>
      </c>
      <c r="AO333" s="8">
        <v>0.6814890535820769</v>
      </c>
      <c r="AP333" s="161">
        <v>20</v>
      </c>
      <c r="AQ333" s="114" t="s">
        <v>5</v>
      </c>
      <c r="AR333" s="9" t="s">
        <v>5</v>
      </c>
      <c r="AS333" s="114"/>
      <c r="AT333" s="192"/>
    </row>
    <row r="334" spans="1:46" s="142" customFormat="1" ht="12.75" x14ac:dyDescent="0.2">
      <c r="A334" s="114"/>
      <c r="B334" s="260"/>
      <c r="C334" s="260"/>
      <c r="D334" s="129">
        <v>9330505.0099999998</v>
      </c>
      <c r="E334" s="122">
        <v>9330505</v>
      </c>
      <c r="F334" s="123">
        <v>0.328259256</v>
      </c>
      <c r="G334" s="146">
        <v>7643</v>
      </c>
      <c r="H334" s="146">
        <v>2733</v>
      </c>
      <c r="I334" s="147">
        <v>2603</v>
      </c>
      <c r="J334" s="179"/>
      <c r="K334" s="154">
        <v>5.22</v>
      </c>
      <c r="L334" s="89">
        <v>522</v>
      </c>
      <c r="M334" s="158">
        <v>3442</v>
      </c>
      <c r="N334" s="158">
        <v>3241</v>
      </c>
      <c r="O334" s="141">
        <v>2508.8854936080002</v>
      </c>
      <c r="P334" s="90">
        <v>933.11450639199984</v>
      </c>
      <c r="Q334" s="162">
        <v>0.37192391154133475</v>
      </c>
      <c r="R334" s="174">
        <v>659.8</v>
      </c>
      <c r="S334" s="185">
        <v>1354</v>
      </c>
      <c r="T334" s="146">
        <v>897.13254664800002</v>
      </c>
      <c r="U334" s="112">
        <v>456.86745335199998</v>
      </c>
      <c r="V334" s="162">
        <v>0.50925301401561685</v>
      </c>
      <c r="W334" s="185">
        <v>1279</v>
      </c>
      <c r="X334" s="141">
        <v>854.45884336799998</v>
      </c>
      <c r="Y334" s="90">
        <v>424.54115663200002</v>
      </c>
      <c r="Z334" s="163">
        <v>0.49685383904343045</v>
      </c>
      <c r="AA334" s="91">
        <v>2.4501915708812261</v>
      </c>
      <c r="AB334" s="158">
        <v>1590</v>
      </c>
      <c r="AC334" s="189">
        <v>1310</v>
      </c>
      <c r="AD334" s="112">
        <v>65</v>
      </c>
      <c r="AE334" s="90">
        <v>1375</v>
      </c>
      <c r="AF334" s="164">
        <v>0.86477987421383651</v>
      </c>
      <c r="AG334" s="92">
        <v>1.2478786063691725</v>
      </c>
      <c r="AH334" s="158">
        <v>70</v>
      </c>
      <c r="AI334" s="164">
        <v>4.40251572327044E-2</v>
      </c>
      <c r="AJ334" s="93">
        <v>0.21623358169304716</v>
      </c>
      <c r="AK334" s="158">
        <v>125</v>
      </c>
      <c r="AL334" s="158">
        <v>10</v>
      </c>
      <c r="AM334" s="90">
        <v>135</v>
      </c>
      <c r="AN334" s="164">
        <v>8.4905660377358486E-2</v>
      </c>
      <c r="AO334" s="93">
        <v>0.93302923491602729</v>
      </c>
      <c r="AP334" s="158">
        <v>10</v>
      </c>
      <c r="AQ334" s="113" t="s">
        <v>9</v>
      </c>
      <c r="AR334" s="9" t="s">
        <v>5</v>
      </c>
      <c r="AS334" s="114" t="s">
        <v>469</v>
      </c>
      <c r="AT334" s="192"/>
    </row>
    <row r="335" spans="1:46" s="142" customFormat="1" ht="12.75" x14ac:dyDescent="0.2">
      <c r="A335" s="114"/>
      <c r="B335" s="263"/>
      <c r="C335" s="263"/>
      <c r="D335" s="132">
        <v>9330505.0299999993</v>
      </c>
      <c r="E335" s="133">
        <v>9330505</v>
      </c>
      <c r="F335" s="128">
        <v>9.3639489999999999E-3</v>
      </c>
      <c r="G335" s="199">
        <v>7643</v>
      </c>
      <c r="H335" s="199">
        <v>2733</v>
      </c>
      <c r="I335" s="200">
        <v>2603</v>
      </c>
      <c r="J335" s="196"/>
      <c r="K335" s="157">
        <v>1.78</v>
      </c>
      <c r="L335" s="4">
        <v>178</v>
      </c>
      <c r="M335" s="161">
        <v>94</v>
      </c>
      <c r="N335" s="161">
        <v>68</v>
      </c>
      <c r="O335" s="197">
        <v>71.568662207000003</v>
      </c>
      <c r="P335" s="5">
        <v>22.431337792999997</v>
      </c>
      <c r="Q335" s="171">
        <v>0.31342401969344102</v>
      </c>
      <c r="R335" s="198">
        <v>52.7</v>
      </c>
      <c r="S335" s="188">
        <v>32</v>
      </c>
      <c r="T335" s="199">
        <v>25.591672617</v>
      </c>
      <c r="U335" s="121">
        <v>6.4083273829999996</v>
      </c>
      <c r="V335" s="171">
        <v>0.25040674280676306</v>
      </c>
      <c r="W335" s="188">
        <v>32</v>
      </c>
      <c r="X335" s="197">
        <v>24.374359247000001</v>
      </c>
      <c r="Y335" s="5">
        <v>7.625640752999999</v>
      </c>
      <c r="Z335" s="172">
        <v>0.31285502423775768</v>
      </c>
      <c r="AA335" s="6">
        <v>0.1797752808988764</v>
      </c>
      <c r="AB335" s="161">
        <v>45</v>
      </c>
      <c r="AC335" s="138">
        <v>30</v>
      </c>
      <c r="AD335" s="121">
        <v>10</v>
      </c>
      <c r="AE335" s="5">
        <v>40</v>
      </c>
      <c r="AF335" s="173">
        <v>0.88888888888888884</v>
      </c>
      <c r="AG335" s="7">
        <v>1.282667949334616</v>
      </c>
      <c r="AH335" s="161">
        <v>0</v>
      </c>
      <c r="AI335" s="173">
        <v>0</v>
      </c>
      <c r="AJ335" s="8">
        <v>0</v>
      </c>
      <c r="AK335" s="161">
        <v>10</v>
      </c>
      <c r="AL335" s="161">
        <v>0</v>
      </c>
      <c r="AM335" s="5">
        <v>10</v>
      </c>
      <c r="AN335" s="173">
        <v>0.22222222222222221</v>
      </c>
      <c r="AO335" s="8">
        <v>2.4420024420024418</v>
      </c>
      <c r="AP335" s="161">
        <v>0</v>
      </c>
      <c r="AQ335" s="114" t="s">
        <v>5</v>
      </c>
      <c r="AR335" s="9" t="s">
        <v>5</v>
      </c>
      <c r="AS335" s="114" t="s">
        <v>469</v>
      </c>
      <c r="AT335" s="192"/>
    </row>
    <row r="336" spans="1:46" s="142" customFormat="1" ht="12.75" x14ac:dyDescent="0.2">
      <c r="A336" s="114"/>
      <c r="B336" s="263"/>
      <c r="C336" s="263"/>
      <c r="D336" s="132">
        <v>9330505.0399999991</v>
      </c>
      <c r="E336" s="133">
        <v>9330505</v>
      </c>
      <c r="F336" s="128">
        <v>0.66237679500000002</v>
      </c>
      <c r="G336" s="199">
        <v>7643</v>
      </c>
      <c r="H336" s="199">
        <v>2733</v>
      </c>
      <c r="I336" s="200">
        <v>2603</v>
      </c>
      <c r="J336" s="196"/>
      <c r="K336" s="157">
        <v>59.57</v>
      </c>
      <c r="L336" s="4">
        <v>5957</v>
      </c>
      <c r="M336" s="161">
        <v>5988</v>
      </c>
      <c r="N336" s="161">
        <v>5715</v>
      </c>
      <c r="O336" s="197">
        <v>5062.5458441850005</v>
      </c>
      <c r="P336" s="5">
        <v>925.45415581499947</v>
      </c>
      <c r="Q336" s="171">
        <v>0.18280410376490816</v>
      </c>
      <c r="R336" s="198">
        <v>100.5</v>
      </c>
      <c r="S336" s="188">
        <v>2007</v>
      </c>
      <c r="T336" s="199">
        <v>1810.2757807350001</v>
      </c>
      <c r="U336" s="121">
        <v>196.72421926499987</v>
      </c>
      <c r="V336" s="171">
        <v>0.10867085631843718</v>
      </c>
      <c r="W336" s="188">
        <v>1893</v>
      </c>
      <c r="X336" s="197">
        <v>1724.1667973850001</v>
      </c>
      <c r="Y336" s="5">
        <v>168.83320261499989</v>
      </c>
      <c r="Z336" s="172">
        <v>9.7921618065644755E-2</v>
      </c>
      <c r="AA336" s="6">
        <v>0.31777740473392646</v>
      </c>
      <c r="AB336" s="161">
        <v>2720</v>
      </c>
      <c r="AC336" s="138">
        <v>2330</v>
      </c>
      <c r="AD336" s="121">
        <v>135</v>
      </c>
      <c r="AE336" s="5">
        <v>2465</v>
      </c>
      <c r="AF336" s="173">
        <v>0.90625</v>
      </c>
      <c r="AG336" s="7">
        <v>1.3077200577200578</v>
      </c>
      <c r="AH336" s="161">
        <v>95</v>
      </c>
      <c r="AI336" s="173">
        <v>3.4926470588235295E-2</v>
      </c>
      <c r="AJ336" s="8">
        <v>0.17154455102276667</v>
      </c>
      <c r="AK336" s="161">
        <v>90</v>
      </c>
      <c r="AL336" s="161">
        <v>25</v>
      </c>
      <c r="AM336" s="5">
        <v>115</v>
      </c>
      <c r="AN336" s="173">
        <v>4.2279411764705885E-2</v>
      </c>
      <c r="AO336" s="8">
        <v>0.46460892049127345</v>
      </c>
      <c r="AP336" s="161">
        <v>40</v>
      </c>
      <c r="AQ336" s="114" t="s">
        <v>5</v>
      </c>
      <c r="AR336" s="9" t="s">
        <v>5</v>
      </c>
      <c r="AS336" s="114" t="s">
        <v>469</v>
      </c>
      <c r="AT336" s="192"/>
    </row>
    <row r="337" spans="1:46" s="142" customFormat="1" ht="12.75" x14ac:dyDescent="0.2">
      <c r="A337" s="114"/>
      <c r="B337" s="261"/>
      <c r="C337" s="261"/>
      <c r="D337" s="130">
        <v>9330189.0800000001</v>
      </c>
      <c r="E337" s="124"/>
      <c r="F337" s="115"/>
      <c r="G337" s="116"/>
      <c r="H337" s="116"/>
      <c r="I337" s="148"/>
      <c r="J337" s="180" t="s">
        <v>323</v>
      </c>
      <c r="K337" s="155">
        <v>0.68</v>
      </c>
      <c r="L337" s="96">
        <v>68</v>
      </c>
      <c r="M337" s="159">
        <v>7063</v>
      </c>
      <c r="N337" s="159">
        <v>6683</v>
      </c>
      <c r="O337" s="143">
        <v>6271</v>
      </c>
      <c r="P337" s="97">
        <v>792</v>
      </c>
      <c r="Q337" s="165">
        <v>0.12629564662733217</v>
      </c>
      <c r="R337" s="175">
        <v>10397.5</v>
      </c>
      <c r="S337" s="186">
        <v>2860</v>
      </c>
      <c r="T337" s="150">
        <v>2816</v>
      </c>
      <c r="U337" s="116">
        <v>44</v>
      </c>
      <c r="V337" s="165">
        <v>1.5625E-2</v>
      </c>
      <c r="W337" s="186">
        <v>2826</v>
      </c>
      <c r="X337" s="143">
        <v>2634</v>
      </c>
      <c r="Y337" s="97">
        <v>192</v>
      </c>
      <c r="Z337" s="166">
        <v>7.289293849658314E-2</v>
      </c>
      <c r="AA337" s="98">
        <v>41.558823529411768</v>
      </c>
      <c r="AB337" s="159">
        <v>3010</v>
      </c>
      <c r="AC337" s="190">
        <v>1525</v>
      </c>
      <c r="AD337" s="116">
        <v>200</v>
      </c>
      <c r="AE337" s="97">
        <v>1725</v>
      </c>
      <c r="AF337" s="167">
        <v>0.57308970099667778</v>
      </c>
      <c r="AG337" s="99">
        <v>0.82696926550747163</v>
      </c>
      <c r="AH337" s="159">
        <v>985</v>
      </c>
      <c r="AI337" s="167">
        <v>0.3272425249169435</v>
      </c>
      <c r="AJ337" s="100">
        <v>1.6072815565665202</v>
      </c>
      <c r="AK337" s="159">
        <v>265</v>
      </c>
      <c r="AL337" s="159">
        <v>0</v>
      </c>
      <c r="AM337" s="97">
        <v>265</v>
      </c>
      <c r="AN337" s="167">
        <v>8.8039867109634545E-2</v>
      </c>
      <c r="AO337" s="100">
        <v>0.96747106713884123</v>
      </c>
      <c r="AP337" s="159">
        <v>40</v>
      </c>
      <c r="AQ337" s="117" t="s">
        <v>8</v>
      </c>
      <c r="AR337" s="101" t="s">
        <v>8</v>
      </c>
      <c r="AS337" s="114"/>
      <c r="AT337" s="192"/>
    </row>
    <row r="338" spans="1:46" s="142" customFormat="1" ht="12.75" x14ac:dyDescent="0.2">
      <c r="A338" s="114"/>
      <c r="B338" s="261" t="s">
        <v>538</v>
      </c>
      <c r="C338" s="261" t="s">
        <v>562</v>
      </c>
      <c r="D338" s="130">
        <v>9330190.0099999998</v>
      </c>
      <c r="E338" s="124"/>
      <c r="F338" s="115"/>
      <c r="G338" s="116"/>
      <c r="H338" s="116"/>
      <c r="I338" s="148"/>
      <c r="J338" s="180" t="s">
        <v>326</v>
      </c>
      <c r="K338" s="155">
        <v>1.47</v>
      </c>
      <c r="L338" s="96">
        <v>147</v>
      </c>
      <c r="M338" s="159">
        <v>8998</v>
      </c>
      <c r="N338" s="159">
        <v>6748</v>
      </c>
      <c r="O338" s="143">
        <v>5886</v>
      </c>
      <c r="P338" s="97">
        <v>3112</v>
      </c>
      <c r="Q338" s="165">
        <v>0.52871219843696904</v>
      </c>
      <c r="R338" s="175">
        <v>6118.2</v>
      </c>
      <c r="S338" s="186">
        <v>4032</v>
      </c>
      <c r="T338" s="150">
        <v>2659</v>
      </c>
      <c r="U338" s="116">
        <v>1373</v>
      </c>
      <c r="V338" s="165">
        <v>0.51635953365927045</v>
      </c>
      <c r="W338" s="186">
        <v>3862</v>
      </c>
      <c r="X338" s="143">
        <v>2458</v>
      </c>
      <c r="Y338" s="97">
        <v>1404</v>
      </c>
      <c r="Z338" s="166">
        <v>0.57119609438567942</v>
      </c>
      <c r="AA338" s="98">
        <v>26.272108843537413</v>
      </c>
      <c r="AB338" s="159">
        <v>4515</v>
      </c>
      <c r="AC338" s="190">
        <v>2310</v>
      </c>
      <c r="AD338" s="116">
        <v>245</v>
      </c>
      <c r="AE338" s="97">
        <v>2555</v>
      </c>
      <c r="AF338" s="167">
        <v>0.56589147286821706</v>
      </c>
      <c r="AG338" s="99">
        <v>0.81658221193104918</v>
      </c>
      <c r="AH338" s="159">
        <v>1550</v>
      </c>
      <c r="AI338" s="167">
        <v>0.3433001107419712</v>
      </c>
      <c r="AJ338" s="100">
        <v>1.6861498562965187</v>
      </c>
      <c r="AK338" s="159">
        <v>335</v>
      </c>
      <c r="AL338" s="159">
        <v>15</v>
      </c>
      <c r="AM338" s="97">
        <v>350</v>
      </c>
      <c r="AN338" s="167">
        <v>7.7519379844961239E-2</v>
      </c>
      <c r="AO338" s="100">
        <v>0.85186131697759604</v>
      </c>
      <c r="AP338" s="159">
        <v>65</v>
      </c>
      <c r="AQ338" s="117" t="s">
        <v>8</v>
      </c>
      <c r="AR338" s="101" t="s">
        <v>8</v>
      </c>
      <c r="AS338" s="114"/>
      <c r="AT338" s="192"/>
    </row>
    <row r="339" spans="1:46" s="142" customFormat="1" ht="12.75" x14ac:dyDescent="0.2">
      <c r="A339" s="114"/>
      <c r="B339" s="261" t="s">
        <v>538</v>
      </c>
      <c r="C339" s="261" t="s">
        <v>576</v>
      </c>
      <c r="D339" s="130">
        <v>9330191.0399999991</v>
      </c>
      <c r="E339" s="124"/>
      <c r="F339" s="115"/>
      <c r="G339" s="116"/>
      <c r="H339" s="116"/>
      <c r="I339" s="148"/>
      <c r="J339" s="180" t="s">
        <v>332</v>
      </c>
      <c r="K339" s="155">
        <v>1.33</v>
      </c>
      <c r="L339" s="96">
        <v>133</v>
      </c>
      <c r="M339" s="159">
        <v>6927</v>
      </c>
      <c r="N339" s="159">
        <v>5884</v>
      </c>
      <c r="O339" s="143">
        <v>4577</v>
      </c>
      <c r="P339" s="97">
        <v>2350</v>
      </c>
      <c r="Q339" s="165">
        <v>0.51343674896220226</v>
      </c>
      <c r="R339" s="175">
        <v>5214.5</v>
      </c>
      <c r="S339" s="186">
        <v>3788</v>
      </c>
      <c r="T339" s="150">
        <v>2254</v>
      </c>
      <c r="U339" s="116">
        <v>1534</v>
      </c>
      <c r="V339" s="165">
        <v>0.68056787932564333</v>
      </c>
      <c r="W339" s="186">
        <v>3247</v>
      </c>
      <c r="X339" s="143">
        <v>2093</v>
      </c>
      <c r="Y339" s="97">
        <v>1154</v>
      </c>
      <c r="Z339" s="166">
        <v>0.55136168179646439</v>
      </c>
      <c r="AA339" s="98">
        <v>24.413533834586467</v>
      </c>
      <c r="AB339" s="159">
        <v>3430</v>
      </c>
      <c r="AC339" s="190">
        <v>1835</v>
      </c>
      <c r="AD339" s="116">
        <v>175</v>
      </c>
      <c r="AE339" s="97">
        <v>2010</v>
      </c>
      <c r="AF339" s="167">
        <v>0.5860058309037901</v>
      </c>
      <c r="AG339" s="99">
        <v>0.8456072596014288</v>
      </c>
      <c r="AH339" s="159">
        <v>1125</v>
      </c>
      <c r="AI339" s="167">
        <v>0.32798833819241985</v>
      </c>
      <c r="AJ339" s="100">
        <v>1.6109446866032409</v>
      </c>
      <c r="AK339" s="159">
        <v>225</v>
      </c>
      <c r="AL339" s="159">
        <v>25</v>
      </c>
      <c r="AM339" s="97">
        <v>250</v>
      </c>
      <c r="AN339" s="167">
        <v>7.2886297376093298E-2</v>
      </c>
      <c r="AO339" s="100">
        <v>0.80094832281421213</v>
      </c>
      <c r="AP339" s="159">
        <v>35</v>
      </c>
      <c r="AQ339" s="117" t="s">
        <v>8</v>
      </c>
      <c r="AR339" s="101" t="s">
        <v>8</v>
      </c>
      <c r="AS339" s="114"/>
      <c r="AT339" s="192"/>
    </row>
    <row r="340" spans="1:46" s="142" customFormat="1" ht="12.75" x14ac:dyDescent="0.2">
      <c r="A340" s="114"/>
      <c r="B340" s="260" t="s">
        <v>538</v>
      </c>
      <c r="C340" s="260"/>
      <c r="D340" s="129">
        <v>9330191.0500000007</v>
      </c>
      <c r="E340" s="122">
        <v>9330191.0199999996</v>
      </c>
      <c r="F340" s="123">
        <v>0.42975665400000002</v>
      </c>
      <c r="G340" s="146">
        <v>7846</v>
      </c>
      <c r="H340" s="146">
        <v>3586</v>
      </c>
      <c r="I340" s="147">
        <v>3222</v>
      </c>
      <c r="J340" s="179"/>
      <c r="K340" s="154">
        <v>1.41</v>
      </c>
      <c r="L340" s="89">
        <v>141</v>
      </c>
      <c r="M340" s="158">
        <v>4036</v>
      </c>
      <c r="N340" s="158">
        <v>3837</v>
      </c>
      <c r="O340" s="141">
        <v>3371.8707072840002</v>
      </c>
      <c r="P340" s="90">
        <v>664.12929271599978</v>
      </c>
      <c r="Q340" s="162">
        <v>0.19696167213094232</v>
      </c>
      <c r="R340" s="174">
        <v>2866.3</v>
      </c>
      <c r="S340" s="185">
        <v>1422</v>
      </c>
      <c r="T340" s="146">
        <v>1541.107361244</v>
      </c>
      <c r="U340" s="112">
        <v>-119.107361244</v>
      </c>
      <c r="V340" s="162">
        <v>-7.7286868027062791E-2</v>
      </c>
      <c r="W340" s="185">
        <v>1246</v>
      </c>
      <c r="X340" s="141">
        <v>1384.675939188</v>
      </c>
      <c r="Y340" s="90">
        <v>-138.67593918800003</v>
      </c>
      <c r="Z340" s="163">
        <v>-0.10015046500289607</v>
      </c>
      <c r="AA340" s="91">
        <v>8.836879432624114</v>
      </c>
      <c r="AB340" s="158">
        <v>2015</v>
      </c>
      <c r="AC340" s="189">
        <v>1305</v>
      </c>
      <c r="AD340" s="112">
        <v>100</v>
      </c>
      <c r="AE340" s="90">
        <v>1405</v>
      </c>
      <c r="AF340" s="164">
        <v>0.69727047146401988</v>
      </c>
      <c r="AG340" s="92">
        <v>1.0061622964848773</v>
      </c>
      <c r="AH340" s="158">
        <v>535</v>
      </c>
      <c r="AI340" s="164">
        <v>0.26550868486352358</v>
      </c>
      <c r="AJ340" s="93">
        <v>1.3040701614121983</v>
      </c>
      <c r="AK340" s="158">
        <v>50</v>
      </c>
      <c r="AL340" s="158">
        <v>10</v>
      </c>
      <c r="AM340" s="90">
        <v>60</v>
      </c>
      <c r="AN340" s="164">
        <v>2.9776674937965261E-2</v>
      </c>
      <c r="AO340" s="93">
        <v>0.32721620810950836</v>
      </c>
      <c r="AP340" s="158">
        <v>15</v>
      </c>
      <c r="AQ340" s="113" t="s">
        <v>9</v>
      </c>
      <c r="AR340" s="101" t="s">
        <v>8</v>
      </c>
      <c r="AS340" s="114" t="s">
        <v>469</v>
      </c>
      <c r="AT340" s="192"/>
    </row>
    <row r="341" spans="1:46" s="142" customFormat="1" ht="12.75" x14ac:dyDescent="0.2">
      <c r="A341" s="114"/>
      <c r="B341" s="261"/>
      <c r="C341" s="261"/>
      <c r="D341" s="130">
        <v>9330191.0600000005</v>
      </c>
      <c r="E341" s="124">
        <v>9330191.0199999996</v>
      </c>
      <c r="F341" s="126">
        <v>0.26232530900000001</v>
      </c>
      <c r="G341" s="150">
        <v>7846</v>
      </c>
      <c r="H341" s="150">
        <v>3586</v>
      </c>
      <c r="I341" s="151">
        <v>3222</v>
      </c>
      <c r="J341" s="180"/>
      <c r="K341" s="155">
        <v>0.5</v>
      </c>
      <c r="L341" s="96">
        <v>50</v>
      </c>
      <c r="M341" s="159">
        <v>2701</v>
      </c>
      <c r="N341" s="159">
        <v>2594</v>
      </c>
      <c r="O341" s="143">
        <v>2058.2043744140001</v>
      </c>
      <c r="P341" s="97">
        <v>642.79562558599991</v>
      </c>
      <c r="Q341" s="165">
        <v>0.31230893956729294</v>
      </c>
      <c r="R341" s="175">
        <v>5391.2</v>
      </c>
      <c r="S341" s="186">
        <v>1224</v>
      </c>
      <c r="T341" s="150">
        <v>940.69855807400006</v>
      </c>
      <c r="U341" s="116">
        <v>283.30144192599994</v>
      </c>
      <c r="V341" s="165">
        <v>0.30116070604597867</v>
      </c>
      <c r="W341" s="186">
        <v>1134</v>
      </c>
      <c r="X341" s="143">
        <v>845.21214559800001</v>
      </c>
      <c r="Y341" s="97">
        <v>288.78785440199999</v>
      </c>
      <c r="Z341" s="166">
        <v>0.34167499355759773</v>
      </c>
      <c r="AA341" s="98">
        <v>22.68</v>
      </c>
      <c r="AB341" s="159">
        <v>1115</v>
      </c>
      <c r="AC341" s="190">
        <v>615</v>
      </c>
      <c r="AD341" s="116">
        <v>65</v>
      </c>
      <c r="AE341" s="97">
        <v>680</v>
      </c>
      <c r="AF341" s="167">
        <v>0.60986547085201792</v>
      </c>
      <c r="AG341" s="99">
        <v>0.88003675447621643</v>
      </c>
      <c r="AH341" s="159">
        <v>390</v>
      </c>
      <c r="AI341" s="167">
        <v>0.34977578475336324</v>
      </c>
      <c r="AJ341" s="100">
        <v>1.7179557207925502</v>
      </c>
      <c r="AK341" s="159">
        <v>30</v>
      </c>
      <c r="AL341" s="159">
        <v>0</v>
      </c>
      <c r="AM341" s="97">
        <v>30</v>
      </c>
      <c r="AN341" s="167">
        <v>2.6905829596412557E-2</v>
      </c>
      <c r="AO341" s="100">
        <v>0.2956684571034347</v>
      </c>
      <c r="AP341" s="159">
        <v>10</v>
      </c>
      <c r="AQ341" s="117" t="s">
        <v>8</v>
      </c>
      <c r="AR341" s="101" t="s">
        <v>8</v>
      </c>
      <c r="AS341" s="114" t="s">
        <v>469</v>
      </c>
      <c r="AT341" s="192"/>
    </row>
    <row r="342" spans="1:46" s="142" customFormat="1" ht="12.75" x14ac:dyDescent="0.2">
      <c r="A342" s="114"/>
      <c r="B342" s="261" t="s">
        <v>538</v>
      </c>
      <c r="C342" s="261" t="s">
        <v>605</v>
      </c>
      <c r="D342" s="130">
        <v>9330191.0700000003</v>
      </c>
      <c r="E342" s="124">
        <v>9330191.0199999996</v>
      </c>
      <c r="F342" s="126">
        <v>0.30457661899999999</v>
      </c>
      <c r="G342" s="150">
        <v>7846</v>
      </c>
      <c r="H342" s="150">
        <v>3586</v>
      </c>
      <c r="I342" s="151">
        <v>3222</v>
      </c>
      <c r="J342" s="180"/>
      <c r="K342" s="155">
        <v>0.73</v>
      </c>
      <c r="L342" s="96">
        <v>73</v>
      </c>
      <c r="M342" s="159">
        <v>3929</v>
      </c>
      <c r="N342" s="159">
        <v>3535</v>
      </c>
      <c r="O342" s="143">
        <v>2389.7081526739998</v>
      </c>
      <c r="P342" s="97">
        <v>1539.2918473260002</v>
      </c>
      <c r="Q342" s="165">
        <v>0.64413382261912877</v>
      </c>
      <c r="R342" s="175">
        <v>5415.6</v>
      </c>
      <c r="S342" s="186">
        <v>2238</v>
      </c>
      <c r="T342" s="150">
        <v>1092.211755734</v>
      </c>
      <c r="U342" s="116">
        <v>1145.788244266</v>
      </c>
      <c r="V342" s="165">
        <v>1.0490532062585198</v>
      </c>
      <c r="W342" s="186">
        <v>2054</v>
      </c>
      <c r="X342" s="143">
        <v>981.34586641800001</v>
      </c>
      <c r="Y342" s="97">
        <v>1072.654133582</v>
      </c>
      <c r="Z342" s="166">
        <v>1.0930439208933374</v>
      </c>
      <c r="AA342" s="98">
        <v>28.136986301369863</v>
      </c>
      <c r="AB342" s="159">
        <v>2105</v>
      </c>
      <c r="AC342" s="190">
        <v>835</v>
      </c>
      <c r="AD342" s="116">
        <v>85</v>
      </c>
      <c r="AE342" s="97">
        <v>920</v>
      </c>
      <c r="AF342" s="167">
        <v>0.43705463182897863</v>
      </c>
      <c r="AG342" s="99">
        <v>0.63067046439968066</v>
      </c>
      <c r="AH342" s="159">
        <v>1025</v>
      </c>
      <c r="AI342" s="167">
        <v>0.48693586698337293</v>
      </c>
      <c r="AJ342" s="100">
        <v>2.3916299950067432</v>
      </c>
      <c r="AK342" s="159">
        <v>125</v>
      </c>
      <c r="AL342" s="159">
        <v>10</v>
      </c>
      <c r="AM342" s="97">
        <v>135</v>
      </c>
      <c r="AN342" s="167">
        <v>6.413301662707839E-2</v>
      </c>
      <c r="AO342" s="100">
        <v>0.70475842447338888</v>
      </c>
      <c r="AP342" s="159">
        <v>25</v>
      </c>
      <c r="AQ342" s="117" t="s">
        <v>8</v>
      </c>
      <c r="AR342" s="101" t="s">
        <v>8</v>
      </c>
      <c r="AS342" s="114" t="s">
        <v>469</v>
      </c>
      <c r="AT342" s="192"/>
    </row>
    <row r="343" spans="1:46" s="142" customFormat="1" ht="12.75" x14ac:dyDescent="0.2">
      <c r="A343" s="114"/>
      <c r="B343" s="261" t="s">
        <v>556</v>
      </c>
      <c r="C343" s="261" t="s">
        <v>618</v>
      </c>
      <c r="D343" s="130">
        <v>9330201</v>
      </c>
      <c r="E343" s="124"/>
      <c r="F343" s="115"/>
      <c r="G343" s="116"/>
      <c r="H343" s="116"/>
      <c r="I343" s="148"/>
      <c r="J343" s="180" t="s">
        <v>335</v>
      </c>
      <c r="K343" s="155">
        <v>0.72</v>
      </c>
      <c r="L343" s="96">
        <v>72</v>
      </c>
      <c r="M343" s="159">
        <v>1752</v>
      </c>
      <c r="N343" s="159">
        <v>1818</v>
      </c>
      <c r="O343" s="143">
        <v>1738</v>
      </c>
      <c r="P343" s="97">
        <v>14</v>
      </c>
      <c r="Q343" s="165">
        <v>8.0552359033371698E-3</v>
      </c>
      <c r="R343" s="175">
        <v>2418.1999999999998</v>
      </c>
      <c r="S343" s="186">
        <v>670</v>
      </c>
      <c r="T343" s="150">
        <v>651</v>
      </c>
      <c r="U343" s="116">
        <v>19</v>
      </c>
      <c r="V343" s="165">
        <v>2.9185867895545316E-2</v>
      </c>
      <c r="W343" s="186">
        <v>599</v>
      </c>
      <c r="X343" s="143">
        <v>615</v>
      </c>
      <c r="Y343" s="97">
        <v>-16</v>
      </c>
      <c r="Z343" s="166">
        <v>-2.6016260162601626E-2</v>
      </c>
      <c r="AA343" s="98">
        <v>8.3194444444444446</v>
      </c>
      <c r="AB343" s="159">
        <v>815</v>
      </c>
      <c r="AC343" s="190">
        <v>475</v>
      </c>
      <c r="AD343" s="116">
        <v>30</v>
      </c>
      <c r="AE343" s="97">
        <v>505</v>
      </c>
      <c r="AF343" s="167">
        <v>0.61963190184049077</v>
      </c>
      <c r="AG343" s="99">
        <v>0.89412972848555672</v>
      </c>
      <c r="AH343" s="159">
        <v>280</v>
      </c>
      <c r="AI343" s="167">
        <v>0.34355828220858897</v>
      </c>
      <c r="AJ343" s="100">
        <v>1.6874178890402209</v>
      </c>
      <c r="AK343" s="159">
        <v>20</v>
      </c>
      <c r="AL343" s="159">
        <v>10</v>
      </c>
      <c r="AM343" s="97">
        <v>30</v>
      </c>
      <c r="AN343" s="167">
        <v>3.6809815950920248E-2</v>
      </c>
      <c r="AO343" s="100">
        <v>0.40450347198813458</v>
      </c>
      <c r="AP343" s="159">
        <v>10</v>
      </c>
      <c r="AQ343" s="117" t="s">
        <v>8</v>
      </c>
      <c r="AR343" s="117" t="s">
        <v>8</v>
      </c>
      <c r="AS343" s="114"/>
      <c r="AT343" s="192"/>
    </row>
    <row r="344" spans="1:46" s="142" customFormat="1" ht="12.75" x14ac:dyDescent="0.2">
      <c r="A344" s="114"/>
      <c r="B344" s="261" t="s">
        <v>556</v>
      </c>
      <c r="C344" s="261" t="s">
        <v>583</v>
      </c>
      <c r="D344" s="130">
        <v>9330202</v>
      </c>
      <c r="E344" s="124"/>
      <c r="F344" s="115"/>
      <c r="G344" s="116"/>
      <c r="H344" s="116"/>
      <c r="I344" s="148"/>
      <c r="J344" s="180" t="s">
        <v>336</v>
      </c>
      <c r="K344" s="155">
        <v>1.29</v>
      </c>
      <c r="L344" s="96">
        <v>129</v>
      </c>
      <c r="M344" s="159">
        <v>8954</v>
      </c>
      <c r="N344" s="159">
        <v>8867</v>
      </c>
      <c r="O344" s="143">
        <v>6833</v>
      </c>
      <c r="P344" s="97">
        <v>2121</v>
      </c>
      <c r="Q344" s="165">
        <v>0.31040538562856723</v>
      </c>
      <c r="R344" s="175">
        <v>6919.1</v>
      </c>
      <c r="S344" s="186">
        <v>4845</v>
      </c>
      <c r="T344" s="150">
        <v>3839</v>
      </c>
      <c r="U344" s="116">
        <v>1006</v>
      </c>
      <c r="V344" s="165">
        <v>0.26204740817921335</v>
      </c>
      <c r="W344" s="186">
        <v>4636</v>
      </c>
      <c r="X344" s="143">
        <v>3540</v>
      </c>
      <c r="Y344" s="97">
        <v>1096</v>
      </c>
      <c r="Z344" s="166">
        <v>0.30960451977401132</v>
      </c>
      <c r="AA344" s="98">
        <v>35.937984496124031</v>
      </c>
      <c r="AB344" s="159">
        <v>4970</v>
      </c>
      <c r="AC344" s="190">
        <v>2495</v>
      </c>
      <c r="AD344" s="116">
        <v>140</v>
      </c>
      <c r="AE344" s="97">
        <v>2635</v>
      </c>
      <c r="AF344" s="167">
        <v>0.53018108651911466</v>
      </c>
      <c r="AG344" s="99">
        <v>0.76505207289915544</v>
      </c>
      <c r="AH344" s="159">
        <v>1960</v>
      </c>
      <c r="AI344" s="167">
        <v>0.39436619718309857</v>
      </c>
      <c r="AJ344" s="100">
        <v>1.9369656050250421</v>
      </c>
      <c r="AK344" s="159">
        <v>255</v>
      </c>
      <c r="AL344" s="159">
        <v>35</v>
      </c>
      <c r="AM344" s="97">
        <v>290</v>
      </c>
      <c r="AN344" s="167">
        <v>5.8350100603621731E-2</v>
      </c>
      <c r="AO344" s="100">
        <v>0.64120989674309592</v>
      </c>
      <c r="AP344" s="159">
        <v>85</v>
      </c>
      <c r="AQ344" s="117" t="s">
        <v>8</v>
      </c>
      <c r="AR344" s="117" t="s">
        <v>8</v>
      </c>
      <c r="AS344" s="114"/>
      <c r="AT344" s="192"/>
    </row>
    <row r="345" spans="1:46" s="142" customFormat="1" ht="12.75" x14ac:dyDescent="0.2">
      <c r="A345" s="114"/>
      <c r="B345" s="261" t="s">
        <v>556</v>
      </c>
      <c r="C345" s="261" t="s">
        <v>619</v>
      </c>
      <c r="D345" s="130">
        <v>9330204.0099999998</v>
      </c>
      <c r="E345" s="124"/>
      <c r="F345" s="115"/>
      <c r="G345" s="116"/>
      <c r="H345" s="116"/>
      <c r="I345" s="148"/>
      <c r="J345" s="180" t="s">
        <v>338</v>
      </c>
      <c r="K345" s="155">
        <v>0.41</v>
      </c>
      <c r="L345" s="96">
        <v>41</v>
      </c>
      <c r="M345" s="159">
        <v>4532</v>
      </c>
      <c r="N345" s="159">
        <v>4261</v>
      </c>
      <c r="O345" s="143">
        <v>4326</v>
      </c>
      <c r="P345" s="97">
        <v>206</v>
      </c>
      <c r="Q345" s="165">
        <v>4.7619047619047616E-2</v>
      </c>
      <c r="R345" s="175">
        <v>11135.1</v>
      </c>
      <c r="S345" s="186">
        <v>2517</v>
      </c>
      <c r="T345" s="150">
        <v>2435</v>
      </c>
      <c r="U345" s="116">
        <v>82</v>
      </c>
      <c r="V345" s="165">
        <v>3.3675564681724848E-2</v>
      </c>
      <c r="W345" s="186">
        <v>2413</v>
      </c>
      <c r="X345" s="143">
        <v>2313</v>
      </c>
      <c r="Y345" s="97">
        <v>100</v>
      </c>
      <c r="Z345" s="166">
        <v>4.3233895373973194E-2</v>
      </c>
      <c r="AA345" s="98">
        <v>58.853658536585364</v>
      </c>
      <c r="AB345" s="159">
        <v>2715</v>
      </c>
      <c r="AC345" s="190">
        <v>1480</v>
      </c>
      <c r="AD345" s="116">
        <v>75</v>
      </c>
      <c r="AE345" s="97">
        <v>1555</v>
      </c>
      <c r="AF345" s="167">
        <v>0.57274401473296499</v>
      </c>
      <c r="AG345" s="99">
        <v>0.82647043973010825</v>
      </c>
      <c r="AH345" s="159">
        <v>895</v>
      </c>
      <c r="AI345" s="167">
        <v>0.3296500920810313</v>
      </c>
      <c r="AJ345" s="100">
        <v>1.6191065426376783</v>
      </c>
      <c r="AK345" s="159">
        <v>190</v>
      </c>
      <c r="AL345" s="159">
        <v>25</v>
      </c>
      <c r="AM345" s="97">
        <v>215</v>
      </c>
      <c r="AN345" s="167">
        <v>7.918968692449356E-2</v>
      </c>
      <c r="AO345" s="100">
        <v>0.87021633982959956</v>
      </c>
      <c r="AP345" s="159">
        <v>45</v>
      </c>
      <c r="AQ345" s="117" t="s">
        <v>8</v>
      </c>
      <c r="AR345" s="117" t="s">
        <v>8</v>
      </c>
      <c r="AS345" s="114"/>
      <c r="AT345" s="192"/>
    </row>
    <row r="346" spans="1:46" s="142" customFormat="1" ht="12.75" x14ac:dyDescent="0.2">
      <c r="A346" s="114"/>
      <c r="B346" s="261" t="s">
        <v>556</v>
      </c>
      <c r="C346" s="261" t="s">
        <v>620</v>
      </c>
      <c r="D346" s="130">
        <v>9330204.0199999996</v>
      </c>
      <c r="E346" s="124"/>
      <c r="F346" s="115"/>
      <c r="G346" s="116"/>
      <c r="H346" s="116"/>
      <c r="I346" s="148"/>
      <c r="J346" s="180" t="s">
        <v>339</v>
      </c>
      <c r="K346" s="155">
        <v>0.7</v>
      </c>
      <c r="L346" s="96">
        <v>70</v>
      </c>
      <c r="M346" s="159">
        <v>5356</v>
      </c>
      <c r="N346" s="159">
        <v>5215</v>
      </c>
      <c r="O346" s="143">
        <v>5236</v>
      </c>
      <c r="P346" s="97">
        <v>120</v>
      </c>
      <c r="Q346" s="165">
        <v>2.291825821237586E-2</v>
      </c>
      <c r="R346" s="175">
        <v>7617.7</v>
      </c>
      <c r="S346" s="186">
        <v>2802</v>
      </c>
      <c r="T346" s="150">
        <v>2722</v>
      </c>
      <c r="U346" s="116">
        <v>80</v>
      </c>
      <c r="V346" s="165">
        <v>2.9390154298310066E-2</v>
      </c>
      <c r="W346" s="186">
        <v>2685</v>
      </c>
      <c r="X346" s="143">
        <v>2581</v>
      </c>
      <c r="Y346" s="97">
        <v>104</v>
      </c>
      <c r="Z346" s="166">
        <v>4.0294459511817128E-2</v>
      </c>
      <c r="AA346" s="98">
        <v>38.357142857142854</v>
      </c>
      <c r="AB346" s="159">
        <v>2815</v>
      </c>
      <c r="AC346" s="190">
        <v>1590</v>
      </c>
      <c r="AD346" s="116">
        <v>90</v>
      </c>
      <c r="AE346" s="97">
        <v>1680</v>
      </c>
      <c r="AF346" s="167">
        <v>0.5968028419182948</v>
      </c>
      <c r="AG346" s="99">
        <v>0.86118736207546154</v>
      </c>
      <c r="AH346" s="159">
        <v>950</v>
      </c>
      <c r="AI346" s="167">
        <v>0.33747779751332146</v>
      </c>
      <c r="AJ346" s="100">
        <v>1.6575530329730916</v>
      </c>
      <c r="AK346" s="159">
        <v>135</v>
      </c>
      <c r="AL346" s="159">
        <v>25</v>
      </c>
      <c r="AM346" s="97">
        <v>160</v>
      </c>
      <c r="AN346" s="167">
        <v>5.6838365896980464E-2</v>
      </c>
      <c r="AO346" s="100">
        <v>0.62459742743934576</v>
      </c>
      <c r="AP346" s="159">
        <v>30</v>
      </c>
      <c r="AQ346" s="117" t="s">
        <v>8</v>
      </c>
      <c r="AR346" s="117" t="s">
        <v>8</v>
      </c>
      <c r="AS346" s="114"/>
      <c r="AT346" s="192"/>
    </row>
    <row r="347" spans="1:46" s="142" customFormat="1" ht="12.75" x14ac:dyDescent="0.2">
      <c r="A347" s="114"/>
      <c r="B347" s="261"/>
      <c r="C347" s="261"/>
      <c r="D347" s="130">
        <v>9330206</v>
      </c>
      <c r="E347" s="124"/>
      <c r="F347" s="115"/>
      <c r="G347" s="116"/>
      <c r="H347" s="116"/>
      <c r="I347" s="148"/>
      <c r="J347" s="180" t="s">
        <v>342</v>
      </c>
      <c r="K347" s="155">
        <v>0.31</v>
      </c>
      <c r="L347" s="96">
        <v>31</v>
      </c>
      <c r="M347" s="159">
        <v>3070</v>
      </c>
      <c r="N347" s="159">
        <v>2572</v>
      </c>
      <c r="O347" s="143">
        <v>1893</v>
      </c>
      <c r="P347" s="97">
        <v>1177</v>
      </c>
      <c r="Q347" s="165">
        <v>0.62176439513998949</v>
      </c>
      <c r="R347" s="175">
        <v>9970.7999999999993</v>
      </c>
      <c r="S347" s="186">
        <v>1778</v>
      </c>
      <c r="T347" s="150">
        <v>1109</v>
      </c>
      <c r="U347" s="116">
        <v>669</v>
      </c>
      <c r="V347" s="165">
        <v>0.60324616771866546</v>
      </c>
      <c r="W347" s="186">
        <v>1697</v>
      </c>
      <c r="X347" s="143">
        <v>1036</v>
      </c>
      <c r="Y347" s="97">
        <v>661</v>
      </c>
      <c r="Z347" s="166">
        <v>0.63803088803088803</v>
      </c>
      <c r="AA347" s="98">
        <v>54.741935483870968</v>
      </c>
      <c r="AB347" s="159">
        <v>1945</v>
      </c>
      <c r="AC347" s="190">
        <v>855</v>
      </c>
      <c r="AD347" s="116">
        <v>35</v>
      </c>
      <c r="AE347" s="97">
        <v>890</v>
      </c>
      <c r="AF347" s="167">
        <v>0.45758354755784064</v>
      </c>
      <c r="AG347" s="99">
        <v>0.66029371941968351</v>
      </c>
      <c r="AH347" s="159">
        <v>920</v>
      </c>
      <c r="AI347" s="167">
        <v>0.47300771208226222</v>
      </c>
      <c r="AJ347" s="100">
        <v>2.3232205897950009</v>
      </c>
      <c r="AK347" s="159">
        <v>100</v>
      </c>
      <c r="AL347" s="159">
        <v>20</v>
      </c>
      <c r="AM347" s="97">
        <v>120</v>
      </c>
      <c r="AN347" s="167">
        <v>6.1696658097686374E-2</v>
      </c>
      <c r="AO347" s="100">
        <v>0.67798525382072938</v>
      </c>
      <c r="AP347" s="159">
        <v>15</v>
      </c>
      <c r="AQ347" s="117" t="s">
        <v>8</v>
      </c>
      <c r="AR347" s="101" t="s">
        <v>8</v>
      </c>
      <c r="AS347" s="114"/>
      <c r="AT347" s="192"/>
    </row>
    <row r="348" spans="1:46" s="142" customFormat="1" ht="12.75" x14ac:dyDescent="0.2">
      <c r="A348" s="114"/>
      <c r="B348" s="261"/>
      <c r="C348" s="261"/>
      <c r="D348" s="130">
        <v>9330207</v>
      </c>
      <c r="E348" s="124"/>
      <c r="F348" s="115"/>
      <c r="G348" s="116"/>
      <c r="H348" s="116"/>
      <c r="I348" s="148"/>
      <c r="J348" s="180" t="s">
        <v>343</v>
      </c>
      <c r="K348" s="155">
        <v>0.35</v>
      </c>
      <c r="L348" s="96">
        <v>35</v>
      </c>
      <c r="M348" s="159">
        <v>2447</v>
      </c>
      <c r="N348" s="159">
        <v>2143</v>
      </c>
      <c r="O348" s="143">
        <v>2394</v>
      </c>
      <c r="P348" s="97">
        <v>53</v>
      </c>
      <c r="Q348" s="165">
        <v>2.2138680033416874E-2</v>
      </c>
      <c r="R348" s="175">
        <v>7086.6</v>
      </c>
      <c r="S348" s="186">
        <v>1505</v>
      </c>
      <c r="T348" s="150">
        <v>1483</v>
      </c>
      <c r="U348" s="116">
        <v>22</v>
      </c>
      <c r="V348" s="165">
        <v>1.4834794335805798E-2</v>
      </c>
      <c r="W348" s="186">
        <v>1435</v>
      </c>
      <c r="X348" s="143">
        <v>1367</v>
      </c>
      <c r="Y348" s="97">
        <v>68</v>
      </c>
      <c r="Z348" s="166">
        <v>4.9743964886613021E-2</v>
      </c>
      <c r="AA348" s="98">
        <v>41</v>
      </c>
      <c r="AB348" s="159">
        <v>1600</v>
      </c>
      <c r="AC348" s="190">
        <v>715</v>
      </c>
      <c r="AD348" s="116">
        <v>35</v>
      </c>
      <c r="AE348" s="97">
        <v>750</v>
      </c>
      <c r="AF348" s="167">
        <v>0.46875</v>
      </c>
      <c r="AG348" s="99">
        <v>0.67640692640692646</v>
      </c>
      <c r="AH348" s="159">
        <v>705</v>
      </c>
      <c r="AI348" s="167">
        <v>0.44062499999999999</v>
      </c>
      <c r="AJ348" s="100">
        <v>2.1641699410609037</v>
      </c>
      <c r="AK348" s="159">
        <v>135</v>
      </c>
      <c r="AL348" s="159">
        <v>10</v>
      </c>
      <c r="AM348" s="97">
        <v>145</v>
      </c>
      <c r="AN348" s="167">
        <v>9.0624999999999997E-2</v>
      </c>
      <c r="AO348" s="100">
        <v>0.99587912087912089</v>
      </c>
      <c r="AP348" s="159">
        <v>10</v>
      </c>
      <c r="AQ348" s="117" t="s">
        <v>8</v>
      </c>
      <c r="AR348" s="101" t="s">
        <v>8</v>
      </c>
      <c r="AS348" s="114"/>
      <c r="AT348" s="192"/>
    </row>
    <row r="349" spans="1:46" s="142" customFormat="1" ht="12.75" x14ac:dyDescent="0.2">
      <c r="A349" s="114"/>
      <c r="B349" s="261"/>
      <c r="C349" s="261"/>
      <c r="D349" s="130">
        <v>9330210</v>
      </c>
      <c r="E349" s="124"/>
      <c r="F349" s="115"/>
      <c r="G349" s="116"/>
      <c r="H349" s="116"/>
      <c r="I349" s="148"/>
      <c r="J349" s="180" t="s">
        <v>346</v>
      </c>
      <c r="K349" s="155">
        <v>2.4700000000000002</v>
      </c>
      <c r="L349" s="96">
        <v>247.00000000000003</v>
      </c>
      <c r="M349" s="159">
        <v>5872</v>
      </c>
      <c r="N349" s="159">
        <v>5623</v>
      </c>
      <c r="O349" s="143">
        <v>4675</v>
      </c>
      <c r="P349" s="97">
        <v>1197</v>
      </c>
      <c r="Q349" s="165">
        <v>0.2560427807486631</v>
      </c>
      <c r="R349" s="175">
        <v>2380.9</v>
      </c>
      <c r="S349" s="186">
        <v>2617</v>
      </c>
      <c r="T349" s="150">
        <v>2134</v>
      </c>
      <c r="U349" s="116">
        <v>483</v>
      </c>
      <c r="V349" s="165">
        <v>0.22633552014995315</v>
      </c>
      <c r="W349" s="186">
        <v>2515</v>
      </c>
      <c r="X349" s="143">
        <v>2006</v>
      </c>
      <c r="Y349" s="97">
        <v>509</v>
      </c>
      <c r="Z349" s="166">
        <v>0.25373878364905283</v>
      </c>
      <c r="AA349" s="98">
        <v>10.182186234817813</v>
      </c>
      <c r="AB349" s="159">
        <v>3270</v>
      </c>
      <c r="AC349" s="190">
        <v>1655</v>
      </c>
      <c r="AD349" s="116">
        <v>105</v>
      </c>
      <c r="AE349" s="97">
        <v>1760</v>
      </c>
      <c r="AF349" s="167">
        <v>0.53822629969418956</v>
      </c>
      <c r="AG349" s="99">
        <v>0.77666132712004265</v>
      </c>
      <c r="AH349" s="159">
        <v>1175</v>
      </c>
      <c r="AI349" s="167">
        <v>0.35932721712538224</v>
      </c>
      <c r="AJ349" s="100">
        <v>1.7648684534645493</v>
      </c>
      <c r="AK349" s="159">
        <v>275</v>
      </c>
      <c r="AL349" s="159">
        <v>25</v>
      </c>
      <c r="AM349" s="97">
        <v>300</v>
      </c>
      <c r="AN349" s="167">
        <v>9.1743119266055051E-2</v>
      </c>
      <c r="AO349" s="100">
        <v>1.0081661457808249</v>
      </c>
      <c r="AP349" s="159">
        <v>40</v>
      </c>
      <c r="AQ349" s="117" t="s">
        <v>8</v>
      </c>
      <c r="AR349" s="101" t="s">
        <v>8</v>
      </c>
      <c r="AS349" s="114"/>
      <c r="AT349" s="192"/>
    </row>
    <row r="350" spans="1:46" s="142" customFormat="1" ht="12.75" x14ac:dyDescent="0.2">
      <c r="A350" s="114"/>
      <c r="B350" s="261"/>
      <c r="C350" s="261"/>
      <c r="D350" s="130">
        <v>9330222.0099999998</v>
      </c>
      <c r="E350" s="124"/>
      <c r="F350" s="115"/>
      <c r="G350" s="116"/>
      <c r="H350" s="116"/>
      <c r="I350" s="148"/>
      <c r="J350" s="180" t="s">
        <v>351</v>
      </c>
      <c r="K350" s="155">
        <v>1.55</v>
      </c>
      <c r="L350" s="96">
        <v>155</v>
      </c>
      <c r="M350" s="159">
        <v>7554</v>
      </c>
      <c r="N350" s="159">
        <v>7303</v>
      </c>
      <c r="O350" s="143">
        <v>5682</v>
      </c>
      <c r="P350" s="97">
        <v>1872</v>
      </c>
      <c r="Q350" s="165">
        <v>0.32946145723336856</v>
      </c>
      <c r="R350" s="175">
        <v>4867.8999999999996</v>
      </c>
      <c r="S350" s="186">
        <v>2901</v>
      </c>
      <c r="T350" s="150">
        <v>2197</v>
      </c>
      <c r="U350" s="116">
        <v>704</v>
      </c>
      <c r="V350" s="165">
        <v>0.32043695949021395</v>
      </c>
      <c r="W350" s="186">
        <v>2731</v>
      </c>
      <c r="X350" s="143">
        <v>1920</v>
      </c>
      <c r="Y350" s="97">
        <v>811</v>
      </c>
      <c r="Z350" s="166">
        <v>0.42239583333333336</v>
      </c>
      <c r="AA350" s="98">
        <v>17.619354838709679</v>
      </c>
      <c r="AB350" s="159">
        <v>3585</v>
      </c>
      <c r="AC350" s="190">
        <v>2155</v>
      </c>
      <c r="AD350" s="116">
        <v>175</v>
      </c>
      <c r="AE350" s="97">
        <v>2330</v>
      </c>
      <c r="AF350" s="167">
        <v>0.64993026499302653</v>
      </c>
      <c r="AG350" s="99">
        <v>0.93785031023524756</v>
      </c>
      <c r="AH350" s="159">
        <v>1110</v>
      </c>
      <c r="AI350" s="167">
        <v>0.30962343096234307</v>
      </c>
      <c r="AJ350" s="100">
        <v>1.5207437670056143</v>
      </c>
      <c r="AK350" s="159">
        <v>95</v>
      </c>
      <c r="AL350" s="159">
        <v>40</v>
      </c>
      <c r="AM350" s="97">
        <v>135</v>
      </c>
      <c r="AN350" s="167">
        <v>3.7656903765690378E-2</v>
      </c>
      <c r="AO350" s="100">
        <v>0.41381212929330086</v>
      </c>
      <c r="AP350" s="159">
        <v>20</v>
      </c>
      <c r="AQ350" s="117" t="s">
        <v>8</v>
      </c>
      <c r="AR350" s="101" t="s">
        <v>8</v>
      </c>
      <c r="AS350" s="114"/>
      <c r="AT350" s="192"/>
    </row>
    <row r="351" spans="1:46" s="142" customFormat="1" ht="12.75" x14ac:dyDescent="0.2">
      <c r="A351" s="114"/>
      <c r="B351" s="261"/>
      <c r="C351" s="261"/>
      <c r="D351" s="130">
        <v>9330222.0199999996</v>
      </c>
      <c r="E351" s="124"/>
      <c r="F351" s="115"/>
      <c r="G351" s="116"/>
      <c r="H351" s="116"/>
      <c r="I351" s="148"/>
      <c r="J351" s="180" t="s">
        <v>352</v>
      </c>
      <c r="K351" s="155">
        <v>1.36</v>
      </c>
      <c r="L351" s="96">
        <v>136</v>
      </c>
      <c r="M351" s="159">
        <v>5771</v>
      </c>
      <c r="N351" s="159">
        <v>5802</v>
      </c>
      <c r="O351" s="143">
        <v>4258</v>
      </c>
      <c r="P351" s="97">
        <v>1513</v>
      </c>
      <c r="Q351" s="165">
        <v>0.35533114138093003</v>
      </c>
      <c r="R351" s="175">
        <v>4244.3</v>
      </c>
      <c r="S351" s="186">
        <v>2620</v>
      </c>
      <c r="T351" s="150">
        <v>1936</v>
      </c>
      <c r="U351" s="116">
        <v>684</v>
      </c>
      <c r="V351" s="165">
        <v>0.35330578512396693</v>
      </c>
      <c r="W351" s="186">
        <v>2553</v>
      </c>
      <c r="X351" s="143">
        <v>1875</v>
      </c>
      <c r="Y351" s="97">
        <v>678</v>
      </c>
      <c r="Z351" s="166">
        <v>0.36159999999999998</v>
      </c>
      <c r="AA351" s="98">
        <v>18.772058823529413</v>
      </c>
      <c r="AB351" s="159">
        <v>2800</v>
      </c>
      <c r="AC351" s="190">
        <v>1505</v>
      </c>
      <c r="AD351" s="116">
        <v>90</v>
      </c>
      <c r="AE351" s="97">
        <v>1595</v>
      </c>
      <c r="AF351" s="167">
        <v>0.56964285714285712</v>
      </c>
      <c r="AG351" s="99">
        <v>0.82199546485260777</v>
      </c>
      <c r="AH351" s="159">
        <v>1060</v>
      </c>
      <c r="AI351" s="167">
        <v>0.37857142857142856</v>
      </c>
      <c r="AJ351" s="100">
        <v>1.8593881560482739</v>
      </c>
      <c r="AK351" s="159">
        <v>50</v>
      </c>
      <c r="AL351" s="159">
        <v>25</v>
      </c>
      <c r="AM351" s="97">
        <v>75</v>
      </c>
      <c r="AN351" s="167">
        <v>2.6785714285714284E-2</v>
      </c>
      <c r="AO351" s="100">
        <v>0.29434850863422291</v>
      </c>
      <c r="AP351" s="159">
        <v>65</v>
      </c>
      <c r="AQ351" s="117" t="s">
        <v>8</v>
      </c>
      <c r="AR351" s="101" t="s">
        <v>8</v>
      </c>
      <c r="AS351" s="114"/>
      <c r="AT351" s="192"/>
    </row>
    <row r="352" spans="1:46" s="142" customFormat="1" ht="12.75" x14ac:dyDescent="0.2">
      <c r="A352" s="114"/>
      <c r="B352" s="261"/>
      <c r="C352" s="261"/>
      <c r="D352" s="130">
        <v>9330223.0099999998</v>
      </c>
      <c r="E352" s="124"/>
      <c r="F352" s="115"/>
      <c r="G352" s="116"/>
      <c r="H352" s="116"/>
      <c r="I352" s="148"/>
      <c r="J352" s="180" t="s">
        <v>353</v>
      </c>
      <c r="K352" s="155">
        <v>1.48</v>
      </c>
      <c r="L352" s="96">
        <v>148</v>
      </c>
      <c r="M352" s="159">
        <v>7964</v>
      </c>
      <c r="N352" s="159">
        <v>6509</v>
      </c>
      <c r="O352" s="143">
        <v>6048</v>
      </c>
      <c r="P352" s="97">
        <v>1916</v>
      </c>
      <c r="Q352" s="165">
        <v>0.3167989417989418</v>
      </c>
      <c r="R352" s="175">
        <v>5383.6</v>
      </c>
      <c r="S352" s="186">
        <v>3117</v>
      </c>
      <c r="T352" s="150">
        <v>2179</v>
      </c>
      <c r="U352" s="116">
        <v>938</v>
      </c>
      <c r="V352" s="165">
        <v>0.43047269389628268</v>
      </c>
      <c r="W352" s="186">
        <v>2984</v>
      </c>
      <c r="X352" s="143">
        <v>2043</v>
      </c>
      <c r="Y352" s="97">
        <v>941</v>
      </c>
      <c r="Z352" s="166">
        <v>0.46059716103768966</v>
      </c>
      <c r="AA352" s="98">
        <v>20.162162162162161</v>
      </c>
      <c r="AB352" s="159">
        <v>4245</v>
      </c>
      <c r="AC352" s="190">
        <v>2260</v>
      </c>
      <c r="AD352" s="116">
        <v>200</v>
      </c>
      <c r="AE352" s="97">
        <v>2460</v>
      </c>
      <c r="AF352" s="167">
        <v>0.5795053003533569</v>
      </c>
      <c r="AG352" s="99">
        <v>0.83622698463687872</v>
      </c>
      <c r="AH352" s="159">
        <v>1620</v>
      </c>
      <c r="AI352" s="167">
        <v>0.38162544169611307</v>
      </c>
      <c r="AJ352" s="100">
        <v>1.8743882205113609</v>
      </c>
      <c r="AK352" s="159">
        <v>115</v>
      </c>
      <c r="AL352" s="159">
        <v>10</v>
      </c>
      <c r="AM352" s="97">
        <v>125</v>
      </c>
      <c r="AN352" s="167">
        <v>2.9446407538280331E-2</v>
      </c>
      <c r="AO352" s="100">
        <v>0.32358689602505858</v>
      </c>
      <c r="AP352" s="159">
        <v>50</v>
      </c>
      <c r="AQ352" s="117" t="s">
        <v>8</v>
      </c>
      <c r="AR352" s="101" t="s">
        <v>8</v>
      </c>
      <c r="AS352" s="114"/>
      <c r="AT352" s="192"/>
    </row>
    <row r="353" spans="1:46" s="142" customFormat="1" ht="12.75" x14ac:dyDescent="0.2">
      <c r="A353" s="114"/>
      <c r="B353" s="261"/>
      <c r="C353" s="261"/>
      <c r="D353" s="130">
        <v>9330223.0199999996</v>
      </c>
      <c r="E353" s="124"/>
      <c r="F353" s="115"/>
      <c r="G353" s="116"/>
      <c r="H353" s="116"/>
      <c r="I353" s="148"/>
      <c r="J353" s="180" t="s">
        <v>354</v>
      </c>
      <c r="K353" s="155">
        <v>0.76</v>
      </c>
      <c r="L353" s="96">
        <v>76</v>
      </c>
      <c r="M353" s="159">
        <v>4650</v>
      </c>
      <c r="N353" s="159">
        <v>4668</v>
      </c>
      <c r="O353" s="143">
        <v>4729</v>
      </c>
      <c r="P353" s="97">
        <v>-79</v>
      </c>
      <c r="Q353" s="165">
        <v>-1.6705434552759569E-2</v>
      </c>
      <c r="R353" s="175">
        <v>6158.9</v>
      </c>
      <c r="S353" s="186">
        <v>1736</v>
      </c>
      <c r="T353" s="150">
        <v>1622</v>
      </c>
      <c r="U353" s="116">
        <v>114</v>
      </c>
      <c r="V353" s="165">
        <v>7.0283600493218246E-2</v>
      </c>
      <c r="W353" s="186">
        <v>1575</v>
      </c>
      <c r="X353" s="143">
        <v>1507</v>
      </c>
      <c r="Y353" s="97">
        <v>68</v>
      </c>
      <c r="Z353" s="166">
        <v>4.5122760451227602E-2</v>
      </c>
      <c r="AA353" s="98">
        <v>20.723684210526315</v>
      </c>
      <c r="AB353" s="159">
        <v>2455</v>
      </c>
      <c r="AC353" s="190">
        <v>1315</v>
      </c>
      <c r="AD353" s="116">
        <v>135</v>
      </c>
      <c r="AE353" s="97">
        <v>1450</v>
      </c>
      <c r="AF353" s="167">
        <v>0.59063136456211818</v>
      </c>
      <c r="AG353" s="99">
        <v>0.85228191134504794</v>
      </c>
      <c r="AH353" s="159">
        <v>875</v>
      </c>
      <c r="AI353" s="167">
        <v>0.35641547861507128</v>
      </c>
      <c r="AJ353" s="100">
        <v>1.7505671837675407</v>
      </c>
      <c r="AK353" s="159">
        <v>60</v>
      </c>
      <c r="AL353" s="159">
        <v>20</v>
      </c>
      <c r="AM353" s="97">
        <v>80</v>
      </c>
      <c r="AN353" s="167">
        <v>3.2586558044806514E-2</v>
      </c>
      <c r="AO353" s="100">
        <v>0.35809404444842324</v>
      </c>
      <c r="AP353" s="159">
        <v>50</v>
      </c>
      <c r="AQ353" s="117" t="s">
        <v>8</v>
      </c>
      <c r="AR353" s="101" t="s">
        <v>8</v>
      </c>
      <c r="AS353" s="114"/>
      <c r="AT353" s="192"/>
    </row>
    <row r="354" spans="1:46" s="142" customFormat="1" ht="12.75" x14ac:dyDescent="0.2">
      <c r="A354" s="114"/>
      <c r="B354" s="261"/>
      <c r="C354" s="261"/>
      <c r="D354" s="130">
        <v>9330224.0099999998</v>
      </c>
      <c r="E354" s="124"/>
      <c r="F354" s="115"/>
      <c r="G354" s="116"/>
      <c r="H354" s="116"/>
      <c r="I354" s="148"/>
      <c r="J354" s="180" t="s">
        <v>355</v>
      </c>
      <c r="K354" s="155">
        <v>0.47</v>
      </c>
      <c r="L354" s="96">
        <v>47</v>
      </c>
      <c r="M354" s="159">
        <v>6607</v>
      </c>
      <c r="N354" s="159">
        <v>6683</v>
      </c>
      <c r="O354" s="143">
        <v>5098</v>
      </c>
      <c r="P354" s="97">
        <v>1509</v>
      </c>
      <c r="Q354" s="165">
        <v>0.29599843075715965</v>
      </c>
      <c r="R354" s="175">
        <v>14193.3</v>
      </c>
      <c r="S354" s="186">
        <v>3325</v>
      </c>
      <c r="T354" s="150">
        <v>2726</v>
      </c>
      <c r="U354" s="116">
        <v>599</v>
      </c>
      <c r="V354" s="165">
        <v>0.21973587674247982</v>
      </c>
      <c r="W354" s="186">
        <v>3198</v>
      </c>
      <c r="X354" s="143">
        <v>2571</v>
      </c>
      <c r="Y354" s="97">
        <v>627</v>
      </c>
      <c r="Z354" s="166">
        <v>0.24387397899649943</v>
      </c>
      <c r="AA354" s="98">
        <v>68.042553191489361</v>
      </c>
      <c r="AB354" s="159">
        <v>3030</v>
      </c>
      <c r="AC354" s="190">
        <v>1610</v>
      </c>
      <c r="AD354" s="116">
        <v>105</v>
      </c>
      <c r="AE354" s="97">
        <v>1715</v>
      </c>
      <c r="AF354" s="167">
        <v>0.56600660066006603</v>
      </c>
      <c r="AG354" s="99">
        <v>0.81674834150081688</v>
      </c>
      <c r="AH354" s="159">
        <v>1130</v>
      </c>
      <c r="AI354" s="167">
        <v>0.37293729372937295</v>
      </c>
      <c r="AJ354" s="100">
        <v>1.8317155880617533</v>
      </c>
      <c r="AK354" s="159">
        <v>145</v>
      </c>
      <c r="AL354" s="159">
        <v>20</v>
      </c>
      <c r="AM354" s="97">
        <v>165</v>
      </c>
      <c r="AN354" s="167">
        <v>5.4455445544554455E-2</v>
      </c>
      <c r="AO354" s="100">
        <v>0.59841148950059841</v>
      </c>
      <c r="AP354" s="159">
        <v>15</v>
      </c>
      <c r="AQ354" s="117" t="s">
        <v>8</v>
      </c>
      <c r="AR354" s="101" t="s">
        <v>8</v>
      </c>
      <c r="AS354" s="114"/>
      <c r="AT354" s="192"/>
    </row>
    <row r="355" spans="1:46" s="142" customFormat="1" ht="12.75" x14ac:dyDescent="0.2">
      <c r="A355" s="114"/>
      <c r="B355" s="261"/>
      <c r="C355" s="261"/>
      <c r="D355" s="130">
        <v>9330225.0199999996</v>
      </c>
      <c r="E355" s="124"/>
      <c r="F355" s="115"/>
      <c r="G355" s="116"/>
      <c r="H355" s="116"/>
      <c r="I355" s="148"/>
      <c r="J355" s="180" t="s">
        <v>358</v>
      </c>
      <c r="K355" s="155">
        <v>1.36</v>
      </c>
      <c r="L355" s="96">
        <v>136</v>
      </c>
      <c r="M355" s="159">
        <v>6222</v>
      </c>
      <c r="N355" s="159">
        <v>5016</v>
      </c>
      <c r="O355" s="143">
        <v>4597</v>
      </c>
      <c r="P355" s="97">
        <v>1625</v>
      </c>
      <c r="Q355" s="165">
        <v>0.35349140743963453</v>
      </c>
      <c r="R355" s="175">
        <v>4590.5</v>
      </c>
      <c r="S355" s="186">
        <v>2896</v>
      </c>
      <c r="T355" s="150">
        <v>2123</v>
      </c>
      <c r="U355" s="116">
        <v>773</v>
      </c>
      <c r="V355" s="165">
        <v>0.36410739519547808</v>
      </c>
      <c r="W355" s="186">
        <v>2790</v>
      </c>
      <c r="X355" s="143">
        <v>2038</v>
      </c>
      <c r="Y355" s="97">
        <v>752</v>
      </c>
      <c r="Z355" s="166">
        <v>0.36898920510304217</v>
      </c>
      <c r="AA355" s="98">
        <v>20.514705882352942</v>
      </c>
      <c r="AB355" s="159">
        <v>3135</v>
      </c>
      <c r="AC355" s="190">
        <v>1710</v>
      </c>
      <c r="AD355" s="116">
        <v>145</v>
      </c>
      <c r="AE355" s="97">
        <v>1855</v>
      </c>
      <c r="AF355" s="167">
        <v>0.59170653907496018</v>
      </c>
      <c r="AG355" s="99">
        <v>0.85383338971855727</v>
      </c>
      <c r="AH355" s="159">
        <v>1085</v>
      </c>
      <c r="AI355" s="167">
        <v>0.34609250398724084</v>
      </c>
      <c r="AJ355" s="100">
        <v>1.6998649508214185</v>
      </c>
      <c r="AK355" s="159">
        <v>160</v>
      </c>
      <c r="AL355" s="159">
        <v>15</v>
      </c>
      <c r="AM355" s="97">
        <v>175</v>
      </c>
      <c r="AN355" s="167">
        <v>5.5821371610845293E-2</v>
      </c>
      <c r="AO355" s="100">
        <v>0.613421666053245</v>
      </c>
      <c r="AP355" s="159">
        <v>20</v>
      </c>
      <c r="AQ355" s="117" t="s">
        <v>8</v>
      </c>
      <c r="AR355" s="101" t="s">
        <v>8</v>
      </c>
      <c r="AS355" s="114"/>
      <c r="AT355" s="192"/>
    </row>
    <row r="356" spans="1:46" s="142" customFormat="1" ht="12.75" x14ac:dyDescent="0.2">
      <c r="A356" s="114"/>
      <c r="B356" s="261"/>
      <c r="C356" s="261"/>
      <c r="D356" s="130">
        <v>9330227.0099999998</v>
      </c>
      <c r="E356" s="124"/>
      <c r="F356" s="115"/>
      <c r="G356" s="116"/>
      <c r="H356" s="116"/>
      <c r="I356" s="148"/>
      <c r="J356" s="180" t="s">
        <v>362</v>
      </c>
      <c r="K356" s="155">
        <v>0.28000000000000003</v>
      </c>
      <c r="L356" s="96">
        <v>28.000000000000004</v>
      </c>
      <c r="M356" s="159">
        <v>5290</v>
      </c>
      <c r="N356" s="159">
        <v>3941</v>
      </c>
      <c r="O356" s="143">
        <v>4076</v>
      </c>
      <c r="P356" s="97">
        <v>1214</v>
      </c>
      <c r="Q356" s="165">
        <v>0.29784102060843964</v>
      </c>
      <c r="R356" s="175">
        <v>19069.900000000001</v>
      </c>
      <c r="S356" s="186">
        <v>2742</v>
      </c>
      <c r="T356" s="150">
        <v>1933</v>
      </c>
      <c r="U356" s="116">
        <v>809</v>
      </c>
      <c r="V356" s="165">
        <v>0.41852043455768234</v>
      </c>
      <c r="W356" s="186">
        <v>2568</v>
      </c>
      <c r="X356" s="143">
        <v>1822</v>
      </c>
      <c r="Y356" s="97">
        <v>746</v>
      </c>
      <c r="Z356" s="166">
        <v>0.40944017563117452</v>
      </c>
      <c r="AA356" s="98">
        <v>91.714285714285708</v>
      </c>
      <c r="AB356" s="159">
        <v>2745</v>
      </c>
      <c r="AC356" s="190">
        <v>970</v>
      </c>
      <c r="AD356" s="116">
        <v>70</v>
      </c>
      <c r="AE356" s="97">
        <v>1040</v>
      </c>
      <c r="AF356" s="167">
        <v>0.37887067395264118</v>
      </c>
      <c r="AG356" s="99">
        <v>0.54671092922459052</v>
      </c>
      <c r="AH356" s="159">
        <v>1400</v>
      </c>
      <c r="AI356" s="167">
        <v>0.51001821493624777</v>
      </c>
      <c r="AJ356" s="100">
        <v>2.5050010556790165</v>
      </c>
      <c r="AK356" s="159">
        <v>255</v>
      </c>
      <c r="AL356" s="159">
        <v>30</v>
      </c>
      <c r="AM356" s="97">
        <v>285</v>
      </c>
      <c r="AN356" s="167">
        <v>0.10382513661202186</v>
      </c>
      <c r="AO356" s="100">
        <v>1.1409355671650754</v>
      </c>
      <c r="AP356" s="159">
        <v>25</v>
      </c>
      <c r="AQ356" s="117" t="s">
        <v>8</v>
      </c>
      <c r="AR356" s="101" t="s">
        <v>8</v>
      </c>
      <c r="AS356" s="114"/>
      <c r="AT356" s="192"/>
    </row>
    <row r="357" spans="1:46" s="142" customFormat="1" ht="12.75" x14ac:dyDescent="0.2">
      <c r="A357" s="114"/>
      <c r="B357" s="261"/>
      <c r="C357" s="261"/>
      <c r="D357" s="130">
        <v>9330227.0199999996</v>
      </c>
      <c r="E357" s="124"/>
      <c r="F357" s="115"/>
      <c r="G357" s="116"/>
      <c r="H357" s="116"/>
      <c r="I357" s="148"/>
      <c r="J357" s="180" t="s">
        <v>363</v>
      </c>
      <c r="K357" s="155">
        <v>1.1299999999999999</v>
      </c>
      <c r="L357" s="96">
        <v>112.99999999999999</v>
      </c>
      <c r="M357" s="159">
        <v>5181</v>
      </c>
      <c r="N357" s="159">
        <v>5381</v>
      </c>
      <c r="O357" s="143">
        <v>5034</v>
      </c>
      <c r="P357" s="97">
        <v>147</v>
      </c>
      <c r="Q357" s="165">
        <v>2.9201430274135878E-2</v>
      </c>
      <c r="R357" s="175">
        <v>4576.5</v>
      </c>
      <c r="S357" s="186">
        <v>2869</v>
      </c>
      <c r="T357" s="150">
        <v>2840</v>
      </c>
      <c r="U357" s="116">
        <v>29</v>
      </c>
      <c r="V357" s="165">
        <v>1.0211267605633803E-2</v>
      </c>
      <c r="W357" s="186">
        <v>2763</v>
      </c>
      <c r="X357" s="143">
        <v>2719</v>
      </c>
      <c r="Y357" s="97">
        <v>44</v>
      </c>
      <c r="Z357" s="166">
        <v>1.6182420007355647E-2</v>
      </c>
      <c r="AA357" s="98">
        <v>24.451327433628322</v>
      </c>
      <c r="AB357" s="159">
        <v>2440</v>
      </c>
      <c r="AC357" s="190">
        <v>1090</v>
      </c>
      <c r="AD357" s="116">
        <v>60</v>
      </c>
      <c r="AE357" s="97">
        <v>1150</v>
      </c>
      <c r="AF357" s="167">
        <v>0.47131147540983609</v>
      </c>
      <c r="AG357" s="99">
        <v>0.68010313911953268</v>
      </c>
      <c r="AH357" s="159">
        <v>1030</v>
      </c>
      <c r="AI357" s="167">
        <v>0.42213114754098363</v>
      </c>
      <c r="AJ357" s="100">
        <v>2.0733356951914717</v>
      </c>
      <c r="AK357" s="159">
        <v>220</v>
      </c>
      <c r="AL357" s="159">
        <v>20</v>
      </c>
      <c r="AM357" s="97">
        <v>240</v>
      </c>
      <c r="AN357" s="167">
        <v>9.8360655737704916E-2</v>
      </c>
      <c r="AO357" s="100">
        <v>1.080886326787966</v>
      </c>
      <c r="AP357" s="159">
        <v>20</v>
      </c>
      <c r="AQ357" s="117" t="s">
        <v>8</v>
      </c>
      <c r="AR357" s="101" t="s">
        <v>8</v>
      </c>
      <c r="AS357" s="114"/>
      <c r="AT357" s="192"/>
    </row>
    <row r="358" spans="1:46" s="142" customFormat="1" ht="12.75" x14ac:dyDescent="0.2">
      <c r="A358" s="114"/>
      <c r="B358" s="261"/>
      <c r="C358" s="261"/>
      <c r="D358" s="130">
        <v>9330228.0299999993</v>
      </c>
      <c r="E358" s="124"/>
      <c r="F358" s="115"/>
      <c r="G358" s="116"/>
      <c r="H358" s="116"/>
      <c r="I358" s="148"/>
      <c r="J358" s="180" t="s">
        <v>365</v>
      </c>
      <c r="K358" s="155">
        <v>0.33</v>
      </c>
      <c r="L358" s="96">
        <v>33</v>
      </c>
      <c r="M358" s="159">
        <v>4566</v>
      </c>
      <c r="N358" s="159">
        <v>4542</v>
      </c>
      <c r="O358" s="143">
        <v>4693</v>
      </c>
      <c r="P358" s="97">
        <v>-127</v>
      </c>
      <c r="Q358" s="165">
        <v>-2.7061581078201578E-2</v>
      </c>
      <c r="R358" s="175">
        <v>13933.5</v>
      </c>
      <c r="S358" s="186">
        <v>2306</v>
      </c>
      <c r="T358" s="150">
        <v>2336</v>
      </c>
      <c r="U358" s="116">
        <v>-30</v>
      </c>
      <c r="V358" s="165">
        <v>-1.2842465753424657E-2</v>
      </c>
      <c r="W358" s="186">
        <v>2214</v>
      </c>
      <c r="X358" s="143">
        <v>2195</v>
      </c>
      <c r="Y358" s="97">
        <v>19</v>
      </c>
      <c r="Z358" s="166">
        <v>8.6560364464692476E-3</v>
      </c>
      <c r="AA358" s="98">
        <v>67.090909090909093</v>
      </c>
      <c r="AB358" s="159">
        <v>2150</v>
      </c>
      <c r="AC358" s="190">
        <v>775</v>
      </c>
      <c r="AD358" s="116">
        <v>70</v>
      </c>
      <c r="AE358" s="97">
        <v>845</v>
      </c>
      <c r="AF358" s="167">
        <v>0.39302325581395348</v>
      </c>
      <c r="AG358" s="99">
        <v>0.56713312527266013</v>
      </c>
      <c r="AH358" s="159">
        <v>1060</v>
      </c>
      <c r="AI358" s="167">
        <v>0.49302325581395351</v>
      </c>
      <c r="AJ358" s="100">
        <v>2.4215287613651939</v>
      </c>
      <c r="AK358" s="159">
        <v>195</v>
      </c>
      <c r="AL358" s="159">
        <v>10</v>
      </c>
      <c r="AM358" s="97">
        <v>205</v>
      </c>
      <c r="AN358" s="167">
        <v>9.5348837209302331E-2</v>
      </c>
      <c r="AO358" s="100">
        <v>1.0477894198824431</v>
      </c>
      <c r="AP358" s="159">
        <v>45</v>
      </c>
      <c r="AQ358" s="117" t="s">
        <v>8</v>
      </c>
      <c r="AR358" s="101" t="s">
        <v>8</v>
      </c>
      <c r="AS358" s="114"/>
      <c r="AT358" s="192"/>
    </row>
    <row r="359" spans="1:46" s="142" customFormat="1" ht="12.75" x14ac:dyDescent="0.2">
      <c r="A359" s="114"/>
      <c r="B359" s="261"/>
      <c r="C359" s="261"/>
      <c r="D359" s="130">
        <v>9330228.0399999991</v>
      </c>
      <c r="E359" s="124"/>
      <c r="F359" s="115"/>
      <c r="G359" s="116"/>
      <c r="H359" s="116"/>
      <c r="I359" s="148"/>
      <c r="J359" s="180" t="s">
        <v>366</v>
      </c>
      <c r="K359" s="155">
        <v>0.72</v>
      </c>
      <c r="L359" s="96">
        <v>72</v>
      </c>
      <c r="M359" s="159">
        <v>5728</v>
      </c>
      <c r="N359" s="159">
        <v>5348</v>
      </c>
      <c r="O359" s="143">
        <v>4987</v>
      </c>
      <c r="P359" s="97">
        <v>741</v>
      </c>
      <c r="Q359" s="165">
        <v>0.14858632444355324</v>
      </c>
      <c r="R359" s="175">
        <v>7994.4</v>
      </c>
      <c r="S359" s="186">
        <v>2612</v>
      </c>
      <c r="T359" s="150">
        <v>2466</v>
      </c>
      <c r="U359" s="116">
        <v>146</v>
      </c>
      <c r="V359" s="165">
        <v>5.9205190592051905E-2</v>
      </c>
      <c r="W359" s="186">
        <v>2528</v>
      </c>
      <c r="X359" s="143">
        <v>2315</v>
      </c>
      <c r="Y359" s="97">
        <v>213</v>
      </c>
      <c r="Z359" s="166">
        <v>9.2008639308855292E-2</v>
      </c>
      <c r="AA359" s="98">
        <v>35.111111111111114</v>
      </c>
      <c r="AB359" s="159">
        <v>2660</v>
      </c>
      <c r="AC359" s="190">
        <v>1440</v>
      </c>
      <c r="AD359" s="116">
        <v>105</v>
      </c>
      <c r="AE359" s="97">
        <v>1545</v>
      </c>
      <c r="AF359" s="167">
        <v>0.58082706766917291</v>
      </c>
      <c r="AG359" s="99">
        <v>0.83813429678091333</v>
      </c>
      <c r="AH359" s="159">
        <v>895</v>
      </c>
      <c r="AI359" s="167">
        <v>0.33646616541353386</v>
      </c>
      <c r="AJ359" s="100">
        <v>1.6525843094967281</v>
      </c>
      <c r="AK359" s="159">
        <v>170</v>
      </c>
      <c r="AL359" s="159">
        <v>30</v>
      </c>
      <c r="AM359" s="97">
        <v>200</v>
      </c>
      <c r="AN359" s="167">
        <v>7.5187969924812026E-2</v>
      </c>
      <c r="AO359" s="100">
        <v>0.82624142774518716</v>
      </c>
      <c r="AP359" s="159">
        <v>15</v>
      </c>
      <c r="AQ359" s="117" t="s">
        <v>8</v>
      </c>
      <c r="AR359" s="101" t="s">
        <v>8</v>
      </c>
      <c r="AS359" s="114"/>
      <c r="AT359" s="192"/>
    </row>
    <row r="360" spans="1:46" s="142" customFormat="1" ht="12.75" x14ac:dyDescent="0.2">
      <c r="A360" s="114"/>
      <c r="B360" s="261"/>
      <c r="C360" s="261"/>
      <c r="D360" s="130">
        <v>9330235.0399999991</v>
      </c>
      <c r="E360" s="124"/>
      <c r="F360" s="115"/>
      <c r="G360" s="116"/>
      <c r="H360" s="116"/>
      <c r="I360" s="148"/>
      <c r="J360" s="180" t="s">
        <v>376</v>
      </c>
      <c r="K360" s="155">
        <v>1.06</v>
      </c>
      <c r="L360" s="96">
        <v>106</v>
      </c>
      <c r="M360" s="159">
        <v>6603</v>
      </c>
      <c r="N360" s="159">
        <v>6417</v>
      </c>
      <c r="O360" s="143">
        <v>5399</v>
      </c>
      <c r="P360" s="97">
        <v>1204</v>
      </c>
      <c r="Q360" s="165">
        <v>0.22300426004815707</v>
      </c>
      <c r="R360" s="175">
        <v>6247.5</v>
      </c>
      <c r="S360" s="186">
        <v>3046</v>
      </c>
      <c r="T360" s="150">
        <v>2663</v>
      </c>
      <c r="U360" s="116">
        <v>383</v>
      </c>
      <c r="V360" s="165">
        <v>0.1438227562898986</v>
      </c>
      <c r="W360" s="186">
        <v>3000</v>
      </c>
      <c r="X360" s="143">
        <v>2567</v>
      </c>
      <c r="Y360" s="97">
        <v>433</v>
      </c>
      <c r="Z360" s="166">
        <v>0.16867939228671602</v>
      </c>
      <c r="AA360" s="98">
        <v>28.30188679245283</v>
      </c>
      <c r="AB360" s="159">
        <v>3485</v>
      </c>
      <c r="AC360" s="190">
        <v>1845</v>
      </c>
      <c r="AD360" s="116">
        <v>55</v>
      </c>
      <c r="AE360" s="97">
        <v>1900</v>
      </c>
      <c r="AF360" s="167">
        <v>0.54519368723098993</v>
      </c>
      <c r="AG360" s="99">
        <v>0.7867152773895959</v>
      </c>
      <c r="AH360" s="159">
        <v>1300</v>
      </c>
      <c r="AI360" s="167">
        <v>0.37302725968436157</v>
      </c>
      <c r="AJ360" s="100">
        <v>1.8321574640685734</v>
      </c>
      <c r="AK360" s="159">
        <v>180</v>
      </c>
      <c r="AL360" s="159">
        <v>35</v>
      </c>
      <c r="AM360" s="97">
        <v>215</v>
      </c>
      <c r="AN360" s="167">
        <v>6.1692969870875178E-2</v>
      </c>
      <c r="AO360" s="100">
        <v>0.6779447238557712</v>
      </c>
      <c r="AP360" s="159">
        <v>70</v>
      </c>
      <c r="AQ360" s="117" t="s">
        <v>8</v>
      </c>
      <c r="AR360" s="101" t="s">
        <v>8</v>
      </c>
      <c r="AS360" s="114"/>
      <c r="AT360" s="192"/>
    </row>
    <row r="361" spans="1:46" s="142" customFormat="1" ht="12.75" x14ac:dyDescent="0.2">
      <c r="A361" s="114"/>
      <c r="B361" s="261"/>
      <c r="C361" s="261"/>
      <c r="D361" s="130">
        <v>9330238.0099999998</v>
      </c>
      <c r="E361" s="124"/>
      <c r="F361" s="115"/>
      <c r="G361" s="116"/>
      <c r="H361" s="116"/>
      <c r="I361" s="148"/>
      <c r="J361" s="180" t="s">
        <v>379</v>
      </c>
      <c r="K361" s="155">
        <v>1.23</v>
      </c>
      <c r="L361" s="96">
        <v>123</v>
      </c>
      <c r="M361" s="159">
        <v>3576</v>
      </c>
      <c r="N361" s="159">
        <v>3535</v>
      </c>
      <c r="O361" s="143">
        <v>2827</v>
      </c>
      <c r="P361" s="97">
        <v>749</v>
      </c>
      <c r="Q361" s="165">
        <v>0.26494517155995756</v>
      </c>
      <c r="R361" s="175">
        <v>2907.6</v>
      </c>
      <c r="S361" s="186">
        <v>1360</v>
      </c>
      <c r="T361" s="150">
        <v>978</v>
      </c>
      <c r="U361" s="116">
        <v>382</v>
      </c>
      <c r="V361" s="165">
        <v>0.39059304703476483</v>
      </c>
      <c r="W361" s="186">
        <v>1284</v>
      </c>
      <c r="X361" s="143">
        <v>914</v>
      </c>
      <c r="Y361" s="97">
        <v>370</v>
      </c>
      <c r="Z361" s="166">
        <v>0.40481400437636761</v>
      </c>
      <c r="AA361" s="98">
        <v>10.439024390243903</v>
      </c>
      <c r="AB361" s="159">
        <v>1730</v>
      </c>
      <c r="AC361" s="190">
        <v>1030</v>
      </c>
      <c r="AD361" s="116">
        <v>70</v>
      </c>
      <c r="AE361" s="97">
        <v>1100</v>
      </c>
      <c r="AF361" s="167">
        <v>0.63583815028901736</v>
      </c>
      <c r="AG361" s="99">
        <v>0.91751536838242054</v>
      </c>
      <c r="AH361" s="159">
        <v>565</v>
      </c>
      <c r="AI361" s="167">
        <v>0.32658959537572252</v>
      </c>
      <c r="AJ361" s="100">
        <v>1.6040746334760438</v>
      </c>
      <c r="AK361" s="159">
        <v>30</v>
      </c>
      <c r="AL361" s="159">
        <v>25</v>
      </c>
      <c r="AM361" s="97">
        <v>55</v>
      </c>
      <c r="AN361" s="167">
        <v>3.1791907514450865E-2</v>
      </c>
      <c r="AO361" s="100">
        <v>0.34936162103792162</v>
      </c>
      <c r="AP361" s="159">
        <v>10</v>
      </c>
      <c r="AQ361" s="117" t="s">
        <v>8</v>
      </c>
      <c r="AR361" s="101" t="s">
        <v>8</v>
      </c>
      <c r="AS361" s="114"/>
      <c r="AT361" s="192"/>
    </row>
  </sheetData>
  <sortState ref="A2:AT361">
    <sortCondition ref="AR2:AR36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vt:lpstr>
      <vt:lpstr>2006 Original</vt:lpstr>
      <vt:lpstr>2016 Original</vt:lpstr>
      <vt:lpstr>2016 CTDataMaker</vt:lpstr>
      <vt:lpstr>Thresholds</vt:lpstr>
      <vt:lpstr>Summary</vt:lpstr>
      <vt:lpstr>City of Vancouver</vt:lpstr>
      <vt:lpstr>NOT City</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User</cp:lastModifiedBy>
  <cp:lastPrinted>2018-06-05T15:50:07Z</cp:lastPrinted>
  <dcterms:created xsi:type="dcterms:W3CDTF">2018-05-09T18:33:31Z</dcterms:created>
  <dcterms:modified xsi:type="dcterms:W3CDTF">2018-08-03T02:16:58Z</dcterms:modified>
</cp:coreProperties>
</file>