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Remus\Desktop\School\Canadian Suburbs Project\2021\Datamakers\"/>
    </mc:Choice>
  </mc:AlternateContent>
  <xr:revisionPtr revIDLastSave="0" documentId="13_ncr:1_{55E975A4-98C5-440B-8945-019D68AFA07A}" xr6:coauthVersionLast="47" xr6:coauthVersionMax="47" xr10:uidLastSave="{00000000-0000-0000-0000-000000000000}"/>
  <bookViews>
    <workbookView xWindow="-120" yWindow="-120" windowWidth="29040" windowHeight="15840" firstSheet="4" activeTab="6" xr2:uid="{00000000-000D-0000-FFFF-FFFF00000000}"/>
  </bookViews>
  <sheets>
    <sheet name="INFO" sheetId="19" r:id="rId1"/>
    <sheet name="2006 Original" sheetId="5" r:id="rId2"/>
    <sheet name="2016 Original" sheetId="6" r:id="rId3"/>
    <sheet name="2021 Original" sheetId="8" r:id="rId4"/>
    <sheet name="2021 CTDataMaker" sheetId="14" r:id="rId5"/>
    <sheet name="Thresholds" sheetId="2" r:id="rId6"/>
    <sheet name="Summary" sheetId="21" r:id="rId7"/>
  </sheets>
  <definedNames>
    <definedName name="_xlnm._FilterDatabase" localSheetId="4" hidden="1">'2021 CTDataMaker'!$A$1:$CA$49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21" l="1"/>
  <c r="E3" i="21"/>
  <c r="G3" i="21"/>
  <c r="H3" i="21"/>
  <c r="I3" i="21" s="1"/>
  <c r="H4" i="21"/>
  <c r="I4" i="21"/>
  <c r="C5" i="21"/>
  <c r="E5" i="21"/>
  <c r="G5" i="21"/>
  <c r="H5" i="21"/>
  <c r="I5" i="21"/>
  <c r="C6" i="21"/>
  <c r="H6" i="21"/>
  <c r="I6" i="21" s="1"/>
  <c r="B8" i="21"/>
  <c r="C4" i="21" s="1"/>
  <c r="D8" i="21"/>
  <c r="E6" i="21" s="1"/>
  <c r="F8" i="21"/>
  <c r="G6" i="21" s="1"/>
  <c r="C11" i="21"/>
  <c r="E11" i="21"/>
  <c r="G11" i="21"/>
  <c r="H11" i="21"/>
  <c r="H16" i="21" s="1"/>
  <c r="I11" i="21"/>
  <c r="G12" i="21"/>
  <c r="H12" i="21"/>
  <c r="I12" i="21"/>
  <c r="C13" i="21"/>
  <c r="E13" i="21"/>
  <c r="G13" i="21"/>
  <c r="H13" i="21"/>
  <c r="I13" i="21"/>
  <c r="C14" i="21"/>
  <c r="E14" i="21"/>
  <c r="G14" i="21"/>
  <c r="H14" i="21"/>
  <c r="I14" i="21" s="1"/>
  <c r="B16" i="21"/>
  <c r="C12" i="21" s="1"/>
  <c r="D16" i="21"/>
  <c r="E12" i="21" s="1"/>
  <c r="F16" i="21"/>
  <c r="E19" i="21"/>
  <c r="G19" i="21"/>
  <c r="H19" i="21"/>
  <c r="H24" i="21" s="1"/>
  <c r="I19" i="21"/>
  <c r="E20" i="21"/>
  <c r="G20" i="21"/>
  <c r="H20" i="21"/>
  <c r="I20" i="21" s="1"/>
  <c r="E21" i="21"/>
  <c r="G21" i="21"/>
  <c r="H21" i="21"/>
  <c r="I21" i="21" s="1"/>
  <c r="E22" i="21"/>
  <c r="G22" i="21"/>
  <c r="H22" i="21"/>
  <c r="I22" i="21"/>
  <c r="B24" i="21"/>
  <c r="C20" i="21" s="1"/>
  <c r="D24" i="21"/>
  <c r="F24" i="21"/>
  <c r="J4" i="21" l="1"/>
  <c r="J20" i="21"/>
  <c r="I24" i="21"/>
  <c r="J22" i="21"/>
  <c r="J19" i="21"/>
  <c r="J11" i="21"/>
  <c r="J12" i="21"/>
  <c r="I16" i="21"/>
  <c r="J13" i="21"/>
  <c r="J21" i="21"/>
  <c r="H8" i="21"/>
  <c r="C22" i="21"/>
  <c r="C19" i="21"/>
  <c r="G4" i="21"/>
  <c r="J6" i="21"/>
  <c r="E4" i="21"/>
  <c r="C21" i="21"/>
  <c r="J14" i="21"/>
  <c r="J3" i="21" l="1"/>
  <c r="J5" i="21"/>
  <c r="I8" i="21"/>
  <c r="D21" i="2" l="1"/>
  <c r="C21" i="2"/>
  <c r="F22" i="2"/>
  <c r="E22" i="2"/>
  <c r="C5" i="2"/>
  <c r="F6" i="2" l="1"/>
  <c r="E6" i="2"/>
  <c r="D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39" authorId="0" shapeId="0" xr:uid="{1FD29A10-A694-8F48-A7C9-B13E54879BDF}">
      <text>
        <r>
          <rPr>
            <sz val="10"/>
            <color rgb="FF000000"/>
            <rFont val="Calibri"/>
            <family val="2"/>
            <scheme val="minor"/>
          </rPr>
          <t>======
ID#AAAAnZDX7H8
    (2023-01-12 21:09:39)
(r) revised</t>
        </r>
      </text>
    </comment>
    <comment ref="C40" authorId="0" shapeId="0" xr:uid="{DEC4D205-E39C-AB4A-96F1-E4243F93D0B4}">
      <text>
        <r>
          <rPr>
            <sz val="10"/>
            <color rgb="FF000000"/>
            <rFont val="Calibri"/>
            <family val="2"/>
          </rPr>
          <t xml:space="preserve">======
</t>
        </r>
        <r>
          <rPr>
            <sz val="10"/>
            <color rgb="FF000000"/>
            <rFont val="Calibri"/>
            <family val="2"/>
          </rPr>
          <t xml:space="preserve">ID#AAAAnZDX8BQ
</t>
        </r>
        <r>
          <rPr>
            <sz val="10"/>
            <color rgb="FF000000"/>
            <rFont val="Calibri"/>
            <family val="2"/>
          </rPr>
          <t xml:space="preserve">    (2023-01-12 21:09:40)
</t>
        </r>
        <r>
          <rPr>
            <sz val="10"/>
            <color rgb="FF000000"/>
            <rFont val="Calibri"/>
            <family val="2"/>
          </rPr>
          <t>(r) revised</t>
        </r>
      </text>
    </comment>
    <comment ref="C41" authorId="0" shapeId="0" xr:uid="{888A38B1-C01B-9B4E-8311-5A632093B214}">
      <text>
        <r>
          <rPr>
            <sz val="10"/>
            <color rgb="FF000000"/>
            <rFont val="Calibri"/>
            <family val="2"/>
            <scheme val="minor"/>
          </rPr>
          <t>======
ID#AAAAnZDX7WE
    (2023-01-12 21:09:40)
(r) revised</t>
        </r>
      </text>
    </comment>
    <comment ref="C42" authorId="0" shapeId="0" xr:uid="{88DF3721-5E68-D14D-989A-6416706E698C}">
      <text>
        <r>
          <rPr>
            <sz val="10"/>
            <color rgb="FF000000"/>
            <rFont val="Calibri"/>
            <family val="2"/>
            <scheme val="minor"/>
          </rPr>
          <t>======
ID#AAAAnZDX7DY
    (2023-01-12 21:09:39)
(r) revised</t>
        </r>
      </text>
    </comment>
    <comment ref="C43" authorId="0" shapeId="0" xr:uid="{3A791F9C-A262-A84B-9DB0-18BD7DB59E83}">
      <text>
        <r>
          <rPr>
            <sz val="10"/>
            <color rgb="FF000000"/>
            <rFont val="Calibri"/>
            <family val="2"/>
            <scheme val="minor"/>
          </rPr>
          <t>======
ID#AAAAnZDX7n4
    (2023-01-12 21:09:40)
(r) revised</t>
        </r>
      </text>
    </comment>
    <comment ref="C44" authorId="0" shapeId="0" xr:uid="{091E26BB-225C-8845-8469-D38E8AB81A6F}">
      <text>
        <r>
          <rPr>
            <sz val="10"/>
            <color rgb="FF000000"/>
            <rFont val="Calibri"/>
            <family val="2"/>
            <scheme val="minor"/>
          </rPr>
          <t>======
ID#AAAAnZDX6zY
    (2023-01-12 21:09:39)
(r) revised</t>
        </r>
      </text>
    </comment>
    <comment ref="C48" authorId="0" shapeId="0" xr:uid="{ABF84245-1CB6-CB40-85FD-34D8B7D45459}">
      <text>
        <r>
          <rPr>
            <sz val="10"/>
            <color rgb="FF000000"/>
            <rFont val="Calibri"/>
            <family val="2"/>
          </rPr>
          <t xml:space="preserve">======
</t>
        </r>
        <r>
          <rPr>
            <sz val="10"/>
            <color rgb="FF000000"/>
            <rFont val="Calibri"/>
            <family val="2"/>
          </rPr>
          <t xml:space="preserve">ID#AAAAnZDX7os
</t>
        </r>
        <r>
          <rPr>
            <sz val="10"/>
            <color rgb="FF000000"/>
            <rFont val="Calibri"/>
            <family val="2"/>
          </rPr>
          <t xml:space="preserve">    (2023-01-12 21:09:40)
</t>
        </r>
        <r>
          <rPr>
            <sz val="10"/>
            <color rgb="FF000000"/>
            <rFont val="Calibri"/>
            <family val="2"/>
          </rPr>
          <t>(r) revised</t>
        </r>
      </text>
    </comment>
    <comment ref="C49" authorId="0" shapeId="0" xr:uid="{5F97A98F-E74A-7443-8FEB-31D78AA40482}">
      <text>
        <r>
          <rPr>
            <sz val="10"/>
            <color rgb="FF000000"/>
            <rFont val="Calibri"/>
            <family val="2"/>
          </rPr>
          <t xml:space="preserve">======
</t>
        </r>
        <r>
          <rPr>
            <sz val="10"/>
            <color rgb="FF000000"/>
            <rFont val="Calibri"/>
            <family val="2"/>
          </rPr>
          <t xml:space="preserve">ID#AAAAnZDX7iE
</t>
        </r>
        <r>
          <rPr>
            <sz val="10"/>
            <color rgb="FF000000"/>
            <rFont val="Calibri"/>
            <family val="2"/>
          </rPr>
          <t xml:space="preserve">    (2023-01-12 21:09:40)
</t>
        </r>
        <r>
          <rPr>
            <sz val="10"/>
            <color rgb="FF000000"/>
            <rFont val="Calibri"/>
            <family val="2"/>
          </rPr>
          <t>(r) revised</t>
        </r>
      </text>
    </comment>
  </commentList>
</comments>
</file>

<file path=xl/sharedStrings.xml><?xml version="1.0" encoding="utf-8"?>
<sst xmlns="http://schemas.openxmlformats.org/spreadsheetml/2006/main" count="691" uniqueCount="328">
  <si>
    <t>Active Transportation</t>
  </si>
  <si>
    <t>Density</t>
  </si>
  <si>
    <t>Exurban</t>
  </si>
  <si>
    <t>2006 Population</t>
  </si>
  <si>
    <t>Active Core</t>
  </si>
  <si>
    <t>Transit Suburb</t>
  </si>
  <si>
    <t>Auto Suburb</t>
  </si>
  <si>
    <t>Total</t>
  </si>
  <si>
    <t>notes</t>
  </si>
  <si>
    <t>CMA data</t>
  </si>
  <si>
    <t>AREA_NAME</t>
  </si>
  <si>
    <t>2006 Private Dwellings</t>
  </si>
  <si>
    <t>2006 Private Dwellings: Occupied by Usual Residents</t>
  </si>
  <si>
    <t>Land Area, sq km</t>
  </si>
  <si>
    <t>Land Area, sq km: Persons per sq km</t>
  </si>
  <si>
    <t>Land Area, sq km: Dwellings per sq km</t>
  </si>
  <si>
    <t>CMA Total</t>
  </si>
  <si>
    <t>2006
Population</t>
  </si>
  <si>
    <t>2006
Population
(%)</t>
  </si>
  <si>
    <t>2016
Population</t>
  </si>
  <si>
    <t>Public Transit</t>
  </si>
  <si>
    <t>Average Share</t>
  </si>
  <si>
    <t>Exurban threshold</t>
  </si>
  <si>
    <r>
      <t>&lt; 150 ppl / km</t>
    </r>
    <r>
      <rPr>
        <vertAlign val="superscript"/>
        <sz val="11"/>
        <color theme="1"/>
        <rFont val="Calibri"/>
        <family val="2"/>
        <scheme val="minor"/>
      </rPr>
      <t>2</t>
    </r>
  </si>
  <si>
    <t>Active Core Floor (higher value used)</t>
  </si>
  <si>
    <t>Transit Suburb Floor (higher value used)</t>
  </si>
  <si>
    <t>2006
Total Dwelling Units</t>
  </si>
  <si>
    <t>2006
Total Dwelling Units (%)</t>
  </si>
  <si>
    <t>2016
Total Dwelling Units</t>
  </si>
  <si>
    <t>2006
Occupied Dwelling Units</t>
  </si>
  <si>
    <t>2006
Occupied Dwelling Units (%)</t>
  </si>
  <si>
    <t>2016
Occupied Dwelling Units</t>
  </si>
  <si>
    <t>355680001.01</t>
  </si>
  <si>
    <t>355680001.02</t>
  </si>
  <si>
    <t>355680001.03</t>
  </si>
  <si>
    <t>355680002.00</t>
  </si>
  <si>
    <t>355680003.00</t>
  </si>
  <si>
    <t>355680004.01</t>
  </si>
  <si>
    <t>355680004.02</t>
  </si>
  <si>
    <t>355680004.03</t>
  </si>
  <si>
    <t>355680004.04</t>
  </si>
  <si>
    <t>355680004.05</t>
  </si>
  <si>
    <t>355680005.00</t>
  </si>
  <si>
    <t>355680006.00</t>
  </si>
  <si>
    <t>355680007.00</t>
  </si>
  <si>
    <t>355680008.00</t>
  </si>
  <si>
    <t>355680009.00</t>
  </si>
  <si>
    <t>355680010.00</t>
  </si>
  <si>
    <t>355680011.01</t>
  </si>
  <si>
    <t>355680011.02</t>
  </si>
  <si>
    <t>355680012.00</t>
  </si>
  <si>
    <t>355680013.00</t>
  </si>
  <si>
    <t>355680014.00</t>
  </si>
  <si>
    <t>355680015.00</t>
  </si>
  <si>
    <t>355680016.00</t>
  </si>
  <si>
    <t>355680100.00</t>
  </si>
  <si>
    <t>355680101.00</t>
  </si>
  <si>
    <t>355680102.00</t>
  </si>
  <si>
    <t>355680103.01</t>
  </si>
  <si>
    <t>355680103.02</t>
  </si>
  <si>
    <t>355680104.00</t>
  </si>
  <si>
    <t>355680200.00</t>
  </si>
  <si>
    <t>355680201.00</t>
  </si>
  <si>
    <t>355680202.00</t>
  </si>
  <si>
    <t>uid</t>
  </si>
  <si>
    <t>2016 pop</t>
  </si>
  <si>
    <t>2011 pop</t>
  </si>
  <si>
    <t>total DU</t>
  </si>
  <si>
    <t>occ DU</t>
  </si>
  <si>
    <t>density</t>
  </si>
  <si>
    <t>area</t>
  </si>
  <si>
    <t>communters</t>
  </si>
  <si>
    <t>drivers</t>
  </si>
  <si>
    <t>passenger</t>
  </si>
  <si>
    <t>public</t>
  </si>
  <si>
    <t>walk</t>
  </si>
  <si>
    <t>bike</t>
  </si>
  <si>
    <t>other</t>
  </si>
  <si>
    <t>Allandale Waterfront</t>
  </si>
  <si>
    <t>Letitia Heights</t>
  </si>
  <si>
    <t>Barrie North</t>
  </si>
  <si>
    <t>Little Lake</t>
  </si>
  <si>
    <t>Georgian College</t>
  </si>
  <si>
    <t>N of Georgian College</t>
  </si>
  <si>
    <t>East Bayfield</t>
  </si>
  <si>
    <t>Midhurst</t>
  </si>
  <si>
    <t>Saint Pauls</t>
  </si>
  <si>
    <t>Vine</t>
  </si>
  <si>
    <t>Bayshore Estates</t>
  </si>
  <si>
    <t>East Bayfield S</t>
  </si>
  <si>
    <t>Alcona</t>
  </si>
  <si>
    <t>Lefroy &amp; Belle Ewart &amp; Ballydown Beach &amp; Gilford</t>
  </si>
  <si>
    <t>Queensway</t>
  </si>
  <si>
    <t>Painswick</t>
  </si>
  <si>
    <t>Painswick South</t>
  </si>
  <si>
    <t>Holly</t>
  </si>
  <si>
    <t>Stroud</t>
  </si>
  <si>
    <t>Phelpston &amp; Hillsdale &amp; Elmvale</t>
  </si>
  <si>
    <t>Downtown</t>
  </si>
  <si>
    <t>National Average for CMAs</t>
  </si>
  <si>
    <t>*National Floor must be at least 50% higher than the national average for CMAs for active cores, and must exceed 50% of national average for CMAs for transit suburbs (see Notes 2 &amp; 3 in Gordon &amp; Janzen [2013])</t>
  </si>
  <si>
    <t>Neighbourhood</t>
  </si>
  <si>
    <t>Barrie</t>
  </si>
  <si>
    <t>Unclassified</t>
  </si>
  <si>
    <t>CMA</t>
  </si>
  <si>
    <t>CMA/CA</t>
  </si>
  <si>
    <t>Name</t>
  </si>
  <si>
    <t>Total Employed Labour Force 15 ~dress by Mode of Transportation</t>
  </si>
  <si>
    <t>Total Employed Labour Force 15 ~tion: Car, truck, van as driver</t>
  </si>
  <si>
    <t>Total Employed Labour Force 15 ~n: Car, truck, van as passenger</t>
  </si>
  <si>
    <t>Total Employed Labour Force 15 ~ Transportation: Public transit</t>
  </si>
  <si>
    <t>Public transit %</t>
  </si>
  <si>
    <t>Total Employed Labour Force 15 ~ Transportation: Walked to work</t>
  </si>
  <si>
    <t>Total Employed Labour Force 15 ~Mode of Transportation: Bicycle</t>
  </si>
  <si>
    <t>Total Active Transportation</t>
  </si>
  <si>
    <t>Active Transportation %</t>
  </si>
  <si>
    <t>Total Employed Labour Force 15 ~e of Transportation: Motorcycle</t>
  </si>
  <si>
    <t>Total Employed Labour Force 15 ~Mode of Transportation: Taxicab</t>
  </si>
  <si>
    <t>Total Employed Labour Force 15 ~of Transportation: Other method</t>
  </si>
  <si>
    <t>Classification</t>
  </si>
  <si>
    <t>Overview</t>
  </si>
  <si>
    <t>* Where the metro floor did not exceed the national floor, the national floor was used (based on averages derived from raw data nationally for all CMAs only)</t>
  </si>
  <si>
    <t>Sheets</t>
  </si>
  <si>
    <t>2006 Original</t>
  </si>
  <si>
    <t>contains original 2006 Census data provided by Statistics Canada and downloaded from PCensus</t>
  </si>
  <si>
    <t>2016 Original</t>
  </si>
  <si>
    <t>contains original 2016 Census data provided by Statistics Canada and downloaded from Computing in the Humanities and Social Sciences (CHASS) through University of Toronto</t>
  </si>
  <si>
    <t>2016 Datamaker</t>
  </si>
  <si>
    <t>classifies 2016 Census data by the Research Team using the 'T9' classification update from Gordon &amp; Janzen's (2013) 'T8' model</t>
  </si>
  <si>
    <t>estimates 2006 data based on values from Allen &amp; Taylor (2018)</t>
  </si>
  <si>
    <t>compares classifications for 2006 and 2016</t>
  </si>
  <si>
    <t>Thresholds</t>
  </si>
  <si>
    <t>Sources</t>
  </si>
  <si>
    <t>A note on the 'T9' update</t>
  </si>
  <si>
    <t>- New for the 2016 census, the “T9” model follows the same methodology as the “T8” model, with one small exception regarding CMA threshold calculations for public transit and active transportation floors.</t>
  </si>
  <si>
    <t>- “T8” calculated these floors as an average of the already-calculated census tract shares. This produced suitable results but did not match the method by which Statistics Canada calculates census metropolitan averages for the journey to work.</t>
  </si>
  <si>
    <t>- “T9” updates this method to calculate floors using total raw count sums to arrive at CMA thresholds. This method matches that used by Statistics Canada. (hyperlink)</t>
  </si>
  <si>
    <t>- Regarding national thresholds for active transport and public transit, these are calculated using CMA totals only and exclude all other populations in Canada, including Census Agglomerations.</t>
  </si>
  <si>
    <t>2016
Census Tract ID</t>
  </si>
  <si>
    <t xml:space="preserve">2006
split CT reference
</t>
  </si>
  <si>
    <t>2006
split CT weight apportioned</t>
  </si>
  <si>
    <t xml:space="preserve">2006
split CT population
</t>
  </si>
  <si>
    <t>2006
split CT 
total dwelling units</t>
  </si>
  <si>
    <t>2006
split CT occupied dwelling units</t>
  </si>
  <si>
    <t>2006
Census Tract ID</t>
  </si>
  <si>
    <t>Area (2016)
Square Km</t>
  </si>
  <si>
    <t>Area (2016)
Hectares</t>
  </si>
  <si>
    <t>2011
Population</t>
  </si>
  <si>
    <t>Population
Growth
2006-16</t>
  </si>
  <si>
    <t>Population
Growth %
2006-16</t>
  </si>
  <si>
    <t>Population Density per square Km
2016</t>
  </si>
  <si>
    <t>Total DU Growth
2006-16</t>
  </si>
  <si>
    <t>Total DU Growth %
2006-16</t>
  </si>
  <si>
    <t>2006
Occuped Dwelling Units</t>
  </si>
  <si>
    <t>Occupied DU Growth
2006-16</t>
  </si>
  <si>
    <t>Occupied DU Growth %
2006-16</t>
  </si>
  <si>
    <t>Occupied DU
Density per hectare
2016</t>
  </si>
  <si>
    <t>Total Commuters
2016</t>
  </si>
  <si>
    <t>2016
'T9' model
Classification</t>
  </si>
  <si>
    <t>2006
'T9' model
Classification</t>
  </si>
  <si>
    <t>5680001.01</t>
  </si>
  <si>
    <t>5680001.02</t>
  </si>
  <si>
    <t>5680001.04</t>
  </si>
  <si>
    <t>5680001.05</t>
  </si>
  <si>
    <t>5680001.06</t>
  </si>
  <si>
    <t>5680001.07</t>
  </si>
  <si>
    <t>5680002.00</t>
  </si>
  <si>
    <t>5680003.00</t>
  </si>
  <si>
    <t>5680004.01</t>
  </si>
  <si>
    <t>5680004.03</t>
  </si>
  <si>
    <t>5680004.04</t>
  </si>
  <si>
    <t>5680004.05</t>
  </si>
  <si>
    <t>5680004.06</t>
  </si>
  <si>
    <t>5680004.07</t>
  </si>
  <si>
    <t>5680005.00</t>
  </si>
  <si>
    <t>5680006.00</t>
  </si>
  <si>
    <t>5680007.00</t>
  </si>
  <si>
    <t>5680008.00</t>
  </si>
  <si>
    <t>5680009.00</t>
  </si>
  <si>
    <t>5680010.00</t>
  </si>
  <si>
    <t>5680011.01</t>
  </si>
  <si>
    <t>5680011.02</t>
  </si>
  <si>
    <t>5680012.01</t>
  </si>
  <si>
    <t>5680012.02</t>
  </si>
  <si>
    <t>5680013.00</t>
  </si>
  <si>
    <t>5680014.00</t>
  </si>
  <si>
    <t>5680015.01</t>
  </si>
  <si>
    <t>5680015.02</t>
  </si>
  <si>
    <t>5680015.03</t>
  </si>
  <si>
    <t>5680016.00</t>
  </si>
  <si>
    <t>5680100.00</t>
  </si>
  <si>
    <t>5680101.00</t>
  </si>
  <si>
    <t>5680102.01</t>
  </si>
  <si>
    <t>5680102.02</t>
  </si>
  <si>
    <t>5680102.03</t>
  </si>
  <si>
    <t>5680102.04</t>
  </si>
  <si>
    <t>5680103.03</t>
  </si>
  <si>
    <t>5680103.04</t>
  </si>
  <si>
    <t>5680103.05</t>
  </si>
  <si>
    <t>5680103.06</t>
  </si>
  <si>
    <t>5680103.07</t>
  </si>
  <si>
    <t>5680103.08</t>
  </si>
  <si>
    <t>5680104.00</t>
  </si>
  <si>
    <t>5680200.00</t>
  </si>
  <si>
    <t>5680201.00</t>
  </si>
  <si>
    <t>5680202.01</t>
  </si>
  <si>
    <t>5680202.02</t>
  </si>
  <si>
    <t>2021 pop</t>
  </si>
  <si>
    <t>GEOUID</t>
  </si>
  <si>
    <t>2021
Census Tract ID</t>
  </si>
  <si>
    <t>2021
Population</t>
  </si>
  <si>
    <t>Total Commuters
2021</t>
  </si>
  <si>
    <t>Population Density per square Km
2021</t>
  </si>
  <si>
    <t>2021
Occupied Dwelling Units</t>
  </si>
  <si>
    <t>2021
Total Dwelling Units</t>
  </si>
  <si>
    <t>Occupied DU
Density per hectare
2021</t>
  </si>
  <si>
    <t>Area (2021)
Square Km</t>
  </si>
  <si>
    <t>Area (2021)
Hectares</t>
  </si>
  <si>
    <t>Population
Growth
2016-21</t>
  </si>
  <si>
    <t>Population
Growth %
2016-21</t>
  </si>
  <si>
    <t>Total DU Growth
2016-21</t>
  </si>
  <si>
    <t>Total DU Growth %
2016-21</t>
  </si>
  <si>
    <t>Occupied DU Growth %
2016-21</t>
  </si>
  <si>
    <t>Occupied DU Growth
2016-21</t>
  </si>
  <si>
    <t>2021
'T9' model
Classification</t>
  </si>
  <si>
    <t>2016
split CT reference</t>
  </si>
  <si>
    <t>2016 split CT Population Weights</t>
  </si>
  <si>
    <t>2016 split CT dwellings units Weights</t>
  </si>
  <si>
    <t>2021 DATA:</t>
  </si>
  <si>
    <r>
      <rPr>
        <sz val="11"/>
        <color theme="1"/>
        <rFont val="Calibri"/>
        <family val="2"/>
      </rPr>
      <t>&lt; 150 ppl / km</t>
    </r>
    <r>
      <rPr>
        <vertAlign val="superscript"/>
        <sz val="11"/>
        <color theme="1"/>
        <rFont val="Calibri"/>
        <family val="2"/>
      </rPr>
      <t>2</t>
    </r>
  </si>
  <si>
    <t>Auto Drivers 2016</t>
  </si>
  <si>
    <t>Auto Passengers 2016</t>
  </si>
  <si>
    <t>Auto
Total 2016</t>
  </si>
  <si>
    <t>Auto
% 2021</t>
  </si>
  <si>
    <t>Auto
% 2016</t>
  </si>
  <si>
    <t>Total Auto Normalized 2016</t>
  </si>
  <si>
    <t>Public Transit
Total 2016</t>
  </si>
  <si>
    <t>Public Transit
% 2016</t>
  </si>
  <si>
    <t>Public Transit
Normalized 2016</t>
  </si>
  <si>
    <t>Walkers 2016</t>
  </si>
  <si>
    <t>Cyclists 2016</t>
  </si>
  <si>
    <t>Active Transport Total 2016</t>
  </si>
  <si>
    <t>Active Transport
% 2016</t>
  </si>
  <si>
    <t>Active Transport
Normalized 2016</t>
  </si>
  <si>
    <t>Other Transport Method 2016</t>
  </si>
  <si>
    <t>Auto Drivers 2021</t>
  </si>
  <si>
    <t>Auto Passengers 2021</t>
  </si>
  <si>
    <t>Auto
Total 2021</t>
  </si>
  <si>
    <t>Total Auto Normalized 2021</t>
  </si>
  <si>
    <t>Public Transit
Total 2021</t>
  </si>
  <si>
    <t>Public Transit
% 2021</t>
  </si>
  <si>
    <t>Public Transit
Normalized 2021</t>
  </si>
  <si>
    <t>Walkers 2021</t>
  </si>
  <si>
    <t>Cyclists 2021</t>
  </si>
  <si>
    <t>Active Transport Total 2021</t>
  </si>
  <si>
    <t>Active Transport
% 2021</t>
  </si>
  <si>
    <t>Active Transport
Normalized 2021</t>
  </si>
  <si>
    <t>Other Transport Method 2021</t>
  </si>
  <si>
    <t>2016 TS</t>
  </si>
  <si>
    <t>2016 AS</t>
  </si>
  <si>
    <t>Elmvale</t>
  </si>
  <si>
    <t>Downtown W</t>
  </si>
  <si>
    <t>Alcona N</t>
  </si>
  <si>
    <t>Simcoe Beach</t>
  </si>
  <si>
    <t>Sandy Cove</t>
  </si>
  <si>
    <t>Friday Harbour</t>
  </si>
  <si>
    <t>Maple Woodlands</t>
  </si>
  <si>
    <t>2021
Occupied Dwelling Units (%)</t>
  </si>
  <si>
    <t>2021
Total Dwelling Units (%)</t>
  </si>
  <si>
    <t>2021
Population
(%)</t>
  </si>
  <si>
    <t>split from 5680103.01</t>
  </si>
  <si>
    <t>split from 5680103.02</t>
  </si>
  <si>
    <t>split from 5680202.00</t>
  </si>
  <si>
    <t>split from 5680202.00 &amp; floor</t>
  </si>
  <si>
    <t>2016 EX</t>
  </si>
  <si>
    <t>PT floor</t>
  </si>
  <si>
    <t>AT floor</t>
  </si>
  <si>
    <t>contains 2016-2021 and 2006-2016 changes for population, total dwelling unit, and occupied dwelling unit data</t>
  </si>
  <si>
    <t>contains calculations used to determine active transport and public transit classification floors for 2016 and 2021</t>
  </si>
  <si>
    <t>compares classifications for 2006, 2016 and 2021</t>
  </si>
  <si>
    <t>classifies 2021 Census data by the Research Team using the 'T9' classification update from Gordon &amp; Janzen's (2013) 'T8' model</t>
  </si>
  <si>
    <t>adjusts the 2016 CT population and dwelling unit data for split and new census tracts, based on Allen &amp; Taylor (2018)</t>
  </si>
  <si>
    <t>2021 CTDataMaker</t>
  </si>
  <si>
    <t>contains original 2021 Census tract data provided by Statistics Canada and downloaded from Statistics Canada</t>
  </si>
  <si>
    <t>Adjustments to the 2021 classifications are marked in the Notes column in the 2021 CT DataMaker Sheet</t>
  </si>
  <si>
    <t>2021 census tract classifications were based on adjusted 2016 classifications to avoid anomalous effects of the 2021 pandemic on census journey to work data.</t>
  </si>
  <si>
    <t>Toronto Metropolitan University, School of Urban and Regional Planning, 2023</t>
  </si>
  <si>
    <t>University of Toronto, School of Cities, 2023</t>
  </si>
  <si>
    <t>Queen's University, School of Urban and Regional Planning, 2018 and 2023</t>
  </si>
  <si>
    <t>Research Team 2016: Chris Willms, Lyra Hindrichs, Kassidee Fior, Emily Goldney, Shuhong Lin, and Ben McCauley</t>
  </si>
  <si>
    <t>Principal Investigator: David L.A. Gordon, Queen's University</t>
  </si>
  <si>
    <t>This file contains the 2021, 2016 and 2006 CMA Census data used for the production of the Canadian Suburbs Project (hyperlink)</t>
  </si>
  <si>
    <t>Gordon, D., Wilms, C. &amp; Hindrichs, L. (2018) Still Suburban? Growth in Canadian Suburbs, 2006-2016, Council for Canadian Urbanism Working Paper #2.</t>
  </si>
  <si>
    <t>Gordon, D., &amp; Janzen, M. (2013). Suburban nation? Estimating the size of Canada’s suburban population. Journal of Architectural and Planning Research, 30(3), 197-220.</t>
  </si>
  <si>
    <t>Allen, J., &amp; Taylor, Z. (2018). A new tool for neighbourhood change research: The Canadian longitudinal census tract database, 1971-2016: Canadian longitudinal tract database. The Canadian Geographer, doi:10.1111/cag.12467</t>
  </si>
  <si>
    <t>Summary</t>
  </si>
  <si>
    <t>provides the weighting factors from the Canadian longitudinal census tract database (Taylor &amp; Allen, 2018)</t>
  </si>
  <si>
    <t>Weights</t>
  </si>
  <si>
    <t>2021 Original</t>
  </si>
  <si>
    <t>Auto Suburbs are defined as CTs with a gross population density greater than 150 people per square kilometre, transit use less than 150% of the metro average, and active transit less than 150% of the metro average.*</t>
  </si>
  <si>
    <t>Transit Suburbs are defined as CTs with transit use greater than 150% of the metro average for journey to work, active transit less than 150% of the metro average, and transit use at least greater than 50% of the national average.*</t>
  </si>
  <si>
    <t>Active Cores are defined as CTs with active transit greater than 150% of the metro average for the journey to work and greater than 50% of the national average.*</t>
  </si>
  <si>
    <t>Exurban areas are defined as areas with gross population density less than 150 people per square kilometre.</t>
  </si>
  <si>
    <t>Classifications</t>
  </si>
  <si>
    <t>Research Team 2021: Sarah MacKinnon, Irene Chang, Matthew Field, Remus Herteg, Jan Li, Alex Miller, Huddah Nawaz, Riya Shah</t>
  </si>
  <si>
    <t>2021 CTDataMaker using adjusted 2016 Classifications</t>
  </si>
  <si>
    <t>"--&gt;" Growth Estimated by Moving Forward 2016 to 2021</t>
  </si>
  <si>
    <t>Population Growth
2016A-2021</t>
  </si>
  <si>
    <t>% Population Growth
2016A-2021</t>
  </si>
  <si>
    <t>% of Total Population Growth 2016A-2021</t>
  </si>
  <si>
    <t>Total Dwelling Unit Growth 2016A-2021</t>
  </si>
  <si>
    <t>% Total Dwelling Unit Growth 2016A-2021</t>
  </si>
  <si>
    <t>% of Total Dwelling Unit Growth 2016A-2021</t>
  </si>
  <si>
    <t>Occupied Dwelling Unit Growth 2016A-2021</t>
  </si>
  <si>
    <t>% Occupied Dwelling Unit Growth 2016A-2021</t>
  </si>
  <si>
    <t>% of Total Occupied Dwelling Unit Growth 2016A-2021</t>
  </si>
  <si>
    <t>2016
Population Adjusted</t>
  </si>
  <si>
    <t>2016
Total Dwelling Units Adjusted</t>
  </si>
  <si>
    <t>2016
Occupied Dwelling Units Adjusted</t>
  </si>
  <si>
    <t>2016 CTDataMaker using 2016 Classifications</t>
  </si>
  <si>
    <t>"&lt;--" Growth Estimated by Moving Backward from 2016 to 2006</t>
  </si>
  <si>
    <t xml:space="preserve"> 2016A
Population</t>
  </si>
  <si>
    <t>2016A
Total Dwelling Units</t>
  </si>
  <si>
    <t>2016A
Occupied  Dwelling Units</t>
  </si>
  <si>
    <t>2016A
Total Dwelling Units (%)</t>
  </si>
  <si>
    <t>2016A
Occupied Dwelling Units (%)</t>
  </si>
  <si>
    <t>2016A
Population
(%)</t>
  </si>
  <si>
    <t>Note:
Weighted-values produced by Allen and Taylor (2018) were utilized for estimating 2016 data in cases of census tract splits for 2021. While useful, these values sometimes produce anomolous split references from 2016 to 2021 census tracts. Visual inspection of each split was carried-out which resulted in the intentional omission of some Allen and Taylor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</si>
</sst>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0_ ;\-#,##0\ "/>
    <numFmt numFmtId="167" formatCode="#,##0.0"/>
    <numFmt numFmtId="168" formatCode="0.00000000"/>
  </numFmts>
  <fonts count="44">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b/>
      <sz val="10"/>
      <color theme="1"/>
      <name val="Calibri"/>
      <family val="2"/>
      <scheme val="minor"/>
    </font>
    <font>
      <sz val="10"/>
      <color theme="1"/>
      <name val="Calibri"/>
      <family val="2"/>
      <scheme val="minor"/>
    </font>
    <font>
      <sz val="10"/>
      <name val="Calibri"/>
      <family val="2"/>
      <scheme val="minor"/>
    </font>
    <font>
      <b/>
      <sz val="10"/>
      <name val="Calibri"/>
      <family val="2"/>
      <scheme val="minor"/>
    </font>
    <font>
      <vertAlign val="superscript"/>
      <sz val="11"/>
      <color theme="1"/>
      <name val="Calibri"/>
      <family val="2"/>
      <scheme val="minor"/>
    </font>
    <font>
      <sz val="10"/>
      <name val="Calibri"/>
      <family val="2"/>
    </font>
    <font>
      <sz val="8"/>
      <color theme="1"/>
      <name val="Calibri"/>
      <family val="2"/>
      <scheme val="minor"/>
    </font>
    <font>
      <u/>
      <sz val="11"/>
      <color theme="10"/>
      <name val="Calibri"/>
      <family val="2"/>
      <scheme val="minor"/>
    </font>
    <font>
      <b/>
      <sz val="10"/>
      <color theme="0"/>
      <name val="Calibri"/>
      <family val="2"/>
      <scheme val="minor"/>
    </font>
    <font>
      <sz val="10"/>
      <color theme="1"/>
      <name val="Calibri"/>
      <family val="2"/>
      <scheme val="minor"/>
    </font>
    <font>
      <sz val="10"/>
      <color rgb="FF000000"/>
      <name val="Calibri"/>
      <family val="2"/>
      <scheme val="minor"/>
    </font>
    <font>
      <sz val="10"/>
      <color rgb="FF000000"/>
      <name val="Calibri"/>
      <family val="2"/>
    </font>
    <font>
      <sz val="11"/>
      <color theme="1"/>
      <name val="Calibri"/>
      <family val="2"/>
    </font>
    <font>
      <b/>
      <sz val="10"/>
      <color rgb="FF000000"/>
      <name val="Calibri"/>
      <family val="2"/>
      <scheme val="minor"/>
    </font>
    <font>
      <b/>
      <sz val="12"/>
      <color theme="1"/>
      <name val="Calibri"/>
      <family val="2"/>
    </font>
    <font>
      <sz val="11"/>
      <name val="Calibri"/>
      <family val="2"/>
    </font>
    <font>
      <b/>
      <sz val="11"/>
      <color theme="1"/>
      <name val="Calibri"/>
      <family val="2"/>
    </font>
    <font>
      <vertAlign val="superscript"/>
      <sz val="11"/>
      <color theme="1"/>
      <name val="Calibri"/>
      <family val="2"/>
    </font>
    <font>
      <b/>
      <sz val="10"/>
      <color theme="1"/>
      <name val="Calibri"/>
      <family val="2"/>
    </font>
    <font>
      <sz val="10"/>
      <color theme="1"/>
      <name val="Calibri"/>
      <family val="2"/>
    </font>
    <font>
      <u/>
      <sz val="11"/>
      <color rgb="FF0563C1"/>
      <name val="Calibri"/>
      <family val="2"/>
    </font>
    <font>
      <u/>
      <sz val="10"/>
      <color rgb="FF0000FF"/>
      <name val="Calibri"/>
      <family val="2"/>
    </font>
    <font>
      <b/>
      <sz val="10"/>
      <color rgb="FFFFFFFF"/>
      <name val="Calibri"/>
      <family val="2"/>
    </font>
    <font>
      <sz val="10"/>
      <color rgb="FF000000"/>
      <name val="&quot;Times New Roman&quot;"/>
    </font>
    <font>
      <i/>
      <sz val="10"/>
      <color rgb="FF000000"/>
      <name val="Calibri"/>
      <family val="2"/>
    </font>
  </fonts>
  <fills count="5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A8A800"/>
        <bgColor indexed="64"/>
      </patternFill>
    </fill>
    <fill>
      <patternFill patternType="solid">
        <fgColor rgb="FFFFFFBE"/>
        <bgColor indexed="64"/>
      </patternFill>
    </fill>
    <fill>
      <patternFill patternType="solid">
        <fgColor rgb="FFE6E600"/>
        <bgColor indexed="64"/>
      </patternFill>
    </fill>
    <fill>
      <patternFill patternType="solid">
        <fgColor theme="0" tint="-0.249977111117893"/>
        <bgColor indexed="64"/>
      </patternFill>
    </fill>
    <fill>
      <patternFill patternType="solid">
        <fgColor theme="1"/>
        <bgColor indexed="64"/>
      </patternFill>
    </fill>
    <fill>
      <patternFill patternType="solid">
        <fgColor rgb="FFC8F0C8"/>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rgb="FFBAD8FF"/>
        <bgColor indexed="64"/>
      </patternFill>
    </fill>
    <fill>
      <patternFill patternType="solid">
        <fgColor theme="8" tint="0.39997558519241921"/>
        <bgColor indexed="64"/>
      </patternFill>
    </fill>
    <fill>
      <patternFill patternType="solid">
        <fgColor rgb="FFBAD8FF"/>
        <bgColor rgb="FF000000"/>
      </patternFill>
    </fill>
    <fill>
      <patternFill patternType="solid">
        <fgColor rgb="FFBFBFBF"/>
        <bgColor rgb="FFBFBFBF"/>
      </patternFill>
    </fill>
    <fill>
      <patternFill patternType="solid">
        <fgColor theme="8" tint="0.39997558519241921"/>
        <bgColor rgb="FF92D050"/>
      </patternFill>
    </fill>
    <fill>
      <patternFill patternType="solid">
        <fgColor rgb="FF000000"/>
        <bgColor rgb="FF000000"/>
      </patternFill>
    </fill>
    <fill>
      <patternFill patternType="solid">
        <fgColor rgb="FFA8A800"/>
        <bgColor rgb="FFA8A800"/>
      </patternFill>
    </fill>
    <fill>
      <patternFill patternType="solid">
        <fgColor rgb="FFE6E600"/>
        <bgColor rgb="FFE6E600"/>
      </patternFill>
    </fill>
    <fill>
      <patternFill patternType="solid">
        <fgColor rgb="FFFFFFBE"/>
        <bgColor rgb="FFFFFFBE"/>
      </patternFill>
    </fill>
  </fills>
  <borders count="9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right style="thin">
        <color indexed="64"/>
      </right>
      <top/>
      <bottom/>
      <diagonal/>
    </border>
    <border>
      <left style="medium">
        <color auto="1"/>
      </left>
      <right/>
      <top/>
      <bottom/>
      <diagonal/>
    </border>
    <border>
      <left style="medium">
        <color auto="1"/>
      </left>
      <right/>
      <top/>
      <bottom style="medium">
        <color auto="1"/>
      </bottom>
      <diagonal/>
    </border>
    <border>
      <left style="thick">
        <color auto="1"/>
      </left>
      <right style="thick">
        <color auto="1"/>
      </right>
      <top/>
      <bottom/>
      <diagonal/>
    </border>
    <border>
      <left/>
      <right style="thick">
        <color auto="1"/>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auto="1"/>
      </left>
      <right/>
      <top style="thin">
        <color auto="1"/>
      </top>
      <bottom/>
      <diagonal/>
    </border>
    <border>
      <left style="thin">
        <color indexed="64"/>
      </left>
      <right style="medium">
        <color indexed="64"/>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thick">
        <color auto="1"/>
      </left>
      <right/>
      <top/>
      <bottom/>
      <diagonal/>
    </border>
    <border>
      <left style="thick">
        <color auto="1"/>
      </left>
      <right/>
      <top style="thick">
        <color auto="1"/>
      </top>
      <bottom style="thick">
        <color auto="1"/>
      </bottom>
      <diagonal/>
    </border>
    <border>
      <left style="thick">
        <color auto="1"/>
      </left>
      <right style="thick">
        <color auto="1"/>
      </right>
      <top style="thick">
        <color auto="1"/>
      </top>
      <bottom style="thick">
        <color auto="1"/>
      </bottom>
      <diagonal/>
    </border>
    <border>
      <left/>
      <right/>
      <top style="thick">
        <color auto="1"/>
      </top>
      <bottom style="thick">
        <color auto="1"/>
      </bottom>
      <diagonal/>
    </border>
    <border>
      <left style="thin">
        <color auto="1"/>
      </left>
      <right/>
      <top style="thick">
        <color auto="1"/>
      </top>
      <bottom style="thick">
        <color auto="1"/>
      </bottom>
      <diagonal/>
    </border>
    <border>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right style="thick">
        <color auto="1"/>
      </right>
      <top style="thick">
        <color auto="1"/>
      </top>
      <bottom style="thick">
        <color auto="1"/>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indexed="64"/>
      </right>
      <top/>
      <bottom/>
      <diagonal/>
    </border>
    <border>
      <left/>
      <right style="medium">
        <color indexed="64"/>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auto="1"/>
      </left>
      <right/>
      <top style="thin">
        <color indexed="64"/>
      </top>
      <bottom style="medium">
        <color indexed="64"/>
      </bottom>
      <diagonal/>
    </border>
    <border>
      <left style="medium">
        <color indexed="64"/>
      </left>
      <right style="thin">
        <color indexed="64"/>
      </right>
      <top style="thin">
        <color auto="1"/>
      </top>
      <bottom style="medium">
        <color indexed="64"/>
      </bottom>
      <diagonal/>
    </border>
    <border>
      <left style="thin">
        <color indexed="64"/>
      </left>
      <right style="medium">
        <color indexed="64"/>
      </right>
      <top style="thin">
        <color auto="1"/>
      </top>
      <bottom style="medium">
        <color indexed="64"/>
      </bottom>
      <diagonal/>
    </border>
    <border>
      <left style="medium">
        <color auto="1"/>
      </left>
      <right style="medium">
        <color indexed="64"/>
      </right>
      <top style="thin">
        <color auto="1"/>
      </top>
      <bottom style="medium">
        <color indexed="64"/>
      </bottom>
      <diagonal/>
    </border>
    <border>
      <left/>
      <right/>
      <top/>
      <bottom style="thick">
        <color auto="1"/>
      </bottom>
      <diagonal/>
    </border>
    <border>
      <left style="thick">
        <color auto="1"/>
      </left>
      <right/>
      <top/>
      <bottom style="thick">
        <color auto="1"/>
      </bottom>
      <diagonal/>
    </border>
    <border>
      <left/>
      <right style="thick">
        <color auto="1"/>
      </right>
      <top/>
      <bottom style="thick">
        <color auto="1"/>
      </bottom>
      <diagonal/>
    </border>
    <border>
      <left style="medium">
        <color rgb="FF000000"/>
      </left>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right style="thin">
        <color rgb="FF000000"/>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right style="medium">
        <color rgb="FF000000"/>
      </right>
      <top/>
      <bottom/>
      <diagonal/>
    </border>
    <border>
      <left/>
      <right style="thin">
        <color rgb="FF000000"/>
      </right>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s>
  <cellStyleXfs count="49">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26" fillId="0" borderId="0" applyNumberFormat="0" applyFill="0" applyBorder="0" applyAlignment="0" applyProtection="0"/>
    <xf numFmtId="0" fontId="29" fillId="0" borderId="0"/>
    <xf numFmtId="43" fontId="1" fillId="0" borderId="0" applyFont="0" applyFill="0" applyBorder="0" applyAlignment="0" applyProtection="0"/>
  </cellStyleXfs>
  <cellXfs count="347">
    <xf numFmtId="0" fontId="0" fillId="0" borderId="0" xfId="0"/>
    <xf numFmtId="0" fontId="16" fillId="0" borderId="0" xfId="0" applyFont="1"/>
    <xf numFmtId="0" fontId="0" fillId="0" borderId="0" xfId="0" applyAlignment="1">
      <alignment wrapText="1"/>
    </xf>
    <xf numFmtId="0" fontId="16" fillId="0" borderId="0" xfId="0" applyFont="1" applyAlignment="1">
      <alignment horizontal="center"/>
    </xf>
    <xf numFmtId="0" fontId="20" fillId="0" borderId="14" xfId="0" applyFont="1" applyBorder="1"/>
    <xf numFmtId="2" fontId="20" fillId="0" borderId="0" xfId="0" applyNumberFormat="1" applyFont="1" applyAlignment="1">
      <alignment horizontal="center"/>
    </xf>
    <xf numFmtId="3" fontId="21" fillId="0" borderId="15" xfId="7" applyNumberFormat="1" applyFont="1" applyFill="1" applyBorder="1" applyAlignment="1">
      <alignment horizontal="center"/>
    </xf>
    <xf numFmtId="3" fontId="20" fillId="0" borderId="0" xfId="0" applyNumberFormat="1" applyFont="1" applyAlignment="1">
      <alignment horizontal="center"/>
    </xf>
    <xf numFmtId="3" fontId="21" fillId="0" borderId="0" xfId="7" applyNumberFormat="1" applyFont="1" applyFill="1" applyBorder="1" applyAlignment="1">
      <alignment horizontal="center"/>
    </xf>
    <xf numFmtId="3" fontId="20" fillId="0" borderId="15" xfId="0" applyNumberFormat="1" applyFont="1" applyBorder="1" applyAlignment="1">
      <alignment horizontal="center"/>
    </xf>
    <xf numFmtId="3" fontId="20" fillId="0" borderId="10" xfId="0" applyNumberFormat="1" applyFont="1" applyBorder="1" applyAlignment="1">
      <alignment horizontal="center"/>
    </xf>
    <xf numFmtId="2" fontId="21" fillId="0" borderId="11" xfId="1" applyNumberFormat="1" applyFont="1" applyFill="1" applyBorder="1" applyAlignment="1">
      <alignment horizontal="center"/>
    </xf>
    <xf numFmtId="2" fontId="21" fillId="0" borderId="11" xfId="7" applyNumberFormat="1" applyFont="1" applyFill="1" applyBorder="1" applyAlignment="1">
      <alignment horizontal="center"/>
    </xf>
    <xf numFmtId="0" fontId="20" fillId="0" borderId="14" xfId="0" applyFont="1" applyBorder="1" applyAlignment="1">
      <alignment horizontal="center"/>
    </xf>
    <xf numFmtId="4" fontId="19" fillId="0" borderId="36" xfId="0" applyNumberFormat="1" applyFont="1" applyBorder="1" applyAlignment="1">
      <alignment horizontal="center" vertical="center" wrapText="1"/>
    </xf>
    <xf numFmtId="3" fontId="19" fillId="0" borderId="38" xfId="0" applyNumberFormat="1" applyFont="1" applyBorder="1" applyAlignment="1">
      <alignment horizontal="center" vertical="center" wrapText="1"/>
    </xf>
    <xf numFmtId="3" fontId="19" fillId="0" borderId="39" xfId="0" applyNumberFormat="1" applyFont="1" applyBorder="1" applyAlignment="1">
      <alignment horizontal="center" vertical="center" wrapText="1"/>
    </xf>
    <xf numFmtId="0" fontId="19" fillId="0" borderId="37" xfId="0" applyFont="1" applyBorder="1" applyAlignment="1">
      <alignment horizontal="center" vertical="center" wrapText="1"/>
    </xf>
    <xf numFmtId="0" fontId="0" fillId="0" borderId="0" xfId="0" applyAlignment="1">
      <alignment horizontal="center"/>
    </xf>
    <xf numFmtId="3" fontId="19" fillId="0" borderId="41" xfId="0" applyNumberFormat="1" applyFont="1" applyBorder="1" applyAlignment="1">
      <alignment horizontal="center" vertical="center" wrapText="1"/>
    </xf>
    <xf numFmtId="0" fontId="19" fillId="0" borderId="38" xfId="0" applyFont="1" applyBorder="1" applyAlignment="1">
      <alignment horizontal="center" vertical="center" wrapText="1"/>
    </xf>
    <xf numFmtId="0" fontId="19" fillId="0" borderId="41" xfId="0" applyFont="1" applyBorder="1" applyAlignment="1">
      <alignment horizontal="center" vertical="center" wrapText="1"/>
    </xf>
    <xf numFmtId="0" fontId="19" fillId="0" borderId="40" xfId="0" applyFont="1" applyBorder="1" applyAlignment="1">
      <alignment horizontal="center" vertical="center" wrapText="1"/>
    </xf>
    <xf numFmtId="0" fontId="0" fillId="36" borderId="16" xfId="0" applyFill="1" applyBorder="1"/>
    <xf numFmtId="0" fontId="18" fillId="0" borderId="45" xfId="0" applyFont="1" applyBorder="1" applyAlignment="1">
      <alignment horizontal="center" vertical="center"/>
    </xf>
    <xf numFmtId="0" fontId="0" fillId="36" borderId="13" xfId="0" applyFill="1" applyBorder="1"/>
    <xf numFmtId="0" fontId="16" fillId="0" borderId="48" xfId="0" applyFont="1" applyBorder="1" applyAlignment="1">
      <alignment horizontal="center" vertical="center"/>
    </xf>
    <xf numFmtId="0" fontId="16" fillId="0" borderId="20" xfId="0" applyFont="1" applyBorder="1" applyAlignment="1">
      <alignment horizontal="center" vertical="center"/>
    </xf>
    <xf numFmtId="0" fontId="16" fillId="0" borderId="50" xfId="0" applyFont="1" applyBorder="1" applyAlignment="1">
      <alignment horizontal="center" vertical="center" wrapText="1"/>
    </xf>
    <xf numFmtId="0" fontId="16" fillId="0" borderId="16" xfId="0" applyFont="1" applyBorder="1"/>
    <xf numFmtId="0" fontId="0" fillId="36" borderId="45" xfId="0" applyFill="1" applyBorder="1" applyAlignment="1">
      <alignment horizontal="center"/>
    </xf>
    <xf numFmtId="10" fontId="0" fillId="0" borderId="18" xfId="0" applyNumberFormat="1" applyBorder="1" applyAlignment="1">
      <alignment horizontal="center"/>
    </xf>
    <xf numFmtId="10" fontId="0" fillId="0" borderId="17" xfId="1" applyNumberFormat="1" applyFont="1" applyFill="1" applyBorder="1" applyAlignment="1">
      <alignment horizontal="center"/>
    </xf>
    <xf numFmtId="10" fontId="0" fillId="0" borderId="46" xfId="0" applyNumberFormat="1" applyBorder="1" applyAlignment="1">
      <alignment horizontal="center"/>
    </xf>
    <xf numFmtId="10" fontId="0" fillId="0" borderId="47" xfId="1" applyNumberFormat="1" applyFont="1" applyFill="1" applyBorder="1" applyAlignment="1">
      <alignment horizontal="center"/>
    </xf>
    <xf numFmtId="0" fontId="16" fillId="0" borderId="12" xfId="0" applyFont="1" applyBorder="1"/>
    <xf numFmtId="0" fontId="0" fillId="0" borderId="51" xfId="0" applyBorder="1" applyAlignment="1">
      <alignment horizontal="center"/>
    </xf>
    <xf numFmtId="10" fontId="0" fillId="36" borderId="10" xfId="0" applyNumberFormat="1" applyFill="1" applyBorder="1" applyAlignment="1">
      <alignment horizontal="center"/>
    </xf>
    <xf numFmtId="10" fontId="0" fillId="36" borderId="11" xfId="1" applyNumberFormat="1" applyFont="1" applyFill="1" applyBorder="1" applyAlignment="1">
      <alignment horizontal="center"/>
    </xf>
    <xf numFmtId="10" fontId="0" fillId="36" borderId="0" xfId="0" applyNumberFormat="1" applyFill="1" applyAlignment="1">
      <alignment horizontal="center"/>
    </xf>
    <xf numFmtId="10" fontId="0" fillId="36" borderId="52" xfId="1" applyNumberFormat="1" applyFont="1" applyFill="1" applyBorder="1" applyAlignment="1">
      <alignment horizontal="center"/>
    </xf>
    <xf numFmtId="0" fontId="0" fillId="36" borderId="51" xfId="0" applyFill="1" applyBorder="1" applyAlignment="1">
      <alignment horizontal="center"/>
    </xf>
    <xf numFmtId="10" fontId="18" fillId="0" borderId="10" xfId="1" applyNumberFormat="1" applyFont="1" applyFill="1" applyBorder="1" applyAlignment="1">
      <alignment horizontal="center"/>
    </xf>
    <xf numFmtId="10" fontId="18" fillId="0" borderId="11" xfId="1" applyNumberFormat="1" applyFont="1" applyFill="1" applyBorder="1" applyAlignment="1">
      <alignment horizontal="center"/>
    </xf>
    <xf numFmtId="0" fontId="0" fillId="36" borderId="0" xfId="0" applyFill="1" applyAlignment="1">
      <alignment horizontal="center"/>
    </xf>
    <xf numFmtId="0" fontId="0" fillId="36" borderId="52" xfId="0" applyFill="1" applyBorder="1" applyAlignment="1">
      <alignment horizontal="center"/>
    </xf>
    <xf numFmtId="0" fontId="16" fillId="0" borderId="13" xfId="0" applyFont="1" applyBorder="1"/>
    <xf numFmtId="0" fontId="0" fillId="36" borderId="48" xfId="0" applyFill="1" applyBorder="1" applyAlignment="1">
      <alignment horizontal="center"/>
    </xf>
    <xf numFmtId="0" fontId="0" fillId="36" borderId="20" xfId="0" applyFill="1" applyBorder="1" applyAlignment="1">
      <alignment horizontal="center"/>
    </xf>
    <xf numFmtId="0" fontId="0" fillId="36" borderId="19" xfId="0" applyFill="1" applyBorder="1" applyAlignment="1">
      <alignment horizontal="center"/>
    </xf>
    <xf numFmtId="10" fontId="18" fillId="0" borderId="49" xfId="1" applyNumberFormat="1" applyFont="1" applyFill="1" applyBorder="1" applyAlignment="1">
      <alignment horizontal="center"/>
    </xf>
    <xf numFmtId="10" fontId="18" fillId="0" borderId="50" xfId="1" applyNumberFormat="1" applyFont="1" applyFill="1" applyBorder="1" applyAlignment="1">
      <alignment horizontal="center"/>
    </xf>
    <xf numFmtId="10" fontId="0" fillId="0" borderId="0" xfId="0" applyNumberFormat="1" applyAlignment="1">
      <alignment horizontal="center"/>
    </xf>
    <xf numFmtId="10" fontId="0" fillId="0" borderId="0" xfId="1" applyNumberFormat="1" applyFont="1" applyFill="1" applyBorder="1" applyAlignment="1">
      <alignment horizontal="center"/>
    </xf>
    <xf numFmtId="0" fontId="20" fillId="0" borderId="0" xfId="0" applyFont="1" applyAlignment="1">
      <alignment horizontal="center"/>
    </xf>
    <xf numFmtId="0" fontId="19" fillId="0" borderId="31" xfId="0" applyFont="1" applyBorder="1" applyAlignment="1">
      <alignment horizontal="center" vertical="center" wrapText="1"/>
    </xf>
    <xf numFmtId="0" fontId="19" fillId="0" borderId="32" xfId="0" applyFont="1" applyBorder="1" applyAlignment="1">
      <alignment horizontal="center" vertical="center" wrapText="1"/>
    </xf>
    <xf numFmtId="0" fontId="20" fillId="33" borderId="43" xfId="0" applyFont="1" applyFill="1" applyBorder="1"/>
    <xf numFmtId="165" fontId="20" fillId="33" borderId="28" xfId="0" applyNumberFormat="1" applyFont="1" applyFill="1" applyBorder="1" applyAlignment="1">
      <alignment horizontal="center"/>
    </xf>
    <xf numFmtId="165" fontId="20" fillId="33" borderId="28" xfId="1" applyNumberFormat="1" applyFont="1" applyFill="1" applyBorder="1" applyAlignment="1">
      <alignment horizontal="center"/>
    </xf>
    <xf numFmtId="166" fontId="20" fillId="33" borderId="27" xfId="0" applyNumberFormat="1" applyFont="1" applyFill="1" applyBorder="1" applyAlignment="1">
      <alignment horizontal="center"/>
    </xf>
    <xf numFmtId="165" fontId="20" fillId="33" borderId="29" xfId="1" applyNumberFormat="1" applyFont="1" applyFill="1" applyBorder="1" applyAlignment="1">
      <alignment horizontal="center"/>
    </xf>
    <xf numFmtId="0" fontId="20" fillId="35" borderId="44" xfId="0" applyFont="1" applyFill="1" applyBorder="1"/>
    <xf numFmtId="165" fontId="20" fillId="35" borderId="25" xfId="0" applyNumberFormat="1" applyFont="1" applyFill="1" applyBorder="1" applyAlignment="1">
      <alignment horizontal="center"/>
    </xf>
    <xf numFmtId="165" fontId="20" fillId="35" borderId="25" xfId="1" applyNumberFormat="1" applyFont="1" applyFill="1" applyBorder="1" applyAlignment="1">
      <alignment horizontal="center"/>
    </xf>
    <xf numFmtId="166" fontId="20" fillId="35" borderId="24" xfId="0" applyNumberFormat="1" applyFont="1" applyFill="1" applyBorder="1" applyAlignment="1">
      <alignment horizontal="center"/>
    </xf>
    <xf numFmtId="165" fontId="20" fillId="35" borderId="26" xfId="1" applyNumberFormat="1" applyFont="1" applyFill="1" applyBorder="1" applyAlignment="1">
      <alignment horizontal="center"/>
    </xf>
    <xf numFmtId="0" fontId="20" fillId="34" borderId="44" xfId="0" applyFont="1" applyFill="1" applyBorder="1"/>
    <xf numFmtId="165" fontId="20" fillId="34" borderId="25" xfId="0" applyNumberFormat="1" applyFont="1" applyFill="1" applyBorder="1" applyAlignment="1">
      <alignment horizontal="center"/>
    </xf>
    <xf numFmtId="165" fontId="20" fillId="34" borderId="25" xfId="1" applyNumberFormat="1" applyFont="1" applyFill="1" applyBorder="1" applyAlignment="1">
      <alignment horizontal="center"/>
    </xf>
    <xf numFmtId="166" fontId="20" fillId="34" borderId="24" xfId="0" applyNumberFormat="1" applyFont="1" applyFill="1" applyBorder="1" applyAlignment="1">
      <alignment horizontal="center"/>
    </xf>
    <xf numFmtId="165" fontId="20" fillId="34" borderId="26" xfId="1" applyNumberFormat="1" applyFont="1" applyFill="1" applyBorder="1" applyAlignment="1">
      <alignment horizontal="center"/>
    </xf>
    <xf numFmtId="0" fontId="20" fillId="0" borderId="21" xfId="0" applyFont="1" applyBorder="1"/>
    <xf numFmtId="165" fontId="20" fillId="0" borderId="22" xfId="0" applyNumberFormat="1" applyFont="1" applyBorder="1" applyAlignment="1">
      <alignment horizontal="center"/>
    </xf>
    <xf numFmtId="165" fontId="20" fillId="0" borderId="22" xfId="1" applyNumberFormat="1" applyFont="1" applyBorder="1" applyAlignment="1">
      <alignment horizontal="center"/>
    </xf>
    <xf numFmtId="166" fontId="20" fillId="0" borderId="33" xfId="0" applyNumberFormat="1" applyFont="1" applyBorder="1" applyAlignment="1">
      <alignment horizontal="center"/>
    </xf>
    <xf numFmtId="165" fontId="20" fillId="0" borderId="34" xfId="1" applyNumberFormat="1" applyFont="1" applyBorder="1" applyAlignment="1">
      <alignment horizontal="center"/>
    </xf>
    <xf numFmtId="0" fontId="19" fillId="0" borderId="30" xfId="0" applyFont="1" applyBorder="1"/>
    <xf numFmtId="10" fontId="20" fillId="0" borderId="32" xfId="0" applyNumberFormat="1" applyFont="1" applyBorder="1" applyAlignment="1">
      <alignment horizontal="center"/>
    </xf>
    <xf numFmtId="0" fontId="19" fillId="0" borderId="32" xfId="0" applyFont="1" applyBorder="1" applyAlignment="1">
      <alignment horizontal="center"/>
    </xf>
    <xf numFmtId="166" fontId="19" fillId="0" borderId="31" xfId="0" applyNumberFormat="1" applyFont="1" applyBorder="1" applyAlignment="1">
      <alignment horizontal="center"/>
    </xf>
    <xf numFmtId="165" fontId="19" fillId="0" borderId="32" xfId="1" applyNumberFormat="1" applyFont="1" applyBorder="1" applyAlignment="1">
      <alignment horizontal="center"/>
    </xf>
    <xf numFmtId="165" fontId="19" fillId="0" borderId="23" xfId="0" applyNumberFormat="1" applyFont="1" applyBorder="1" applyAlignment="1">
      <alignment horizontal="center"/>
    </xf>
    <xf numFmtId="0" fontId="19" fillId="0" borderId="36" xfId="0" applyFont="1" applyBorder="1" applyAlignment="1">
      <alignment horizontal="center" vertical="center" wrapText="1"/>
    </xf>
    <xf numFmtId="2" fontId="19" fillId="0" borderId="36" xfId="0" applyNumberFormat="1" applyFont="1" applyBorder="1" applyAlignment="1">
      <alignment horizontal="center" vertical="center" wrapText="1"/>
    </xf>
    <xf numFmtId="3" fontId="22" fillId="0" borderId="42" xfId="0" applyNumberFormat="1" applyFont="1" applyBorder="1" applyAlignment="1">
      <alignment horizontal="center" vertical="center" wrapText="1"/>
    </xf>
    <xf numFmtId="0" fontId="16" fillId="0" borderId="49" xfId="0" applyFont="1" applyBorder="1" applyAlignment="1">
      <alignment horizontal="center" vertical="center" wrapText="1"/>
    </xf>
    <xf numFmtId="2" fontId="20" fillId="0" borderId="35" xfId="0" applyNumberFormat="1" applyFont="1" applyBorder="1" applyAlignment="1">
      <alignment horizontal="center"/>
    </xf>
    <xf numFmtId="3" fontId="20" fillId="0" borderId="35" xfId="0" applyNumberFormat="1" applyFont="1" applyBorder="1" applyAlignment="1">
      <alignment horizontal="center"/>
    </xf>
    <xf numFmtId="1" fontId="19" fillId="0" borderId="38" xfId="0" applyNumberFormat="1" applyFont="1" applyBorder="1" applyAlignment="1">
      <alignment horizontal="center" vertical="center" wrapText="1"/>
    </xf>
    <xf numFmtId="165" fontId="21" fillId="0" borderId="0" xfId="1" applyNumberFormat="1" applyFont="1" applyFill="1" applyBorder="1" applyAlignment="1">
      <alignment horizontal="center"/>
    </xf>
    <xf numFmtId="167" fontId="20" fillId="0" borderId="0" xfId="0" applyNumberFormat="1" applyFont="1" applyAlignment="1">
      <alignment horizontal="center"/>
    </xf>
    <xf numFmtId="165" fontId="20" fillId="0" borderId="15" xfId="1" applyNumberFormat="1" applyFont="1" applyFill="1" applyBorder="1" applyAlignment="1">
      <alignment horizontal="center"/>
    </xf>
    <xf numFmtId="165" fontId="21" fillId="0" borderId="0" xfId="7" applyNumberFormat="1" applyFont="1" applyFill="1" applyBorder="1" applyAlignment="1">
      <alignment horizontal="center"/>
    </xf>
    <xf numFmtId="2" fontId="20" fillId="38" borderId="0" xfId="7" applyNumberFormat="1" applyFont="1" applyFill="1" applyAlignment="1">
      <alignment horizontal="center"/>
    </xf>
    <xf numFmtId="2" fontId="20" fillId="38" borderId="35" xfId="7" applyNumberFormat="1" applyFont="1" applyFill="1" applyBorder="1" applyAlignment="1">
      <alignment horizontal="center"/>
    </xf>
    <xf numFmtId="2" fontId="20" fillId="38" borderId="0" xfId="7" applyNumberFormat="1" applyFont="1" applyFill="1" applyBorder="1" applyAlignment="1">
      <alignment horizontal="center"/>
    </xf>
    <xf numFmtId="3" fontId="20" fillId="38" borderId="0" xfId="7" applyNumberFormat="1" applyFont="1" applyFill="1" applyBorder="1" applyAlignment="1">
      <alignment horizontal="center"/>
    </xf>
    <xf numFmtId="3" fontId="20" fillId="38" borderId="15" xfId="7" applyNumberFormat="1" applyFont="1" applyFill="1" applyBorder="1" applyAlignment="1">
      <alignment horizontal="center"/>
    </xf>
    <xf numFmtId="2" fontId="20" fillId="38" borderId="0" xfId="7" applyNumberFormat="1" applyFont="1" applyFill="1" applyBorder="1" applyAlignment="1">
      <alignment horizontal="center" wrapText="1"/>
    </xf>
    <xf numFmtId="0" fontId="20" fillId="38" borderId="35" xfId="7" applyFont="1" applyFill="1" applyBorder="1" applyAlignment="1">
      <alignment horizontal="center"/>
    </xf>
    <xf numFmtId="3" fontId="20" fillId="38" borderId="0" xfId="7" applyNumberFormat="1" applyFont="1" applyFill="1" applyAlignment="1">
      <alignment horizontal="center"/>
    </xf>
    <xf numFmtId="3" fontId="20" fillId="38" borderId="0" xfId="7" applyNumberFormat="1" applyFont="1" applyFill="1" applyBorder="1" applyAlignment="1">
      <alignment horizontal="center" wrapText="1"/>
    </xf>
    <xf numFmtId="165" fontId="20" fillId="38" borderId="0" xfId="7" applyNumberFormat="1" applyFont="1" applyFill="1" applyBorder="1" applyAlignment="1">
      <alignment horizontal="center"/>
    </xf>
    <xf numFmtId="167" fontId="20" fillId="38" borderId="0" xfId="7" applyNumberFormat="1" applyFont="1" applyFill="1" applyAlignment="1">
      <alignment horizontal="center"/>
    </xf>
    <xf numFmtId="3" fontId="20" fillId="38" borderId="35" xfId="7" applyNumberFormat="1" applyFont="1" applyFill="1" applyBorder="1" applyAlignment="1">
      <alignment horizontal="center"/>
    </xf>
    <xf numFmtId="165" fontId="20" fillId="38" borderId="15" xfId="7" applyNumberFormat="1" applyFont="1" applyFill="1" applyBorder="1" applyAlignment="1">
      <alignment horizontal="center"/>
    </xf>
    <xf numFmtId="165" fontId="20" fillId="38" borderId="11" xfId="7" applyNumberFormat="1" applyFont="1" applyFill="1" applyBorder="1" applyAlignment="1">
      <alignment horizontal="center"/>
    </xf>
    <xf numFmtId="164" fontId="20" fillId="38" borderId="15" xfId="7" applyNumberFormat="1" applyFont="1" applyFill="1" applyBorder="1" applyAlignment="1">
      <alignment horizontal="center"/>
    </xf>
    <xf numFmtId="3" fontId="20" fillId="38" borderId="10" xfId="7" applyNumberFormat="1" applyFont="1" applyFill="1" applyBorder="1" applyAlignment="1">
      <alignment horizontal="center"/>
    </xf>
    <xf numFmtId="2" fontId="20" fillId="38" borderId="11" xfId="7" applyNumberFormat="1" applyFont="1" applyFill="1" applyBorder="1" applyAlignment="1">
      <alignment horizontal="center"/>
    </xf>
    <xf numFmtId="9" fontId="20" fillId="38" borderId="14" xfId="7" applyNumberFormat="1" applyFont="1" applyFill="1" applyBorder="1" applyAlignment="1">
      <alignment horizontal="center"/>
    </xf>
    <xf numFmtId="0" fontId="19" fillId="37" borderId="30" xfId="0" applyFont="1" applyFill="1" applyBorder="1"/>
    <xf numFmtId="10" fontId="20" fillId="37" borderId="54" xfId="0" applyNumberFormat="1" applyFont="1" applyFill="1" applyBorder="1" applyAlignment="1">
      <alignment horizontal="center"/>
    </xf>
    <xf numFmtId="0" fontId="19" fillId="37" borderId="54" xfId="0" applyFont="1" applyFill="1" applyBorder="1" applyAlignment="1">
      <alignment horizontal="center"/>
    </xf>
    <xf numFmtId="166" fontId="19" fillId="37" borderId="54" xfId="0" applyNumberFormat="1" applyFont="1" applyFill="1" applyBorder="1" applyAlignment="1">
      <alignment horizontal="center"/>
    </xf>
    <xf numFmtId="165" fontId="19" fillId="37" borderId="54" xfId="1" applyNumberFormat="1" applyFont="1" applyFill="1" applyBorder="1" applyAlignment="1">
      <alignment horizontal="center"/>
    </xf>
    <xf numFmtId="165" fontId="19" fillId="37" borderId="53" xfId="0" applyNumberFormat="1" applyFont="1" applyFill="1" applyBorder="1" applyAlignment="1">
      <alignment horizontal="center"/>
    </xf>
    <xf numFmtId="0" fontId="20" fillId="39" borderId="61" xfId="0" applyFont="1" applyFill="1" applyBorder="1"/>
    <xf numFmtId="165" fontId="20" fillId="39" borderId="63" xfId="0" applyNumberFormat="1" applyFont="1" applyFill="1" applyBorder="1" applyAlignment="1">
      <alignment horizontal="center"/>
    </xf>
    <xf numFmtId="165" fontId="20" fillId="39" borderId="63" xfId="1" applyNumberFormat="1" applyFont="1" applyFill="1" applyBorder="1" applyAlignment="1">
      <alignment horizontal="center"/>
    </xf>
    <xf numFmtId="166" fontId="20" fillId="39" borderId="62" xfId="0" applyNumberFormat="1" applyFont="1" applyFill="1" applyBorder="1" applyAlignment="1">
      <alignment horizontal="center"/>
    </xf>
    <xf numFmtId="165" fontId="20" fillId="39" borderId="64" xfId="1" applyNumberFormat="1" applyFont="1" applyFill="1" applyBorder="1" applyAlignment="1">
      <alignment horizontal="center"/>
    </xf>
    <xf numFmtId="166" fontId="19" fillId="0" borderId="31" xfId="45" applyNumberFormat="1" applyFont="1" applyBorder="1" applyAlignment="1">
      <alignment horizontal="center"/>
    </xf>
    <xf numFmtId="10" fontId="0" fillId="0" borderId="0" xfId="0" applyNumberFormat="1"/>
    <xf numFmtId="0" fontId="19" fillId="0" borderId="65" xfId="0" quotePrefix="1" applyFont="1" applyBorder="1" applyAlignment="1">
      <alignment wrapText="1"/>
    </xf>
    <xf numFmtId="0" fontId="19" fillId="0" borderId="65" xfId="0" quotePrefix="1" applyFont="1" applyBorder="1" applyAlignment="1">
      <alignment horizontal="center" wrapText="1"/>
    </xf>
    <xf numFmtId="0" fontId="19" fillId="0" borderId="66" xfId="0" quotePrefix="1" applyFont="1" applyBorder="1" applyAlignment="1">
      <alignment wrapText="1"/>
    </xf>
    <xf numFmtId="0" fontId="19" fillId="0" borderId="67" xfId="0" quotePrefix="1" applyFont="1" applyBorder="1" applyAlignment="1">
      <alignment wrapText="1"/>
    </xf>
    <xf numFmtId="10" fontId="19" fillId="0" borderId="65" xfId="1" quotePrefix="1" applyNumberFormat="1" applyFont="1" applyFill="1" applyBorder="1" applyAlignment="1">
      <alignment wrapText="1"/>
    </xf>
    <xf numFmtId="0" fontId="19" fillId="0" borderId="65" xfId="0" applyFont="1" applyBorder="1" applyAlignment="1">
      <alignment horizontal="center" wrapText="1"/>
    </xf>
    <xf numFmtId="0" fontId="0" fillId="0" borderId="65" xfId="0" applyBorder="1"/>
    <xf numFmtId="0" fontId="0" fillId="33" borderId="0" xfId="0" applyFill="1" applyAlignment="1">
      <alignment wrapText="1"/>
    </xf>
    <xf numFmtId="10" fontId="0" fillId="33" borderId="0" xfId="0" applyNumberFormat="1" applyFill="1" applyAlignment="1">
      <alignment wrapText="1"/>
    </xf>
    <xf numFmtId="0" fontId="0" fillId="33" borderId="0" xfId="0" applyFill="1"/>
    <xf numFmtId="10" fontId="0" fillId="33" borderId="0" xfId="0" applyNumberFormat="1" applyFill="1"/>
    <xf numFmtId="0" fontId="0" fillId="34" borderId="0" xfId="0" applyFill="1"/>
    <xf numFmtId="10" fontId="0" fillId="34" borderId="0" xfId="0" applyNumberFormat="1" applyFill="1"/>
    <xf numFmtId="0" fontId="0" fillId="35" borderId="0" xfId="0" applyFill="1"/>
    <xf numFmtId="10" fontId="0" fillId="35" borderId="0" xfId="0" applyNumberFormat="1" applyFill="1"/>
    <xf numFmtId="0" fontId="20" fillId="0" borderId="14" xfId="0" applyFont="1" applyBorder="1" applyAlignment="1">
      <alignment horizontal="left"/>
    </xf>
    <xf numFmtId="0" fontId="27" fillId="37" borderId="0" xfId="0" applyFont="1" applyFill="1"/>
    <xf numFmtId="49" fontId="20" fillId="0" borderId="0" xfId="0" applyNumberFormat="1" applyFont="1" applyAlignment="1">
      <alignment vertical="center"/>
    </xf>
    <xf numFmtId="49" fontId="21" fillId="0" borderId="0" xfId="46" applyNumberFormat="1" applyFont="1"/>
    <xf numFmtId="0" fontId="19" fillId="0" borderId="37" xfId="0" applyFont="1" applyBorder="1" applyAlignment="1">
      <alignment vertical="center" wrapText="1"/>
    </xf>
    <xf numFmtId="2" fontId="19" fillId="0" borderId="37" xfId="0" applyNumberFormat="1" applyFont="1" applyBorder="1" applyAlignment="1">
      <alignment horizontal="center" vertical="center" wrapText="1"/>
    </xf>
    <xf numFmtId="0" fontId="28" fillId="0" borderId="0" xfId="0" applyFont="1"/>
    <xf numFmtId="165" fontId="20" fillId="0" borderId="0" xfId="1" applyNumberFormat="1" applyFont="1" applyFill="1" applyBorder="1" applyAlignment="1">
      <alignment horizontal="center"/>
    </xf>
    <xf numFmtId="2" fontId="20" fillId="38" borderId="0" xfId="7" applyNumberFormat="1" applyFont="1" applyFill="1" applyAlignment="1">
      <alignment horizontal="left"/>
    </xf>
    <xf numFmtId="2" fontId="19" fillId="41" borderId="37" xfId="0" applyNumberFormat="1" applyFont="1" applyFill="1" applyBorder="1" applyAlignment="1">
      <alignment horizontal="center" vertical="center" wrapText="1"/>
    </xf>
    <xf numFmtId="4" fontId="19" fillId="41" borderId="36" xfId="0" applyNumberFormat="1" applyFont="1" applyFill="1" applyBorder="1" applyAlignment="1">
      <alignment horizontal="center" vertical="center" wrapText="1"/>
    </xf>
    <xf numFmtId="3" fontId="22" fillId="41" borderId="42" xfId="0" applyNumberFormat="1" applyFont="1" applyFill="1" applyBorder="1" applyAlignment="1">
      <alignment horizontal="center" vertical="center" wrapText="1"/>
    </xf>
    <xf numFmtId="1" fontId="19" fillId="41" borderId="38" xfId="0" applyNumberFormat="1" applyFont="1" applyFill="1" applyBorder="1" applyAlignment="1">
      <alignment horizontal="center" vertical="center" wrapText="1"/>
    </xf>
    <xf numFmtId="3" fontId="19" fillId="41" borderId="38" xfId="0" applyNumberFormat="1" applyFont="1" applyFill="1" applyBorder="1" applyAlignment="1">
      <alignment horizontal="center" vertical="center" wrapText="1"/>
    </xf>
    <xf numFmtId="1" fontId="19" fillId="41" borderId="36" xfId="0" applyNumberFormat="1" applyFont="1" applyFill="1" applyBorder="1" applyAlignment="1">
      <alignment horizontal="center" vertical="center" wrapText="1"/>
    </xf>
    <xf numFmtId="0" fontId="19" fillId="41" borderId="38" xfId="0" applyFont="1" applyFill="1" applyBorder="1" applyAlignment="1">
      <alignment horizontal="center" vertical="center" wrapText="1"/>
    </xf>
    <xf numFmtId="0" fontId="19" fillId="41" borderId="41" xfId="0" applyFont="1" applyFill="1" applyBorder="1" applyAlignment="1">
      <alignment horizontal="center" vertical="center" wrapText="1"/>
    </xf>
    <xf numFmtId="0" fontId="19" fillId="41" borderId="37" xfId="0" applyFont="1" applyFill="1" applyBorder="1" applyAlignment="1">
      <alignment horizontal="center" vertical="center" wrapText="1"/>
    </xf>
    <xf numFmtId="3" fontId="19" fillId="41" borderId="39" xfId="0" applyNumberFormat="1" applyFont="1" applyFill="1" applyBorder="1" applyAlignment="1">
      <alignment horizontal="center" vertical="center" wrapText="1"/>
    </xf>
    <xf numFmtId="0" fontId="19" fillId="41" borderId="40" xfId="0" applyFont="1" applyFill="1" applyBorder="1" applyAlignment="1">
      <alignment horizontal="center" vertical="center" wrapText="1"/>
    </xf>
    <xf numFmtId="3" fontId="19" fillId="41" borderId="41" xfId="0" applyNumberFormat="1" applyFont="1" applyFill="1" applyBorder="1" applyAlignment="1">
      <alignment horizontal="center" vertical="center" wrapText="1"/>
    </xf>
    <xf numFmtId="3" fontId="24" fillId="0" borderId="0" xfId="0" quotePrefix="1" applyNumberFormat="1" applyFont="1" applyAlignment="1">
      <alignment horizontal="center"/>
    </xf>
    <xf numFmtId="1" fontId="19" fillId="0" borderId="36" xfId="0" applyNumberFormat="1" applyFont="1" applyBorder="1" applyAlignment="1">
      <alignment horizontal="center" vertical="center" wrapText="1"/>
    </xf>
    <xf numFmtId="0" fontId="20" fillId="34" borderId="14" xfId="0" applyFont="1" applyFill="1" applyBorder="1"/>
    <xf numFmtId="2" fontId="20" fillId="34" borderId="0" xfId="0" applyNumberFormat="1" applyFont="1" applyFill="1" applyAlignment="1">
      <alignment horizontal="center"/>
    </xf>
    <xf numFmtId="2" fontId="20" fillId="34" borderId="35" xfId="0" applyNumberFormat="1" applyFont="1" applyFill="1" applyBorder="1" applyAlignment="1">
      <alignment horizontal="center"/>
    </xf>
    <xf numFmtId="0" fontId="20" fillId="34" borderId="0" xfId="0" applyFont="1" applyFill="1" applyAlignment="1">
      <alignment horizontal="center"/>
    </xf>
    <xf numFmtId="3" fontId="20" fillId="34" borderId="0" xfId="0" applyNumberFormat="1" applyFont="1" applyFill="1" applyAlignment="1">
      <alignment horizontal="center"/>
    </xf>
    <xf numFmtId="3" fontId="20" fillId="34" borderId="15" xfId="0" applyNumberFormat="1" applyFont="1" applyFill="1" applyBorder="1" applyAlignment="1">
      <alignment horizontal="center"/>
    </xf>
    <xf numFmtId="2" fontId="24" fillId="34" borderId="0" xfId="0" quotePrefix="1" applyNumberFormat="1" applyFont="1" applyFill="1" applyAlignment="1">
      <alignment horizontal="center"/>
    </xf>
    <xf numFmtId="0" fontId="20" fillId="34" borderId="35" xfId="0" applyFont="1" applyFill="1" applyBorder="1" applyAlignment="1">
      <alignment horizontal="center"/>
    </xf>
    <xf numFmtId="3" fontId="21" fillId="34" borderId="15" xfId="7" applyNumberFormat="1" applyFont="1" applyFill="1" applyBorder="1" applyAlignment="1">
      <alignment horizontal="center"/>
    </xf>
    <xf numFmtId="3" fontId="24" fillId="34" borderId="0" xfId="0" quotePrefix="1" applyNumberFormat="1" applyFont="1" applyFill="1" applyAlignment="1">
      <alignment horizontal="center"/>
    </xf>
    <xf numFmtId="3" fontId="21" fillId="34" borderId="0" xfId="7" applyNumberFormat="1" applyFont="1" applyFill="1" applyBorder="1" applyAlignment="1">
      <alignment horizontal="center"/>
    </xf>
    <xf numFmtId="165" fontId="21" fillId="34" borderId="0" xfId="1" applyNumberFormat="1" applyFont="1" applyFill="1" applyBorder="1" applyAlignment="1">
      <alignment horizontal="center"/>
    </xf>
    <xf numFmtId="167" fontId="20" fillId="34" borderId="0" xfId="0" applyNumberFormat="1" applyFont="1" applyFill="1" applyAlignment="1">
      <alignment horizontal="center"/>
    </xf>
    <xf numFmtId="3" fontId="20" fillId="34" borderId="35" xfId="0" applyNumberFormat="1" applyFont="1" applyFill="1" applyBorder="1" applyAlignment="1">
      <alignment horizontal="center"/>
    </xf>
    <xf numFmtId="165" fontId="20" fillId="34" borderId="15" xfId="1" applyNumberFormat="1" applyFont="1" applyFill="1" applyBorder="1" applyAlignment="1">
      <alignment horizontal="center"/>
    </xf>
    <xf numFmtId="165" fontId="21" fillId="34" borderId="11" xfId="7" applyNumberFormat="1" applyFont="1" applyFill="1" applyBorder="1" applyAlignment="1">
      <alignment horizontal="center"/>
    </xf>
    <xf numFmtId="164" fontId="21" fillId="34" borderId="15" xfId="7" applyNumberFormat="1" applyFont="1" applyFill="1" applyBorder="1" applyAlignment="1">
      <alignment horizontal="center"/>
    </xf>
    <xf numFmtId="3" fontId="20" fillId="34" borderId="10" xfId="0" applyNumberFormat="1" applyFont="1" applyFill="1" applyBorder="1" applyAlignment="1">
      <alignment horizontal="center"/>
    </xf>
    <xf numFmtId="165" fontId="21" fillId="34" borderId="0" xfId="7" applyNumberFormat="1" applyFont="1" applyFill="1" applyBorder="1" applyAlignment="1">
      <alignment horizontal="center"/>
    </xf>
    <xf numFmtId="2" fontId="21" fillId="34" borderId="11" xfId="1" applyNumberFormat="1" applyFont="1" applyFill="1" applyBorder="1" applyAlignment="1">
      <alignment horizontal="center"/>
    </xf>
    <xf numFmtId="2" fontId="21" fillId="34" borderId="11" xfId="7" applyNumberFormat="1" applyFont="1" applyFill="1" applyBorder="1" applyAlignment="1">
      <alignment horizontal="center"/>
    </xf>
    <xf numFmtId="0" fontId="20" fillId="34" borderId="14" xfId="0" applyFont="1" applyFill="1" applyBorder="1" applyAlignment="1">
      <alignment horizontal="center"/>
    </xf>
    <xf numFmtId="3" fontId="24" fillId="34" borderId="15" xfId="0" quotePrefix="1" applyNumberFormat="1" applyFont="1" applyFill="1" applyBorder="1" applyAlignment="1">
      <alignment horizontal="center"/>
    </xf>
    <xf numFmtId="0" fontId="20" fillId="35" borderId="14" xfId="0" applyFont="1" applyFill="1" applyBorder="1"/>
    <xf numFmtId="2" fontId="20" fillId="35" borderId="0" xfId="0" applyNumberFormat="1" applyFont="1" applyFill="1" applyAlignment="1">
      <alignment horizontal="center"/>
    </xf>
    <xf numFmtId="2" fontId="20" fillId="35" borderId="35" xfId="0" applyNumberFormat="1" applyFont="1" applyFill="1" applyBorder="1" applyAlignment="1">
      <alignment horizontal="center"/>
    </xf>
    <xf numFmtId="3" fontId="20" fillId="35" borderId="0" xfId="0" applyNumberFormat="1" applyFont="1" applyFill="1" applyAlignment="1">
      <alignment horizontal="center"/>
    </xf>
    <xf numFmtId="3" fontId="20" fillId="35" borderId="15" xfId="0" applyNumberFormat="1" applyFont="1" applyFill="1" applyBorder="1" applyAlignment="1">
      <alignment horizontal="center"/>
    </xf>
    <xf numFmtId="2" fontId="24" fillId="35" borderId="0" xfId="0" quotePrefix="1" applyNumberFormat="1" applyFont="1" applyFill="1" applyAlignment="1">
      <alignment horizontal="center"/>
    </xf>
    <xf numFmtId="0" fontId="20" fillId="35" borderId="35" xfId="0" applyFont="1" applyFill="1" applyBorder="1" applyAlignment="1">
      <alignment horizontal="center"/>
    </xf>
    <xf numFmtId="3" fontId="21" fillId="35" borderId="15" xfId="7" applyNumberFormat="1" applyFont="1" applyFill="1" applyBorder="1" applyAlignment="1">
      <alignment horizontal="center"/>
    </xf>
    <xf numFmtId="3" fontId="24" fillId="35" borderId="0" xfId="0" quotePrefix="1" applyNumberFormat="1" applyFont="1" applyFill="1" applyAlignment="1">
      <alignment horizontal="center"/>
    </xf>
    <xf numFmtId="3" fontId="21" fillId="35" borderId="0" xfId="7" applyNumberFormat="1" applyFont="1" applyFill="1" applyBorder="1" applyAlignment="1">
      <alignment horizontal="center"/>
    </xf>
    <xf numFmtId="165" fontId="21" fillId="35" borderId="0" xfId="1" applyNumberFormat="1" applyFont="1" applyFill="1" applyBorder="1" applyAlignment="1">
      <alignment horizontal="center"/>
    </xf>
    <xf numFmtId="167" fontId="20" fillId="35" borderId="0" xfId="0" applyNumberFormat="1" applyFont="1" applyFill="1" applyAlignment="1">
      <alignment horizontal="center"/>
    </xf>
    <xf numFmtId="3" fontId="20" fillId="35" borderId="35" xfId="0" applyNumberFormat="1" applyFont="1" applyFill="1" applyBorder="1" applyAlignment="1">
      <alignment horizontal="center"/>
    </xf>
    <xf numFmtId="165" fontId="20" fillId="35" borderId="15" xfId="1" applyNumberFormat="1" applyFont="1" applyFill="1" applyBorder="1" applyAlignment="1">
      <alignment horizontal="center"/>
    </xf>
    <xf numFmtId="165" fontId="21" fillId="35" borderId="11" xfId="7" applyNumberFormat="1" applyFont="1" applyFill="1" applyBorder="1" applyAlignment="1">
      <alignment horizontal="center"/>
    </xf>
    <xf numFmtId="164" fontId="21" fillId="35" borderId="15" xfId="7" applyNumberFormat="1" applyFont="1" applyFill="1" applyBorder="1" applyAlignment="1">
      <alignment horizontal="center"/>
    </xf>
    <xf numFmtId="3" fontId="20" fillId="35" borderId="10" xfId="0" applyNumberFormat="1" applyFont="1" applyFill="1" applyBorder="1" applyAlignment="1">
      <alignment horizontal="center"/>
    </xf>
    <xf numFmtId="165" fontId="21" fillId="35" borderId="0" xfId="7" applyNumberFormat="1" applyFont="1" applyFill="1" applyBorder="1" applyAlignment="1">
      <alignment horizontal="center"/>
    </xf>
    <xf numFmtId="2" fontId="21" fillId="35" borderId="11" xfId="1" applyNumberFormat="1" applyFont="1" applyFill="1" applyBorder="1" applyAlignment="1">
      <alignment horizontal="center"/>
    </xf>
    <xf numFmtId="2" fontId="21" fillId="35" borderId="11" xfId="7" applyNumberFormat="1" applyFont="1" applyFill="1" applyBorder="1" applyAlignment="1">
      <alignment horizontal="center"/>
    </xf>
    <xf numFmtId="0" fontId="20" fillId="35" borderId="14" xfId="0" applyFont="1" applyFill="1" applyBorder="1" applyAlignment="1">
      <alignment horizontal="center"/>
    </xf>
    <xf numFmtId="0" fontId="20" fillId="33" borderId="14" xfId="0" applyFont="1" applyFill="1" applyBorder="1"/>
    <xf numFmtId="2" fontId="20" fillId="33" borderId="0" xfId="0" applyNumberFormat="1" applyFont="1" applyFill="1" applyAlignment="1">
      <alignment horizontal="center"/>
    </xf>
    <xf numFmtId="2" fontId="20" fillId="33" borderId="35" xfId="0" applyNumberFormat="1" applyFont="1" applyFill="1" applyBorder="1" applyAlignment="1">
      <alignment horizontal="center"/>
    </xf>
    <xf numFmtId="3" fontId="20" fillId="33" borderId="0" xfId="0" applyNumberFormat="1" applyFont="1" applyFill="1" applyAlignment="1">
      <alignment horizontal="center"/>
    </xf>
    <xf numFmtId="3" fontId="20" fillId="33" borderId="15" xfId="0" applyNumberFormat="1" applyFont="1" applyFill="1" applyBorder="1" applyAlignment="1">
      <alignment horizontal="center"/>
    </xf>
    <xf numFmtId="2" fontId="24" fillId="33" borderId="0" xfId="0" quotePrefix="1" applyNumberFormat="1" applyFont="1" applyFill="1" applyAlignment="1">
      <alignment horizontal="center"/>
    </xf>
    <xf numFmtId="0" fontId="20" fillId="33" borderId="35" xfId="0" applyFont="1" applyFill="1" applyBorder="1" applyAlignment="1">
      <alignment horizontal="center"/>
    </xf>
    <xf numFmtId="3" fontId="21" fillId="33" borderId="15" xfId="7" applyNumberFormat="1" applyFont="1" applyFill="1" applyBorder="1" applyAlignment="1">
      <alignment horizontal="center"/>
    </xf>
    <xf numFmtId="3" fontId="24" fillId="33" borderId="0" xfId="0" quotePrefix="1" applyNumberFormat="1" applyFont="1" applyFill="1" applyAlignment="1">
      <alignment horizontal="center"/>
    </xf>
    <xf numFmtId="3" fontId="21" fillId="33" borderId="0" xfId="7" applyNumberFormat="1" applyFont="1" applyFill="1" applyBorder="1" applyAlignment="1">
      <alignment horizontal="center"/>
    </xf>
    <xf numFmtId="165" fontId="21" fillId="33" borderId="0" xfId="1" applyNumberFormat="1" applyFont="1" applyFill="1" applyBorder="1" applyAlignment="1">
      <alignment horizontal="center"/>
    </xf>
    <xf numFmtId="167" fontId="20" fillId="33" borderId="0" xfId="0" applyNumberFormat="1" applyFont="1" applyFill="1" applyAlignment="1">
      <alignment horizontal="center"/>
    </xf>
    <xf numFmtId="3" fontId="20" fillId="33" borderId="35" xfId="0" applyNumberFormat="1" applyFont="1" applyFill="1" applyBorder="1" applyAlignment="1">
      <alignment horizontal="center"/>
    </xf>
    <xf numFmtId="165" fontId="20" fillId="33" borderId="15" xfId="1" applyNumberFormat="1" applyFont="1" applyFill="1" applyBorder="1" applyAlignment="1">
      <alignment horizontal="center"/>
    </xf>
    <xf numFmtId="165" fontId="21" fillId="33" borderId="11" xfId="7" applyNumberFormat="1" applyFont="1" applyFill="1" applyBorder="1" applyAlignment="1">
      <alignment horizontal="center"/>
    </xf>
    <xf numFmtId="164" fontId="21" fillId="33" borderId="15" xfId="7" applyNumberFormat="1" applyFont="1" applyFill="1" applyBorder="1" applyAlignment="1">
      <alignment horizontal="center"/>
    </xf>
    <xf numFmtId="3" fontId="20" fillId="33" borderId="10" xfId="0" applyNumberFormat="1" applyFont="1" applyFill="1" applyBorder="1" applyAlignment="1">
      <alignment horizontal="center"/>
    </xf>
    <xf numFmtId="165" fontId="21" fillId="33" borderId="0" xfId="7" applyNumberFormat="1" applyFont="1" applyFill="1" applyBorder="1" applyAlignment="1">
      <alignment horizontal="center"/>
    </xf>
    <xf numFmtId="2" fontId="21" fillId="33" borderId="11" xfId="1" applyNumberFormat="1" applyFont="1" applyFill="1" applyBorder="1" applyAlignment="1">
      <alignment horizontal="center"/>
    </xf>
    <xf numFmtId="2" fontId="21" fillId="33" borderId="11" xfId="7" applyNumberFormat="1" applyFont="1" applyFill="1" applyBorder="1" applyAlignment="1">
      <alignment horizontal="center"/>
    </xf>
    <xf numFmtId="0" fontId="20" fillId="33" borderId="14" xfId="0" applyFont="1" applyFill="1" applyBorder="1" applyAlignment="1">
      <alignment horizontal="center"/>
    </xf>
    <xf numFmtId="0" fontId="20" fillId="35" borderId="0" xfId="0" applyFont="1" applyFill="1" applyAlignment="1">
      <alignment horizontal="center"/>
    </xf>
    <xf numFmtId="3" fontId="24" fillId="35" borderId="15" xfId="0" quotePrefix="1" applyNumberFormat="1" applyFont="1" applyFill="1" applyBorder="1" applyAlignment="1">
      <alignment horizontal="center"/>
    </xf>
    <xf numFmtId="165" fontId="21" fillId="0" borderId="11" xfId="7" applyNumberFormat="1" applyFont="1" applyFill="1" applyBorder="1" applyAlignment="1">
      <alignment horizontal="center"/>
    </xf>
    <xf numFmtId="164" fontId="21" fillId="0" borderId="15" xfId="7" applyNumberFormat="1" applyFont="1" applyFill="1" applyBorder="1" applyAlignment="1">
      <alignment horizontal="center"/>
    </xf>
    <xf numFmtId="3" fontId="0" fillId="0" borderId="0" xfId="0" applyNumberFormat="1"/>
    <xf numFmtId="1" fontId="32" fillId="43" borderId="38" xfId="0" applyNumberFormat="1" applyFont="1" applyFill="1" applyBorder="1" applyAlignment="1">
      <alignment horizontal="center" vertical="center" wrapText="1"/>
    </xf>
    <xf numFmtId="3" fontId="20" fillId="38" borderId="35" xfId="0" applyNumberFormat="1" applyFont="1" applyFill="1" applyBorder="1" applyAlignment="1">
      <alignment horizontal="center"/>
    </xf>
    <xf numFmtId="0" fontId="31" fillId="44" borderId="68" xfId="0" applyFont="1" applyFill="1" applyBorder="1"/>
    <xf numFmtId="0" fontId="33" fillId="0" borderId="69" xfId="0" applyFont="1" applyBorder="1" applyAlignment="1">
      <alignment horizontal="center" vertical="center"/>
    </xf>
    <xf numFmtId="0" fontId="31" fillId="44" borderId="74" xfId="0" applyFont="1" applyFill="1" applyBorder="1"/>
    <xf numFmtId="0" fontId="35" fillId="0" borderId="75" xfId="0" applyFont="1" applyBorder="1" applyAlignment="1">
      <alignment horizontal="center" vertical="center"/>
    </xf>
    <xf numFmtId="0" fontId="35" fillId="0" borderId="76" xfId="0" applyFont="1" applyBorder="1" applyAlignment="1">
      <alignment horizontal="center" vertical="center"/>
    </xf>
    <xf numFmtId="0" fontId="35" fillId="0" borderId="77" xfId="0" applyFont="1" applyBorder="1" applyAlignment="1">
      <alignment horizontal="center" vertical="center" wrapText="1"/>
    </xf>
    <xf numFmtId="0" fontId="35" fillId="0" borderId="78" xfId="0" applyFont="1" applyBorder="1" applyAlignment="1">
      <alignment horizontal="center" vertical="center" wrapText="1"/>
    </xf>
    <xf numFmtId="0" fontId="35" fillId="0" borderId="68" xfId="0" applyFont="1" applyBorder="1"/>
    <xf numFmtId="0" fontId="31" fillId="44" borderId="69" xfId="0" applyFont="1" applyFill="1" applyBorder="1" applyAlignment="1">
      <alignment horizontal="center"/>
    </xf>
    <xf numFmtId="10" fontId="31" fillId="0" borderId="71" xfId="0" applyNumberFormat="1" applyFont="1" applyBorder="1" applyAlignment="1">
      <alignment horizontal="center"/>
    </xf>
    <xf numFmtId="10" fontId="31" fillId="0" borderId="73" xfId="0" applyNumberFormat="1" applyFont="1" applyBorder="1" applyAlignment="1">
      <alignment horizontal="center"/>
    </xf>
    <xf numFmtId="0" fontId="35" fillId="0" borderId="79" xfId="0" applyFont="1" applyBorder="1"/>
    <xf numFmtId="0" fontId="31" fillId="0" borderId="80" xfId="0" applyFont="1" applyBorder="1" applyAlignment="1">
      <alignment horizontal="center"/>
    </xf>
    <xf numFmtId="10" fontId="31" fillId="44" borderId="81" xfId="0" applyNumberFormat="1" applyFont="1" applyFill="1" applyBorder="1" applyAlignment="1">
      <alignment horizontal="center"/>
    </xf>
    <xf numFmtId="10" fontId="31" fillId="44" borderId="82" xfId="0" applyNumberFormat="1" applyFont="1" applyFill="1" applyBorder="1" applyAlignment="1">
      <alignment horizontal="center"/>
    </xf>
    <xf numFmtId="10" fontId="31" fillId="44" borderId="0" xfId="0" applyNumberFormat="1" applyFont="1" applyFill="1" applyAlignment="1">
      <alignment horizontal="center"/>
    </xf>
    <xf numFmtId="10" fontId="31" fillId="44" borderId="83" xfId="0" applyNumberFormat="1" applyFont="1" applyFill="1" applyBorder="1" applyAlignment="1">
      <alignment horizontal="center"/>
    </xf>
    <xf numFmtId="0" fontId="31" fillId="44" borderId="80" xfId="0" applyFont="1" applyFill="1" applyBorder="1" applyAlignment="1">
      <alignment horizontal="center"/>
    </xf>
    <xf numFmtId="10" fontId="33" fillId="0" borderId="81" xfId="0" applyNumberFormat="1" applyFont="1" applyBorder="1" applyAlignment="1">
      <alignment horizontal="center"/>
    </xf>
    <xf numFmtId="10" fontId="33" fillId="0" borderId="82" xfId="0" applyNumberFormat="1" applyFont="1" applyBorder="1" applyAlignment="1">
      <alignment horizontal="center"/>
    </xf>
    <xf numFmtId="0" fontId="31" fillId="44" borderId="0" xfId="0" applyFont="1" applyFill="1" applyAlignment="1">
      <alignment horizontal="center"/>
    </xf>
    <xf numFmtId="0" fontId="31" fillId="44" borderId="83" xfId="0" applyFont="1" applyFill="1" applyBorder="1" applyAlignment="1">
      <alignment horizontal="center"/>
    </xf>
    <xf numFmtId="0" fontId="35" fillId="0" borderId="74" xfId="0" applyFont="1" applyBorder="1"/>
    <xf numFmtId="0" fontId="31" fillId="44" borderId="75" xfId="0" applyFont="1" applyFill="1" applyBorder="1" applyAlignment="1">
      <alignment horizontal="center"/>
    </xf>
    <xf numFmtId="0" fontId="31" fillId="44" borderId="76" xfId="0" applyFont="1" applyFill="1" applyBorder="1" applyAlignment="1">
      <alignment horizontal="center"/>
    </xf>
    <xf numFmtId="0" fontId="31" fillId="44" borderId="84" xfId="0" applyFont="1" applyFill="1" applyBorder="1" applyAlignment="1">
      <alignment horizontal="center"/>
    </xf>
    <xf numFmtId="10" fontId="33" fillId="0" borderId="77" xfId="0" applyNumberFormat="1" applyFont="1" applyBorder="1" applyAlignment="1">
      <alignment horizontal="center"/>
    </xf>
    <xf numFmtId="10" fontId="33" fillId="0" borderId="78" xfId="0" applyNumberFormat="1" applyFont="1" applyBorder="1" applyAlignment="1">
      <alignment horizontal="center"/>
    </xf>
    <xf numFmtId="0" fontId="31" fillId="45" borderId="0" xfId="0" applyFont="1" applyFill="1"/>
    <xf numFmtId="49" fontId="37" fillId="45" borderId="0" xfId="0" applyNumberFormat="1" applyFont="1" applyFill="1" applyAlignment="1">
      <alignment vertical="center"/>
    </xf>
    <xf numFmtId="0" fontId="19" fillId="38" borderId="14" xfId="7" applyFont="1" applyFill="1" applyBorder="1"/>
    <xf numFmtId="10" fontId="20" fillId="38" borderId="0" xfId="7" applyNumberFormat="1" applyFont="1" applyFill="1" applyBorder="1" applyAlignment="1">
      <alignment horizontal="center"/>
    </xf>
    <xf numFmtId="10" fontId="31" fillId="42" borderId="70" xfId="0" applyNumberFormat="1" applyFont="1" applyFill="1" applyBorder="1" applyAlignment="1">
      <alignment horizontal="center"/>
    </xf>
    <xf numFmtId="10" fontId="31" fillId="42" borderId="72" xfId="0" applyNumberFormat="1" applyFont="1" applyFill="1" applyBorder="1" applyAlignment="1">
      <alignment horizontal="center"/>
    </xf>
    <xf numFmtId="2" fontId="20" fillId="35" borderId="0" xfId="0" applyNumberFormat="1" applyFont="1" applyFill="1"/>
    <xf numFmtId="3" fontId="20" fillId="35" borderId="0" xfId="7" applyNumberFormat="1" applyFont="1" applyFill="1" applyBorder="1" applyAlignment="1">
      <alignment horizontal="center"/>
    </xf>
    <xf numFmtId="165" fontId="20" fillId="35" borderId="0" xfId="1" applyNumberFormat="1" applyFont="1" applyFill="1" applyBorder="1" applyAlignment="1">
      <alignment horizontal="center"/>
    </xf>
    <xf numFmtId="2" fontId="20" fillId="33" borderId="0" xfId="0" applyNumberFormat="1" applyFont="1" applyFill="1"/>
    <xf numFmtId="3" fontId="20" fillId="33" borderId="0" xfId="7" applyNumberFormat="1" applyFont="1" applyFill="1" applyBorder="1" applyAlignment="1">
      <alignment horizontal="center"/>
    </xf>
    <xf numFmtId="165" fontId="20" fillId="33" borderId="0" xfId="1" applyNumberFormat="1" applyFont="1" applyFill="1" applyBorder="1" applyAlignment="1">
      <alignment horizontal="center"/>
    </xf>
    <xf numFmtId="2" fontId="20" fillId="34" borderId="0" xfId="0" applyNumberFormat="1" applyFont="1" applyFill="1"/>
    <xf numFmtId="3" fontId="20" fillId="34" borderId="0" xfId="7" applyNumberFormat="1" applyFont="1" applyFill="1" applyBorder="1" applyAlignment="1">
      <alignment horizontal="center"/>
    </xf>
    <xf numFmtId="165" fontId="20" fillId="34" borderId="0" xfId="1" applyNumberFormat="1" applyFont="1" applyFill="1" applyBorder="1" applyAlignment="1">
      <alignment horizontal="center"/>
    </xf>
    <xf numFmtId="168" fontId="20" fillId="34" borderId="0" xfId="0" applyNumberFormat="1" applyFont="1" applyFill="1" applyAlignment="1">
      <alignment horizontal="center"/>
    </xf>
    <xf numFmtId="165" fontId="20" fillId="38" borderId="14" xfId="7" applyNumberFormat="1" applyFont="1" applyFill="1" applyBorder="1" applyAlignment="1">
      <alignment horizontal="left"/>
    </xf>
    <xf numFmtId="2" fontId="20" fillId="0" borderId="0" xfId="0" applyNumberFormat="1" applyFont="1"/>
    <xf numFmtId="3" fontId="24" fillId="0" borderId="15" xfId="0" quotePrefix="1" applyNumberFormat="1" applyFont="1" applyBorder="1" applyAlignment="1">
      <alignment horizontal="center"/>
    </xf>
    <xf numFmtId="2" fontId="24" fillId="0" borderId="0" xfId="0" quotePrefix="1" applyNumberFormat="1" applyFont="1" applyAlignment="1">
      <alignment horizontal="center"/>
    </xf>
    <xf numFmtId="0" fontId="20" fillId="0" borderId="35" xfId="0" applyFont="1" applyBorder="1" applyAlignment="1">
      <alignment horizontal="center"/>
    </xf>
    <xf numFmtId="3" fontId="20" fillId="0" borderId="0" xfId="7" applyNumberFormat="1" applyFont="1" applyFill="1" applyBorder="1" applyAlignment="1">
      <alignment horizontal="center"/>
    </xf>
    <xf numFmtId="168" fontId="20" fillId="0" borderId="0" xfId="0" applyNumberFormat="1" applyFont="1" applyAlignment="1">
      <alignment horizontal="center"/>
    </xf>
    <xf numFmtId="1" fontId="20" fillId="38" borderId="0" xfId="7" applyNumberFormat="1" applyFont="1" applyFill="1" applyBorder="1" applyAlignment="1">
      <alignment horizontal="center"/>
    </xf>
    <xf numFmtId="1" fontId="20" fillId="34" borderId="0" xfId="0" applyNumberFormat="1" applyFont="1" applyFill="1" applyAlignment="1">
      <alignment horizontal="center"/>
    </xf>
    <xf numFmtId="1" fontId="20" fillId="0" borderId="0" xfId="0" applyNumberFormat="1" applyFont="1" applyAlignment="1">
      <alignment horizontal="center"/>
    </xf>
    <xf numFmtId="1" fontId="20" fillId="35" borderId="0" xfId="0" applyNumberFormat="1" applyFont="1" applyFill="1" applyAlignment="1">
      <alignment horizontal="center"/>
    </xf>
    <xf numFmtId="1" fontId="20" fillId="33" borderId="0" xfId="0" applyNumberFormat="1" applyFont="1" applyFill="1" applyAlignment="1">
      <alignment horizontal="center"/>
    </xf>
    <xf numFmtId="0" fontId="18" fillId="0" borderId="30" xfId="0" applyFont="1" applyBorder="1" applyAlignment="1">
      <alignment vertical="center" wrapText="1"/>
    </xf>
    <xf numFmtId="2" fontId="20" fillId="34" borderId="0" xfId="0" applyNumberFormat="1" applyFont="1" applyFill="1" applyAlignment="1">
      <alignment horizontal="left"/>
    </xf>
    <xf numFmtId="0" fontId="29" fillId="0" borderId="0" xfId="47"/>
    <xf numFmtId="0" fontId="30" fillId="0" borderId="0" xfId="47" applyFont="1"/>
    <xf numFmtId="0" fontId="30" fillId="0" borderId="0" xfId="47" applyFont="1" applyAlignment="1">
      <alignment horizontal="right"/>
    </xf>
    <xf numFmtId="0" fontId="39" fillId="0" borderId="0" xfId="47" applyFont="1"/>
    <xf numFmtId="0" fontId="30" fillId="46" borderId="0" xfId="47" applyFont="1" applyFill="1"/>
    <xf numFmtId="0" fontId="41" fillId="46" borderId="0" xfId="47" applyFont="1" applyFill="1"/>
    <xf numFmtId="0" fontId="42" fillId="0" borderId="0" xfId="47" applyFont="1" applyAlignment="1">
      <alignment horizontal="center"/>
    </xf>
    <xf numFmtId="0" fontId="43" fillId="0" borderId="0" xfId="47" applyFont="1"/>
    <xf numFmtId="0" fontId="42" fillId="0" borderId="0" xfId="47" applyFont="1"/>
    <xf numFmtId="0" fontId="37" fillId="0" borderId="85" xfId="0" applyFont="1" applyBorder="1" applyAlignment="1">
      <alignment horizontal="center" vertical="center" wrapText="1"/>
    </xf>
    <xf numFmtId="0" fontId="37" fillId="0" borderId="86" xfId="0" applyFont="1" applyBorder="1" applyAlignment="1">
      <alignment horizontal="center" vertical="center" wrapText="1"/>
    </xf>
    <xf numFmtId="0" fontId="37" fillId="0" borderId="87" xfId="0" applyFont="1" applyBorder="1" applyAlignment="1">
      <alignment horizontal="center" vertical="center" wrapText="1"/>
    </xf>
    <xf numFmtId="3" fontId="38" fillId="47" borderId="88" xfId="0" applyNumberFormat="1" applyFont="1" applyFill="1" applyBorder="1" applyAlignment="1">
      <alignment horizontal="center"/>
    </xf>
    <xf numFmtId="3" fontId="38" fillId="48" borderId="89" xfId="0" applyNumberFormat="1" applyFont="1" applyFill="1" applyBorder="1" applyAlignment="1">
      <alignment horizontal="center"/>
    </xf>
    <xf numFmtId="3" fontId="38" fillId="49" borderId="89" xfId="0" applyNumberFormat="1" applyFont="1" applyFill="1" applyBorder="1" applyAlignment="1">
      <alignment horizontal="center"/>
    </xf>
    <xf numFmtId="3" fontId="38" fillId="0" borderId="89" xfId="0" applyNumberFormat="1" applyFont="1" applyBorder="1" applyAlignment="1">
      <alignment horizontal="center"/>
    </xf>
    <xf numFmtId="3" fontId="38" fillId="0" borderId="90" xfId="0" applyNumberFormat="1" applyFont="1" applyBorder="1" applyAlignment="1">
      <alignment horizontal="center"/>
    </xf>
    <xf numFmtId="166" fontId="20" fillId="39" borderId="62" xfId="48" applyNumberFormat="1" applyFont="1" applyFill="1" applyBorder="1" applyAlignment="1">
      <alignment horizontal="center"/>
    </xf>
    <xf numFmtId="166" fontId="20" fillId="0" borderId="33" xfId="48" applyNumberFormat="1" applyFont="1" applyBorder="1" applyAlignment="1">
      <alignment horizontal="center"/>
    </xf>
    <xf numFmtId="166" fontId="20" fillId="34" borderId="24" xfId="48" applyNumberFormat="1" applyFont="1" applyFill="1" applyBorder="1" applyAlignment="1">
      <alignment horizontal="center"/>
    </xf>
    <xf numFmtId="166" fontId="20" fillId="35" borderId="24" xfId="48" applyNumberFormat="1" applyFont="1" applyFill="1" applyBorder="1" applyAlignment="1">
      <alignment horizontal="center"/>
    </xf>
    <xf numFmtId="166" fontId="20" fillId="33" borderId="27" xfId="48" applyNumberFormat="1" applyFont="1" applyFill="1" applyBorder="1" applyAlignment="1">
      <alignment horizontal="center"/>
    </xf>
    <xf numFmtId="166" fontId="19" fillId="37" borderId="54" xfId="48" applyNumberFormat="1" applyFont="1" applyFill="1" applyBorder="1" applyAlignment="1">
      <alignment horizontal="center"/>
    </xf>
    <xf numFmtId="0" fontId="19" fillId="0" borderId="91" xfId="0" applyFont="1" applyBorder="1" applyAlignment="1">
      <alignment horizontal="center" vertical="center" wrapText="1"/>
    </xf>
    <xf numFmtId="0" fontId="19" fillId="0" borderId="92" xfId="0" applyFont="1" applyBorder="1" applyAlignment="1">
      <alignment horizontal="center" vertical="center" wrapText="1"/>
    </xf>
    <xf numFmtId="0" fontId="37" fillId="0" borderId="93" xfId="0" applyFont="1" applyBorder="1" applyAlignment="1">
      <alignment horizontal="center" vertical="center" wrapText="1"/>
    </xf>
    <xf numFmtId="0" fontId="37" fillId="0" borderId="94" xfId="0" applyFont="1" applyBorder="1" applyAlignment="1">
      <alignment horizontal="center" vertical="center" wrapText="1"/>
    </xf>
    <xf numFmtId="0" fontId="40" fillId="0" borderId="0" xfId="47" applyFont="1"/>
    <xf numFmtId="0" fontId="29" fillId="0" borderId="0" xfId="47"/>
    <xf numFmtId="0" fontId="30" fillId="0" borderId="0" xfId="47" applyFont="1"/>
    <xf numFmtId="0" fontId="43" fillId="0" borderId="0" xfId="47" applyFont="1"/>
    <xf numFmtId="0" fontId="39" fillId="0" borderId="0" xfId="47" applyFont="1"/>
    <xf numFmtId="0" fontId="38" fillId="0" borderId="0" xfId="47" applyFont="1"/>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46" xfId="0" applyFont="1" applyBorder="1" applyAlignment="1">
      <alignment horizontal="center" vertical="center"/>
    </xf>
    <xf numFmtId="0" fontId="18" fillId="0" borderId="47" xfId="0" applyFont="1" applyBorder="1" applyAlignment="1">
      <alignment horizontal="center" vertical="center"/>
    </xf>
    <xf numFmtId="0" fontId="33" fillId="0" borderId="70" xfId="0" applyFont="1" applyBorder="1" applyAlignment="1">
      <alignment horizontal="center" vertical="center"/>
    </xf>
    <xf numFmtId="0" fontId="34" fillId="0" borderId="71" xfId="0" applyFont="1" applyBorder="1"/>
    <xf numFmtId="0" fontId="33" fillId="0" borderId="72" xfId="0" applyFont="1" applyBorder="1" applyAlignment="1">
      <alignment horizontal="center" vertical="center"/>
    </xf>
    <xf numFmtId="0" fontId="34" fillId="0" borderId="73" xfId="0" applyFont="1" applyBorder="1"/>
    <xf numFmtId="0" fontId="19" fillId="40" borderId="30" xfId="0" applyFont="1" applyFill="1" applyBorder="1" applyAlignment="1">
      <alignment horizontal="center" vertical="center" wrapText="1"/>
    </xf>
    <xf numFmtId="0" fontId="19" fillId="40" borderId="53" xfId="0" applyFont="1" applyFill="1" applyBorder="1" applyAlignment="1">
      <alignment horizontal="center" vertical="center" wrapText="1"/>
    </xf>
    <xf numFmtId="0" fontId="25" fillId="39" borderId="55" xfId="0" applyFont="1" applyFill="1" applyBorder="1" applyAlignment="1">
      <alignment horizontal="left" vertical="center" wrapText="1"/>
    </xf>
    <xf numFmtId="0" fontId="25" fillId="39" borderId="56" xfId="0" applyFont="1" applyFill="1" applyBorder="1" applyAlignment="1">
      <alignment horizontal="left" vertical="center" wrapText="1"/>
    </xf>
    <xf numFmtId="0" fontId="25" fillId="39" borderId="57" xfId="0" applyFont="1" applyFill="1" applyBorder="1" applyAlignment="1">
      <alignment horizontal="left" vertical="center" wrapText="1"/>
    </xf>
    <xf numFmtId="0" fontId="25" fillId="39" borderId="10" xfId="0" applyFont="1" applyFill="1" applyBorder="1" applyAlignment="1">
      <alignment horizontal="left" vertical="center" wrapText="1"/>
    </xf>
    <xf numFmtId="0" fontId="25" fillId="39" borderId="0" xfId="0" applyFont="1" applyFill="1" applyAlignment="1">
      <alignment horizontal="left" vertical="center" wrapText="1"/>
    </xf>
    <xf numFmtId="0" fontId="25" fillId="39" borderId="11" xfId="0" applyFont="1" applyFill="1" applyBorder="1" applyAlignment="1">
      <alignment horizontal="left" vertical="center" wrapText="1"/>
    </xf>
    <xf numFmtId="0" fontId="25" fillId="39" borderId="58" xfId="0" applyFont="1" applyFill="1" applyBorder="1" applyAlignment="1">
      <alignment horizontal="left" vertical="center" wrapText="1"/>
    </xf>
    <xf numFmtId="0" fontId="25" fillId="39" borderId="59" xfId="0" applyFont="1" applyFill="1" applyBorder="1" applyAlignment="1">
      <alignment horizontal="left" vertical="center" wrapText="1"/>
    </xf>
    <xf numFmtId="0" fontId="25" fillId="39" borderId="60" xfId="0" applyFont="1" applyFill="1" applyBorder="1" applyAlignment="1">
      <alignment horizontal="left" vertical="center" wrapText="1"/>
    </xf>
    <xf numFmtId="0" fontId="20" fillId="33" borderId="0" xfId="0" applyFont="1" applyFill="1" applyBorder="1" applyAlignment="1">
      <alignment horizontal="center"/>
    </xf>
    <xf numFmtId="0" fontId="20" fillId="34" borderId="0" xfId="0" applyFont="1" applyFill="1" applyBorder="1" applyAlignment="1">
      <alignment horizontal="center"/>
    </xf>
  </cellXfs>
  <cellStyles count="49">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2" xfId="44" xr:uid="{00000000-0005-0000-0000-00001B000000}"/>
    <cellStyle name="Comma 2 2" xfId="48" xr:uid="{15F4A63F-ECCB-466D-A396-9108BCE0DF3C}"/>
    <cellStyle name="Comma 3" xfId="45" xr:uid="{9259AFED-E7A4-4A3A-9CBB-6EE048EB1312}"/>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6" builtinId="8"/>
    <cellStyle name="Input" xfId="10" builtinId="20" customBuiltin="1"/>
    <cellStyle name="Linked Cell" xfId="13" builtinId="24" customBuiltin="1"/>
    <cellStyle name="Neutral" xfId="9" builtinId="28" customBuiltin="1"/>
    <cellStyle name="Normal" xfId="0" builtinId="0"/>
    <cellStyle name="Normal 2" xfId="43" xr:uid="{00000000-0005-0000-0000-000026000000}"/>
    <cellStyle name="Normal 3" xfId="47" xr:uid="{8259E9CE-4159-B541-8F89-DA8B980D4B3F}"/>
    <cellStyle name="Note" xfId="16" builtinId="10" customBuiltin="1"/>
    <cellStyle name="Output" xfId="11" builtinId="21" customBuiltin="1"/>
    <cellStyle name="Percent" xfId="1" builtinId="5"/>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colors>
    <mruColors>
      <color rgb="FFFFFFBE"/>
      <color rgb="FFA8A800"/>
      <color rgb="FFE6E600"/>
      <color rgb="FFC8F0C8"/>
      <color rgb="FFBAD8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12.statcan.gc.ca/census-recensement/2021/dp-pd/prof/details/download-telecharger.cfm?Lang=E" TargetMode="External"/><Relationship Id="rId2" Type="http://schemas.openxmlformats.org/officeDocument/2006/relationships/hyperlink" Target="https://datacentre.chass.utoronto.ca/" TargetMode="External"/><Relationship Id="rId1" Type="http://schemas.openxmlformats.org/officeDocument/2006/relationships/hyperlink" Target="http://www.canadiansuburbs.ca/" TargetMode="External"/><Relationship Id="rId6" Type="http://schemas.openxmlformats.org/officeDocument/2006/relationships/hyperlink" Target="https://www.canadiansuburbs.ca/wp-content/uploads/2022/03/Still_Suburban_Monograph_2016.pdf" TargetMode="External"/><Relationship Id="rId5" Type="http://schemas.openxmlformats.org/officeDocument/2006/relationships/hyperlink" Target="https://japr.homestead.com/Gordon_FinalVersion131216.pdf" TargetMode="External"/><Relationship Id="rId4" Type="http://schemas.openxmlformats.org/officeDocument/2006/relationships/hyperlink" Target="https://borealisdata.ca/dataset.xhtml?persistentId=doi:10.5683/SP/EUG3D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150.statcan.gc.ca/n1/daily-quotidien/171129/t001c-eng.ht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315C0-8521-E64F-A479-2303EB9C40C5}">
  <sheetPr>
    <outlinePr summaryBelow="0" summaryRight="0"/>
  </sheetPr>
  <dimension ref="A1:R58"/>
  <sheetViews>
    <sheetView workbookViewId="0"/>
  </sheetViews>
  <sheetFormatPr defaultColWidth="12.7109375" defaultRowHeight="15.75" customHeight="1"/>
  <cols>
    <col min="1" max="1" width="12.7109375" style="293"/>
    <col min="2" max="2" width="26" style="293" customWidth="1"/>
    <col min="3" max="16384" width="12.7109375" style="293"/>
  </cols>
  <sheetData>
    <row r="1" spans="1:18" ht="12.75">
      <c r="A1" s="298" t="s">
        <v>120</v>
      </c>
      <c r="B1" s="297"/>
      <c r="C1" s="294"/>
      <c r="D1" s="294"/>
      <c r="E1" s="294"/>
      <c r="F1" s="294"/>
      <c r="G1" s="294"/>
      <c r="H1" s="294"/>
      <c r="I1" s="294"/>
      <c r="J1" s="294"/>
      <c r="K1" s="294"/>
      <c r="L1" s="294"/>
      <c r="M1" s="294"/>
      <c r="N1" s="294"/>
      <c r="O1" s="294"/>
      <c r="P1" s="294"/>
      <c r="Q1" s="294"/>
      <c r="R1" s="294"/>
    </row>
    <row r="2" spans="1:18" ht="12.75">
      <c r="A2" s="320" t="s">
        <v>291</v>
      </c>
      <c r="B2" s="321"/>
      <c r="C2" s="321"/>
      <c r="D2" s="321"/>
      <c r="E2" s="321"/>
      <c r="F2" s="321"/>
      <c r="G2" s="294"/>
      <c r="H2" s="294"/>
      <c r="I2" s="294"/>
      <c r="J2" s="294"/>
      <c r="K2" s="294"/>
      <c r="L2" s="294"/>
      <c r="M2" s="294"/>
      <c r="N2" s="294"/>
      <c r="O2" s="294"/>
      <c r="P2" s="294"/>
      <c r="Q2" s="294"/>
      <c r="R2" s="294"/>
    </row>
    <row r="3" spans="1:18" ht="12.75">
      <c r="A3" s="322" t="s">
        <v>290</v>
      </c>
      <c r="B3" s="321"/>
      <c r="C3" s="321"/>
      <c r="D3" s="294"/>
      <c r="E3" s="294"/>
      <c r="F3" s="294"/>
      <c r="G3" s="294"/>
      <c r="H3" s="294"/>
      <c r="I3" s="294"/>
      <c r="J3" s="294"/>
      <c r="K3" s="294"/>
      <c r="L3" s="294"/>
      <c r="M3" s="294"/>
      <c r="N3" s="294"/>
      <c r="O3" s="294"/>
      <c r="P3" s="294"/>
      <c r="Q3" s="294"/>
      <c r="R3" s="294"/>
    </row>
    <row r="4" spans="1:18" ht="12.75">
      <c r="A4" s="322" t="s">
        <v>304</v>
      </c>
      <c r="B4" s="321"/>
      <c r="C4" s="321"/>
      <c r="D4" s="321"/>
      <c r="E4" s="321"/>
      <c r="F4" s="321"/>
      <c r="G4" s="321"/>
      <c r="H4" s="294"/>
      <c r="I4" s="294"/>
      <c r="J4" s="294"/>
      <c r="K4" s="294"/>
      <c r="L4" s="294"/>
      <c r="M4" s="294"/>
      <c r="N4" s="294"/>
      <c r="O4" s="294"/>
      <c r="P4" s="294"/>
      <c r="Q4" s="294"/>
      <c r="R4" s="294"/>
    </row>
    <row r="5" spans="1:18" ht="12.75">
      <c r="A5" s="322" t="s">
        <v>289</v>
      </c>
      <c r="B5" s="321"/>
      <c r="C5" s="321"/>
      <c r="D5" s="321"/>
      <c r="E5" s="321"/>
      <c r="F5" s="321"/>
      <c r="G5" s="294"/>
      <c r="H5" s="294"/>
      <c r="I5" s="294"/>
      <c r="J5" s="294"/>
      <c r="K5" s="294"/>
      <c r="L5" s="294"/>
      <c r="M5" s="294"/>
      <c r="N5" s="294"/>
      <c r="O5" s="294"/>
      <c r="P5" s="294"/>
      <c r="Q5" s="294"/>
      <c r="R5" s="294"/>
    </row>
    <row r="6" spans="1:18" ht="12.75">
      <c r="A6" s="322" t="s">
        <v>288</v>
      </c>
      <c r="B6" s="321"/>
      <c r="C6" s="321"/>
      <c r="D6" s="321"/>
      <c r="E6" s="294"/>
      <c r="F6" s="294"/>
      <c r="G6" s="294"/>
      <c r="H6" s="294"/>
      <c r="I6" s="294"/>
      <c r="J6" s="294"/>
      <c r="K6" s="294"/>
      <c r="L6" s="294"/>
      <c r="M6" s="294"/>
      <c r="N6" s="294"/>
      <c r="O6" s="294"/>
      <c r="P6" s="294"/>
      <c r="Q6" s="294"/>
      <c r="R6" s="294"/>
    </row>
    <row r="7" spans="1:18" ht="12.75">
      <c r="A7" s="322" t="s">
        <v>287</v>
      </c>
      <c r="B7" s="321"/>
      <c r="C7" s="294"/>
      <c r="D7" s="294"/>
      <c r="E7" s="294"/>
      <c r="F7" s="294"/>
      <c r="G7" s="294"/>
      <c r="H7" s="294"/>
      <c r="I7" s="294"/>
      <c r="J7" s="294"/>
      <c r="K7" s="294"/>
      <c r="L7" s="294"/>
      <c r="M7" s="294"/>
      <c r="N7" s="294"/>
      <c r="O7" s="294"/>
      <c r="P7" s="294"/>
      <c r="Q7" s="294"/>
      <c r="R7" s="294"/>
    </row>
    <row r="8" spans="1:18" ht="12.75">
      <c r="A8" s="322" t="s">
        <v>286</v>
      </c>
      <c r="B8" s="321"/>
      <c r="C8" s="321"/>
      <c r="D8" s="321"/>
      <c r="E8" s="294"/>
      <c r="F8" s="294"/>
      <c r="G8" s="294"/>
      <c r="H8" s="294"/>
      <c r="I8" s="294"/>
      <c r="J8" s="294"/>
      <c r="K8" s="294"/>
      <c r="L8" s="294"/>
      <c r="M8" s="294"/>
      <c r="N8" s="294"/>
      <c r="O8" s="294"/>
      <c r="P8" s="294"/>
      <c r="Q8" s="294"/>
      <c r="R8" s="294"/>
    </row>
    <row r="9" spans="1:18" ht="12.75">
      <c r="A9" s="294"/>
      <c r="B9" s="294"/>
      <c r="C9" s="294"/>
      <c r="D9" s="294"/>
      <c r="E9" s="294"/>
      <c r="F9" s="294"/>
      <c r="G9" s="294"/>
      <c r="H9" s="294"/>
      <c r="I9" s="294"/>
      <c r="J9" s="294"/>
      <c r="K9" s="294"/>
      <c r="L9" s="294"/>
      <c r="M9" s="294"/>
      <c r="N9" s="294"/>
      <c r="O9" s="294"/>
      <c r="P9" s="294"/>
      <c r="Q9" s="294"/>
      <c r="R9" s="294"/>
    </row>
    <row r="10" spans="1:18" ht="12.75">
      <c r="A10" s="298" t="s">
        <v>303</v>
      </c>
      <c r="B10" s="297"/>
      <c r="C10" s="294"/>
      <c r="D10" s="294"/>
      <c r="E10" s="294"/>
      <c r="F10" s="294"/>
      <c r="G10" s="294"/>
      <c r="H10" s="294"/>
      <c r="I10" s="294"/>
      <c r="J10" s="294"/>
      <c r="K10" s="294"/>
      <c r="L10" s="294"/>
      <c r="M10" s="294"/>
      <c r="N10" s="294"/>
      <c r="O10" s="294"/>
      <c r="P10" s="294"/>
      <c r="Q10" s="294"/>
      <c r="R10" s="294"/>
    </row>
    <row r="11" spans="1:18" ht="12.75">
      <c r="A11" s="323" t="s">
        <v>302</v>
      </c>
      <c r="B11" s="321"/>
      <c r="C11" s="321"/>
      <c r="D11" s="321"/>
      <c r="E11" s="321"/>
      <c r="F11" s="301"/>
      <c r="G11" s="301"/>
      <c r="H11" s="301"/>
      <c r="I11" s="301"/>
      <c r="J11" s="301"/>
      <c r="K11" s="294"/>
      <c r="L11" s="294"/>
      <c r="M11" s="294"/>
      <c r="N11" s="294"/>
      <c r="O11" s="294"/>
      <c r="P11" s="294"/>
      <c r="Q11" s="294"/>
      <c r="R11" s="294"/>
    </row>
    <row r="12" spans="1:18" ht="12.75">
      <c r="A12" s="323" t="s">
        <v>301</v>
      </c>
      <c r="B12" s="321"/>
      <c r="C12" s="321"/>
      <c r="D12" s="321"/>
      <c r="E12" s="321"/>
      <c r="F12" s="321"/>
      <c r="G12" s="321"/>
      <c r="H12" s="321"/>
      <c r="I12" s="301"/>
      <c r="J12" s="301"/>
      <c r="K12" s="301"/>
      <c r="L12" s="301"/>
      <c r="M12" s="301"/>
      <c r="N12" s="294"/>
      <c r="O12" s="294"/>
      <c r="P12" s="294"/>
      <c r="Q12" s="294"/>
      <c r="R12" s="294"/>
    </row>
    <row r="13" spans="1:18" ht="12.75">
      <c r="A13" s="323" t="s">
        <v>300</v>
      </c>
      <c r="B13" s="321"/>
      <c r="C13" s="321"/>
      <c r="D13" s="321"/>
      <c r="E13" s="321"/>
      <c r="F13" s="321"/>
      <c r="G13" s="321"/>
      <c r="H13" s="321"/>
      <c r="I13" s="321"/>
      <c r="J13" s="321"/>
      <c r="K13" s="321"/>
      <c r="L13" s="321"/>
      <c r="M13" s="301"/>
      <c r="N13" s="301"/>
      <c r="O13" s="301"/>
      <c r="P13" s="301"/>
      <c r="Q13" s="301"/>
      <c r="R13" s="301"/>
    </row>
    <row r="14" spans="1:18" ht="12.75">
      <c r="A14" s="323" t="s">
        <v>299</v>
      </c>
      <c r="B14" s="321"/>
      <c r="C14" s="321"/>
      <c r="D14" s="321"/>
      <c r="E14" s="321"/>
      <c r="F14" s="321"/>
      <c r="G14" s="321"/>
      <c r="H14" s="321"/>
      <c r="I14" s="321"/>
      <c r="J14" s="321"/>
      <c r="K14" s="321"/>
      <c r="L14" s="301"/>
      <c r="M14" s="301"/>
      <c r="N14" s="301"/>
      <c r="O14" s="301"/>
      <c r="P14" s="301"/>
      <c r="Q14" s="301"/>
      <c r="R14" s="294"/>
    </row>
    <row r="15" spans="1:18" ht="12.75">
      <c r="A15" s="323" t="s">
        <v>121</v>
      </c>
      <c r="B15" s="321"/>
      <c r="C15" s="321"/>
      <c r="D15" s="321"/>
      <c r="E15" s="321"/>
      <c r="F15" s="321"/>
      <c r="G15" s="321"/>
      <c r="H15" s="321"/>
      <c r="I15" s="299"/>
      <c r="J15" s="299"/>
      <c r="K15" s="299"/>
      <c r="L15" s="299"/>
      <c r="M15" s="299"/>
      <c r="N15" s="299"/>
      <c r="O15" s="299"/>
      <c r="P15" s="299"/>
      <c r="Q15" s="299"/>
      <c r="R15" s="299"/>
    </row>
    <row r="16" spans="1:18" ht="12.75">
      <c r="A16" s="300"/>
      <c r="B16" s="299"/>
      <c r="C16" s="299"/>
      <c r="D16" s="299"/>
      <c r="E16" s="299"/>
      <c r="F16" s="299"/>
      <c r="G16" s="299"/>
      <c r="H16" s="299"/>
      <c r="I16" s="299"/>
      <c r="J16" s="299"/>
      <c r="K16" s="299"/>
      <c r="L16" s="299"/>
      <c r="M16" s="299"/>
      <c r="N16" s="299"/>
      <c r="O16" s="299"/>
      <c r="P16" s="299"/>
      <c r="Q16" s="299"/>
      <c r="R16" s="299"/>
    </row>
    <row r="17" spans="1:18" ht="12.75">
      <c r="A17" s="322" t="s">
        <v>285</v>
      </c>
      <c r="B17" s="321"/>
      <c r="C17" s="321"/>
      <c r="D17" s="321"/>
      <c r="E17" s="321"/>
      <c r="F17" s="321"/>
      <c r="G17" s="321"/>
      <c r="H17" s="321"/>
      <c r="I17" s="299"/>
      <c r="J17" s="299"/>
      <c r="K17" s="299"/>
      <c r="L17" s="299"/>
      <c r="M17" s="299"/>
      <c r="N17" s="299"/>
      <c r="O17" s="299"/>
      <c r="P17" s="299"/>
      <c r="Q17" s="299"/>
      <c r="R17" s="299"/>
    </row>
    <row r="18" spans="1:18" ht="12.75">
      <c r="A18" s="322" t="s">
        <v>284</v>
      </c>
      <c r="B18" s="321"/>
      <c r="C18" s="321"/>
      <c r="D18" s="321"/>
      <c r="E18" s="321"/>
      <c r="F18" s="294"/>
      <c r="G18" s="294"/>
      <c r="H18" s="294"/>
      <c r="I18" s="294"/>
      <c r="J18" s="294"/>
      <c r="K18" s="294"/>
      <c r="L18" s="294"/>
      <c r="M18" s="294"/>
      <c r="N18" s="294"/>
      <c r="O18" s="294"/>
      <c r="P18" s="294"/>
      <c r="Q18" s="294"/>
      <c r="R18" s="294"/>
    </row>
    <row r="19" spans="1:18" ht="12.75">
      <c r="A19" s="294"/>
      <c r="B19" s="294"/>
      <c r="C19" s="294"/>
      <c r="D19" s="294"/>
      <c r="E19" s="294"/>
      <c r="F19" s="294"/>
      <c r="G19" s="294"/>
      <c r="H19" s="294"/>
      <c r="I19" s="294"/>
      <c r="J19" s="294"/>
      <c r="K19" s="294"/>
      <c r="L19" s="294"/>
      <c r="M19" s="294"/>
      <c r="N19" s="294"/>
      <c r="O19" s="294"/>
      <c r="P19" s="294"/>
      <c r="Q19" s="294"/>
      <c r="R19" s="294"/>
    </row>
    <row r="20" spans="1:18" ht="12.75">
      <c r="A20" s="298" t="s">
        <v>122</v>
      </c>
      <c r="B20" s="297"/>
      <c r="C20" s="294"/>
      <c r="D20" s="294"/>
      <c r="E20" s="294"/>
      <c r="F20" s="294"/>
      <c r="G20" s="294"/>
      <c r="H20" s="294"/>
      <c r="I20" s="294"/>
      <c r="J20" s="294"/>
      <c r="K20" s="294"/>
      <c r="L20" s="294"/>
      <c r="M20" s="294"/>
      <c r="N20" s="294"/>
      <c r="O20" s="294"/>
      <c r="P20" s="294"/>
      <c r="Q20" s="294"/>
      <c r="R20" s="294"/>
    </row>
    <row r="21" spans="1:18" ht="12.75">
      <c r="A21" s="294" t="s">
        <v>123</v>
      </c>
      <c r="B21" s="322" t="s">
        <v>124</v>
      </c>
      <c r="C21" s="321"/>
      <c r="D21" s="321"/>
      <c r="E21" s="321"/>
      <c r="F21" s="321"/>
      <c r="G21" s="294"/>
      <c r="H21" s="294"/>
      <c r="I21" s="294"/>
      <c r="J21" s="294"/>
      <c r="K21" s="294"/>
      <c r="L21" s="294"/>
      <c r="M21" s="294"/>
      <c r="N21" s="294"/>
      <c r="O21" s="294"/>
      <c r="P21" s="294"/>
      <c r="Q21" s="294"/>
      <c r="R21" s="294"/>
    </row>
    <row r="22" spans="1:18" ht="12.75">
      <c r="A22" s="294"/>
      <c r="B22" s="294"/>
      <c r="C22" s="294"/>
      <c r="D22" s="294"/>
      <c r="E22" s="294"/>
      <c r="F22" s="294"/>
      <c r="G22" s="294"/>
      <c r="H22" s="294"/>
      <c r="I22" s="294"/>
      <c r="J22" s="294"/>
      <c r="K22" s="294"/>
      <c r="L22" s="294"/>
      <c r="M22" s="294"/>
      <c r="N22" s="294"/>
      <c r="O22" s="294"/>
      <c r="P22" s="294"/>
      <c r="Q22" s="294"/>
      <c r="R22" s="294"/>
    </row>
    <row r="23" spans="1:18" ht="15">
      <c r="A23" s="294" t="s">
        <v>125</v>
      </c>
      <c r="B23" s="324" t="s">
        <v>126</v>
      </c>
      <c r="C23" s="321"/>
      <c r="D23" s="321"/>
      <c r="E23" s="321"/>
      <c r="F23" s="321"/>
      <c r="G23" s="321"/>
      <c r="H23" s="321"/>
      <c r="I23" s="321"/>
      <c r="J23" s="321"/>
      <c r="K23" s="321"/>
      <c r="L23" s="294"/>
      <c r="M23" s="294"/>
      <c r="N23" s="294"/>
      <c r="O23" s="294"/>
      <c r="P23" s="294"/>
      <c r="Q23" s="294"/>
      <c r="R23" s="294"/>
    </row>
    <row r="24" spans="1:18" ht="15">
      <c r="A24" s="294"/>
      <c r="B24" s="296"/>
      <c r="C24" s="294"/>
      <c r="D24" s="294"/>
      <c r="E24" s="294"/>
      <c r="F24" s="294"/>
      <c r="G24" s="294"/>
      <c r="H24" s="294"/>
      <c r="I24" s="294"/>
      <c r="J24" s="294"/>
      <c r="K24" s="294"/>
      <c r="L24" s="294"/>
      <c r="M24" s="294"/>
      <c r="N24" s="294"/>
      <c r="O24" s="294"/>
      <c r="P24" s="294"/>
      <c r="Q24" s="294"/>
      <c r="R24" s="294"/>
    </row>
    <row r="25" spans="1:18" ht="15">
      <c r="A25" s="294" t="s">
        <v>298</v>
      </c>
      <c r="B25" s="324" t="s">
        <v>283</v>
      </c>
      <c r="C25" s="321"/>
      <c r="D25" s="321"/>
      <c r="E25" s="321"/>
      <c r="F25" s="321"/>
      <c r="G25" s="321"/>
      <c r="H25" s="321"/>
      <c r="I25" s="294"/>
      <c r="J25" s="294"/>
      <c r="K25" s="294"/>
      <c r="L25" s="294"/>
      <c r="M25" s="294"/>
      <c r="N25" s="294"/>
      <c r="O25" s="294"/>
      <c r="P25" s="294"/>
      <c r="Q25" s="294"/>
      <c r="R25" s="294"/>
    </row>
    <row r="26" spans="1:18" ht="12.75">
      <c r="A26" s="294"/>
      <c r="B26" s="294"/>
      <c r="C26" s="294"/>
      <c r="D26" s="294"/>
      <c r="E26" s="294"/>
      <c r="F26" s="294"/>
      <c r="G26" s="294"/>
      <c r="H26" s="294"/>
      <c r="I26" s="294"/>
      <c r="J26" s="294"/>
      <c r="K26" s="294"/>
      <c r="L26" s="294"/>
      <c r="M26" s="294"/>
      <c r="N26" s="294"/>
      <c r="O26" s="294"/>
      <c r="P26" s="294"/>
      <c r="Q26" s="294"/>
      <c r="R26" s="294"/>
    </row>
    <row r="27" spans="1:18" ht="12.75">
      <c r="A27" s="294" t="s">
        <v>127</v>
      </c>
      <c r="B27" s="322" t="s">
        <v>128</v>
      </c>
      <c r="C27" s="321"/>
      <c r="D27" s="321"/>
      <c r="E27" s="321"/>
      <c r="F27" s="321"/>
      <c r="G27" s="321"/>
      <c r="H27" s="321"/>
      <c r="I27" s="294"/>
      <c r="J27" s="294"/>
      <c r="K27" s="294"/>
      <c r="L27" s="294"/>
      <c r="M27" s="294"/>
      <c r="N27" s="294"/>
      <c r="O27" s="294"/>
      <c r="P27" s="294"/>
      <c r="Q27" s="294"/>
      <c r="R27" s="294"/>
    </row>
    <row r="28" spans="1:18" ht="12.75">
      <c r="A28" s="294"/>
      <c r="B28" s="322" t="s">
        <v>129</v>
      </c>
      <c r="C28" s="321"/>
      <c r="D28" s="321"/>
      <c r="E28" s="294"/>
      <c r="F28" s="294"/>
      <c r="G28" s="294"/>
      <c r="H28" s="294"/>
      <c r="I28" s="294"/>
      <c r="J28" s="294"/>
      <c r="K28" s="294"/>
      <c r="L28" s="294"/>
      <c r="M28" s="294"/>
      <c r="N28" s="294"/>
      <c r="O28" s="294"/>
      <c r="P28" s="294"/>
      <c r="Q28" s="294"/>
      <c r="R28" s="294"/>
    </row>
    <row r="29" spans="1:18" ht="12.75">
      <c r="A29" s="294"/>
      <c r="B29" s="322" t="s">
        <v>130</v>
      </c>
      <c r="C29" s="321"/>
      <c r="D29" s="294"/>
      <c r="E29" s="294"/>
      <c r="F29" s="294"/>
      <c r="G29" s="294"/>
      <c r="H29" s="294"/>
      <c r="I29" s="294"/>
      <c r="J29" s="294"/>
      <c r="K29" s="294"/>
      <c r="L29" s="294"/>
      <c r="M29" s="294"/>
      <c r="N29" s="294"/>
      <c r="O29" s="294"/>
      <c r="P29" s="294"/>
      <c r="Q29" s="294"/>
      <c r="R29" s="294"/>
    </row>
    <row r="30" spans="1:18" ht="12.75">
      <c r="A30" s="294"/>
      <c r="B30" s="294"/>
      <c r="C30" s="294"/>
      <c r="D30" s="294"/>
      <c r="E30" s="294"/>
      <c r="F30" s="294"/>
      <c r="G30" s="294"/>
      <c r="H30" s="294"/>
      <c r="I30" s="294"/>
      <c r="J30" s="294"/>
      <c r="K30" s="294"/>
      <c r="L30" s="294"/>
      <c r="M30" s="294"/>
      <c r="N30" s="294"/>
      <c r="O30" s="294"/>
      <c r="P30" s="294"/>
      <c r="Q30" s="294"/>
      <c r="R30" s="294"/>
    </row>
    <row r="31" spans="1:18" ht="15">
      <c r="A31" s="294" t="s">
        <v>297</v>
      </c>
      <c r="B31" s="324" t="s">
        <v>296</v>
      </c>
      <c r="C31" s="321"/>
      <c r="D31" s="321"/>
      <c r="E31" s="321"/>
      <c r="F31" s="321"/>
      <c r="G31" s="321"/>
      <c r="H31" s="294"/>
      <c r="I31" s="294"/>
      <c r="J31" s="294"/>
      <c r="K31" s="294"/>
      <c r="L31" s="294"/>
      <c r="M31" s="294"/>
      <c r="N31" s="294"/>
      <c r="O31" s="294"/>
      <c r="P31" s="294"/>
      <c r="Q31" s="294"/>
      <c r="R31" s="294"/>
    </row>
    <row r="32" spans="1:18" ht="12.75">
      <c r="A32" s="294"/>
      <c r="B32" s="294"/>
      <c r="C32" s="294"/>
      <c r="D32" s="294"/>
      <c r="E32" s="294"/>
      <c r="F32" s="294"/>
      <c r="G32" s="294"/>
      <c r="H32" s="294"/>
      <c r="I32" s="294"/>
      <c r="J32" s="294"/>
      <c r="K32" s="294"/>
      <c r="L32" s="294"/>
      <c r="M32" s="294"/>
      <c r="N32" s="294"/>
      <c r="O32" s="294"/>
      <c r="P32" s="294"/>
      <c r="Q32" s="294"/>
      <c r="R32" s="294"/>
    </row>
    <row r="33" spans="1:18" ht="12.75">
      <c r="A33" s="294" t="s">
        <v>282</v>
      </c>
      <c r="B33" s="325" t="s">
        <v>281</v>
      </c>
      <c r="C33" s="321"/>
      <c r="D33" s="321"/>
      <c r="E33" s="321"/>
      <c r="F33" s="321"/>
      <c r="G33" s="321"/>
      <c r="H33" s="294"/>
      <c r="I33" s="294"/>
      <c r="J33" s="294"/>
      <c r="K33" s="294"/>
      <c r="L33" s="294"/>
      <c r="M33" s="294"/>
      <c r="N33" s="294"/>
      <c r="O33" s="294"/>
      <c r="P33" s="294"/>
      <c r="Q33" s="294"/>
      <c r="R33" s="294"/>
    </row>
    <row r="34" spans="1:18" ht="12.75">
      <c r="A34" s="294"/>
      <c r="B34" s="322" t="s">
        <v>280</v>
      </c>
      <c r="C34" s="321"/>
      <c r="D34" s="321"/>
      <c r="E34" s="321"/>
      <c r="F34" s="321"/>
      <c r="G34" s="321"/>
      <c r="H34" s="321"/>
      <c r="I34" s="294"/>
      <c r="J34" s="294"/>
      <c r="K34" s="294"/>
      <c r="L34" s="294"/>
      <c r="M34" s="294"/>
      <c r="N34" s="294"/>
      <c r="O34" s="294"/>
      <c r="P34" s="294"/>
      <c r="Q34" s="294"/>
      <c r="R34" s="294"/>
    </row>
    <row r="35" spans="1:18" ht="12.75">
      <c r="A35" s="294"/>
      <c r="B35" s="322" t="s">
        <v>279</v>
      </c>
      <c r="C35" s="321"/>
      <c r="D35" s="321"/>
      <c r="E35" s="294"/>
      <c r="F35" s="294"/>
      <c r="G35" s="294"/>
      <c r="H35" s="294"/>
      <c r="I35" s="294"/>
      <c r="J35" s="294"/>
      <c r="K35" s="294"/>
      <c r="L35" s="294"/>
      <c r="M35" s="294"/>
      <c r="N35" s="294"/>
      <c r="O35" s="294"/>
      <c r="P35" s="294"/>
      <c r="Q35" s="294"/>
      <c r="R35" s="294"/>
    </row>
    <row r="36" spans="1:18" ht="12.75">
      <c r="A36" s="294"/>
      <c r="B36" s="294"/>
      <c r="C36" s="294"/>
      <c r="D36" s="294"/>
      <c r="E36" s="294"/>
      <c r="F36" s="294"/>
      <c r="G36" s="294"/>
      <c r="H36" s="294"/>
      <c r="I36" s="294"/>
      <c r="J36" s="294"/>
      <c r="K36" s="294"/>
      <c r="L36" s="294"/>
      <c r="M36" s="294"/>
      <c r="N36" s="294"/>
      <c r="O36" s="294"/>
      <c r="P36" s="294"/>
      <c r="Q36" s="294"/>
      <c r="R36" s="294"/>
    </row>
    <row r="37" spans="1:18" ht="12.75">
      <c r="A37" s="294" t="s">
        <v>131</v>
      </c>
      <c r="B37" s="322" t="s">
        <v>278</v>
      </c>
      <c r="C37" s="321"/>
      <c r="D37" s="321"/>
      <c r="E37" s="321"/>
      <c r="F37" s="321"/>
      <c r="G37" s="321"/>
      <c r="H37" s="294"/>
      <c r="I37" s="294"/>
      <c r="J37" s="294"/>
      <c r="K37" s="294"/>
      <c r="L37" s="294"/>
      <c r="M37" s="294"/>
      <c r="N37" s="294"/>
      <c r="O37" s="294"/>
      <c r="P37" s="294"/>
      <c r="Q37" s="294"/>
      <c r="R37" s="294"/>
    </row>
    <row r="38" spans="1:18" ht="12.75">
      <c r="A38" s="294"/>
      <c r="B38" s="294"/>
      <c r="C38" s="294"/>
      <c r="D38" s="294"/>
      <c r="E38" s="294"/>
      <c r="F38" s="294"/>
      <c r="G38" s="294"/>
      <c r="H38" s="294"/>
      <c r="I38" s="294"/>
      <c r="J38" s="294"/>
      <c r="K38" s="294"/>
      <c r="L38" s="294"/>
      <c r="M38" s="294"/>
      <c r="N38" s="294"/>
      <c r="O38" s="294"/>
      <c r="P38" s="294"/>
      <c r="Q38" s="294"/>
      <c r="R38" s="294"/>
    </row>
    <row r="39" spans="1:18" ht="12.75">
      <c r="A39" s="294" t="s">
        <v>295</v>
      </c>
      <c r="B39" s="322" t="s">
        <v>277</v>
      </c>
      <c r="C39" s="321"/>
      <c r="D39" s="321"/>
      <c r="E39" s="321"/>
      <c r="F39" s="321"/>
      <c r="G39" s="321"/>
      <c r="H39" s="294"/>
      <c r="I39" s="294"/>
      <c r="J39" s="294"/>
      <c r="K39" s="294"/>
      <c r="L39" s="294"/>
      <c r="M39" s="294"/>
      <c r="N39" s="294"/>
      <c r="O39" s="294"/>
      <c r="P39" s="294"/>
      <c r="Q39" s="294"/>
      <c r="R39" s="294"/>
    </row>
    <row r="40" spans="1:18" ht="12.75">
      <c r="A40" s="294"/>
      <c r="B40" s="294"/>
      <c r="C40" s="294"/>
      <c r="D40" s="294"/>
      <c r="E40" s="294"/>
      <c r="F40" s="294"/>
      <c r="G40" s="294"/>
      <c r="H40" s="294"/>
      <c r="I40" s="294"/>
      <c r="J40" s="294"/>
      <c r="K40" s="294"/>
      <c r="L40" s="294"/>
      <c r="M40" s="294"/>
      <c r="N40" s="294"/>
      <c r="O40" s="294"/>
      <c r="P40" s="294"/>
      <c r="Q40" s="294"/>
      <c r="R40" s="294"/>
    </row>
    <row r="41" spans="1:18" ht="12.75">
      <c r="A41" s="294"/>
      <c r="B41" s="294"/>
      <c r="C41" s="294"/>
      <c r="D41" s="294"/>
      <c r="E41" s="294"/>
      <c r="F41" s="294"/>
      <c r="G41" s="294"/>
      <c r="H41" s="294"/>
      <c r="I41" s="294"/>
      <c r="J41" s="294"/>
      <c r="K41" s="294"/>
      <c r="L41" s="294"/>
      <c r="M41" s="294"/>
      <c r="N41" s="294"/>
      <c r="O41" s="294"/>
      <c r="P41" s="294"/>
      <c r="Q41" s="294"/>
      <c r="R41" s="294"/>
    </row>
    <row r="42" spans="1:18" ht="12.75">
      <c r="A42" s="298" t="s">
        <v>132</v>
      </c>
      <c r="B42" s="297"/>
      <c r="C42" s="294"/>
      <c r="D42" s="294"/>
      <c r="E42" s="294"/>
      <c r="F42" s="294"/>
      <c r="G42" s="294"/>
      <c r="H42" s="294"/>
      <c r="I42" s="294"/>
      <c r="J42" s="294"/>
      <c r="K42" s="294"/>
      <c r="L42" s="294"/>
      <c r="M42" s="294"/>
      <c r="N42" s="294"/>
      <c r="O42" s="294"/>
      <c r="P42" s="294"/>
      <c r="Q42" s="294"/>
      <c r="R42" s="294"/>
    </row>
    <row r="43" spans="1:18" ht="12.75">
      <c r="A43" s="322" t="s">
        <v>294</v>
      </c>
      <c r="B43" s="321"/>
      <c r="C43" s="321"/>
      <c r="D43" s="321"/>
      <c r="E43" s="321"/>
      <c r="F43" s="321"/>
      <c r="G43" s="321"/>
      <c r="H43" s="321"/>
      <c r="I43" s="321"/>
      <c r="J43" s="321"/>
      <c r="K43" s="321"/>
      <c r="L43" s="321"/>
      <c r="M43" s="294"/>
      <c r="N43" s="294"/>
      <c r="O43" s="294"/>
      <c r="P43" s="294"/>
      <c r="Q43" s="294"/>
      <c r="R43" s="294"/>
    </row>
    <row r="44" spans="1:18" ht="12.75">
      <c r="A44" s="320" t="s">
        <v>293</v>
      </c>
      <c r="B44" s="321"/>
      <c r="C44" s="321"/>
      <c r="D44" s="321"/>
      <c r="E44" s="321"/>
      <c r="F44" s="321"/>
      <c r="G44" s="321"/>
      <c r="H44" s="321"/>
      <c r="I44" s="321"/>
      <c r="J44" s="294"/>
      <c r="K44" s="294"/>
      <c r="L44" s="294"/>
      <c r="M44" s="294"/>
      <c r="N44" s="294"/>
      <c r="O44" s="294"/>
      <c r="P44" s="294"/>
      <c r="Q44" s="294"/>
      <c r="R44" s="294"/>
    </row>
    <row r="45" spans="1:18" ht="15">
      <c r="A45" s="324" t="s">
        <v>292</v>
      </c>
      <c r="B45" s="321"/>
      <c r="C45" s="321"/>
      <c r="D45" s="321"/>
      <c r="E45" s="321"/>
      <c r="F45" s="321"/>
      <c r="G45" s="321"/>
      <c r="H45" s="321"/>
      <c r="I45" s="321"/>
      <c r="J45" s="294"/>
      <c r="K45" s="294"/>
      <c r="L45" s="294"/>
      <c r="M45" s="294"/>
      <c r="N45" s="294"/>
      <c r="O45" s="294"/>
      <c r="P45" s="294"/>
      <c r="Q45" s="294"/>
      <c r="R45" s="294"/>
    </row>
    <row r="46" spans="1:18" ht="12.75">
      <c r="A46" s="294"/>
      <c r="B46" s="294"/>
      <c r="C46" s="294"/>
      <c r="D46" s="294"/>
      <c r="E46" s="294"/>
      <c r="F46" s="294"/>
      <c r="G46" s="294"/>
      <c r="H46" s="294"/>
      <c r="I46" s="294"/>
      <c r="J46" s="294"/>
      <c r="K46" s="294"/>
      <c r="L46" s="294"/>
      <c r="M46" s="294"/>
      <c r="N46" s="294"/>
      <c r="O46" s="294"/>
      <c r="P46" s="294"/>
      <c r="Q46" s="294"/>
      <c r="R46" s="294"/>
    </row>
    <row r="47" spans="1:18" ht="12.75">
      <c r="A47" s="294"/>
      <c r="B47" s="294"/>
      <c r="C47" s="294"/>
      <c r="D47" s="294"/>
      <c r="E47" s="294"/>
      <c r="F47" s="294"/>
      <c r="G47" s="294"/>
      <c r="H47" s="294"/>
      <c r="I47" s="294"/>
      <c r="J47" s="294"/>
      <c r="K47" s="294"/>
      <c r="L47" s="294"/>
      <c r="M47" s="294"/>
      <c r="N47" s="294"/>
      <c r="O47" s="294"/>
      <c r="P47" s="294"/>
      <c r="Q47" s="294"/>
      <c r="R47" s="294"/>
    </row>
    <row r="48" spans="1:18" ht="12.75">
      <c r="A48" s="294"/>
      <c r="B48" s="294"/>
      <c r="C48" s="294"/>
      <c r="D48" s="294"/>
      <c r="E48" s="294"/>
      <c r="F48" s="294"/>
      <c r="G48" s="294"/>
      <c r="H48" s="294"/>
      <c r="I48" s="294"/>
      <c r="J48" s="294"/>
      <c r="K48" s="294"/>
      <c r="L48" s="294"/>
      <c r="M48" s="294"/>
      <c r="N48" s="294"/>
      <c r="O48" s="294"/>
      <c r="P48" s="294"/>
      <c r="Q48" s="294"/>
      <c r="R48" s="294"/>
    </row>
    <row r="49" spans="1:18" ht="12.75">
      <c r="A49" s="294"/>
      <c r="B49" s="294"/>
      <c r="C49" s="294"/>
      <c r="D49" s="294"/>
      <c r="E49" s="294"/>
      <c r="F49" s="294"/>
      <c r="G49" s="294"/>
      <c r="H49" s="294"/>
      <c r="I49" s="294"/>
      <c r="J49" s="294"/>
      <c r="K49" s="294"/>
      <c r="L49" s="294"/>
      <c r="M49" s="294"/>
      <c r="N49" s="294"/>
      <c r="O49" s="294"/>
      <c r="P49" s="294"/>
      <c r="Q49" s="294"/>
      <c r="R49" s="294"/>
    </row>
    <row r="50" spans="1:18" ht="12.75">
      <c r="A50" s="294"/>
      <c r="B50" s="294"/>
      <c r="C50" s="294"/>
      <c r="D50" s="294"/>
      <c r="E50" s="294"/>
      <c r="F50" s="294"/>
      <c r="G50" s="294"/>
      <c r="H50" s="294"/>
      <c r="I50" s="294"/>
      <c r="J50" s="294"/>
      <c r="K50" s="294"/>
      <c r="L50" s="294"/>
      <c r="M50" s="294"/>
      <c r="N50" s="294"/>
      <c r="O50" s="294"/>
      <c r="P50" s="294"/>
      <c r="Q50" s="294"/>
      <c r="R50" s="294"/>
    </row>
    <row r="51" spans="1:18" ht="12.75">
      <c r="A51" s="294"/>
      <c r="B51" s="294"/>
      <c r="C51" s="294"/>
      <c r="D51" s="294"/>
      <c r="E51" s="294"/>
      <c r="F51" s="294"/>
      <c r="G51" s="294"/>
      <c r="H51" s="294"/>
      <c r="I51" s="294"/>
      <c r="J51" s="294"/>
      <c r="K51" s="294"/>
      <c r="L51" s="294"/>
      <c r="M51" s="294"/>
      <c r="N51" s="294"/>
      <c r="O51" s="294"/>
      <c r="P51" s="294"/>
      <c r="Q51" s="294"/>
      <c r="R51" s="294"/>
    </row>
    <row r="52" spans="1:18" ht="12.75">
      <c r="A52" s="294"/>
      <c r="B52" s="294"/>
      <c r="C52" s="294"/>
      <c r="D52" s="294"/>
      <c r="E52" s="294"/>
      <c r="F52" s="294"/>
      <c r="G52" s="294"/>
      <c r="H52" s="294"/>
      <c r="I52" s="294"/>
      <c r="J52" s="294"/>
      <c r="K52" s="294"/>
      <c r="L52" s="294"/>
      <c r="M52" s="294"/>
      <c r="N52" s="294"/>
      <c r="O52" s="294"/>
      <c r="P52" s="294"/>
      <c r="Q52" s="294"/>
      <c r="R52" s="294"/>
    </row>
    <row r="53" spans="1:18" ht="12.75">
      <c r="A53" s="294"/>
      <c r="B53" s="294"/>
      <c r="C53" s="294"/>
      <c r="D53" s="294"/>
      <c r="E53" s="294"/>
      <c r="F53" s="294"/>
      <c r="G53" s="294"/>
      <c r="H53" s="294"/>
      <c r="I53" s="294"/>
      <c r="J53" s="294"/>
      <c r="K53" s="294"/>
      <c r="L53" s="294"/>
      <c r="M53" s="294"/>
      <c r="N53" s="294"/>
      <c r="O53" s="294"/>
      <c r="P53" s="294"/>
      <c r="Q53" s="294"/>
      <c r="R53" s="294"/>
    </row>
    <row r="54" spans="1:18" ht="12.75">
      <c r="A54" s="294"/>
      <c r="B54" s="294"/>
      <c r="C54" s="294"/>
      <c r="D54" s="294"/>
      <c r="E54" s="294"/>
      <c r="F54" s="294"/>
      <c r="G54" s="294"/>
      <c r="H54" s="294"/>
      <c r="I54" s="294"/>
      <c r="J54" s="294"/>
      <c r="K54" s="294"/>
      <c r="L54" s="294"/>
      <c r="M54" s="294"/>
      <c r="N54" s="294"/>
      <c r="O54" s="294"/>
      <c r="P54" s="294"/>
      <c r="Q54" s="294"/>
      <c r="R54" s="294"/>
    </row>
    <row r="55" spans="1:18" ht="12.75">
      <c r="A55" s="294"/>
      <c r="B55" s="294"/>
      <c r="C55" s="294"/>
      <c r="D55" s="294"/>
      <c r="E55" s="294"/>
      <c r="F55" s="294"/>
      <c r="G55" s="294"/>
      <c r="H55" s="294"/>
      <c r="I55" s="294"/>
      <c r="J55" s="294"/>
      <c r="K55" s="294"/>
      <c r="L55" s="294"/>
      <c r="M55" s="294"/>
      <c r="N55" s="294"/>
      <c r="O55" s="294"/>
      <c r="P55" s="294"/>
      <c r="Q55" s="294"/>
      <c r="R55" s="294"/>
    </row>
    <row r="56" spans="1:18" ht="12.75">
      <c r="A56" s="294"/>
      <c r="B56" s="294"/>
      <c r="C56" s="294"/>
      <c r="D56" s="294"/>
      <c r="E56" s="294"/>
      <c r="F56" s="294"/>
      <c r="G56" s="294"/>
      <c r="H56" s="294"/>
      <c r="I56" s="294"/>
      <c r="J56" s="294"/>
      <c r="K56" s="294"/>
      <c r="L56" s="294"/>
      <c r="M56" s="294"/>
      <c r="N56" s="294"/>
      <c r="O56" s="294"/>
      <c r="P56" s="294"/>
      <c r="Q56" s="294"/>
      <c r="R56" s="294"/>
    </row>
    <row r="57" spans="1:18" ht="12.75">
      <c r="A57" s="294"/>
      <c r="B57" s="294"/>
      <c r="C57" s="294"/>
      <c r="D57" s="294"/>
      <c r="E57" s="294"/>
      <c r="F57" s="294"/>
      <c r="G57" s="294"/>
      <c r="H57" s="294"/>
      <c r="I57" s="294"/>
      <c r="J57" s="294"/>
      <c r="K57" s="294"/>
      <c r="L57" s="294"/>
      <c r="M57" s="294"/>
      <c r="N57" s="294"/>
      <c r="O57" s="294"/>
      <c r="P57" s="294"/>
      <c r="Q57" s="294"/>
      <c r="R57" s="294"/>
    </row>
    <row r="58" spans="1:18" ht="12.75">
      <c r="A58" s="295"/>
      <c r="B58" s="294"/>
      <c r="C58" s="294"/>
      <c r="D58" s="294"/>
      <c r="E58" s="294"/>
      <c r="F58" s="294"/>
      <c r="G58" s="294"/>
      <c r="H58" s="294"/>
      <c r="I58" s="294"/>
      <c r="J58" s="294"/>
      <c r="K58" s="294"/>
      <c r="L58" s="294"/>
      <c r="M58" s="294"/>
      <c r="N58" s="294"/>
      <c r="O58" s="294"/>
      <c r="P58" s="294"/>
      <c r="Q58" s="294"/>
      <c r="R58" s="294"/>
    </row>
  </sheetData>
  <mergeCells count="29">
    <mergeCell ref="B37:G37"/>
    <mergeCell ref="B39:G39"/>
    <mergeCell ref="A43:L43"/>
    <mergeCell ref="A44:I44"/>
    <mergeCell ref="A45:I45"/>
    <mergeCell ref="A14:K14"/>
    <mergeCell ref="A15:H15"/>
    <mergeCell ref="B35:D35"/>
    <mergeCell ref="A17:H17"/>
    <mergeCell ref="A18:E18"/>
    <mergeCell ref="B21:F21"/>
    <mergeCell ref="B23:K23"/>
    <mergeCell ref="B25:H25"/>
    <mergeCell ref="B27:H27"/>
    <mergeCell ref="B28:D28"/>
    <mergeCell ref="B29:C29"/>
    <mergeCell ref="B31:G31"/>
    <mergeCell ref="B33:G33"/>
    <mergeCell ref="B34:H34"/>
    <mergeCell ref="A7:B7"/>
    <mergeCell ref="A8:D8"/>
    <mergeCell ref="A11:E11"/>
    <mergeCell ref="A12:H12"/>
    <mergeCell ref="A13:L13"/>
    <mergeCell ref="A2:F2"/>
    <mergeCell ref="A3:C3"/>
    <mergeCell ref="A4:G4"/>
    <mergeCell ref="A5:F5"/>
    <mergeCell ref="A6:D6"/>
  </mergeCells>
  <hyperlinks>
    <hyperlink ref="A2" r:id="rId1" xr:uid="{1E539EFB-502D-364F-A44F-8565E613B23E}"/>
    <hyperlink ref="B23" r:id="rId2" xr:uid="{55BAEC5B-214D-A447-87CA-2B98F5EF74E0}"/>
    <hyperlink ref="B25" r:id="rId3" xr:uid="{4C4CD19D-6346-3B4E-94AA-2B1D9C16FE20}"/>
    <hyperlink ref="B31" r:id="rId4" xr:uid="{AA48058F-7184-EA47-B481-165CF2E8E58A}"/>
    <hyperlink ref="A44" r:id="rId5" xr:uid="{4EB33E5D-FAB0-3A47-A704-2B2B431596FF}"/>
    <hyperlink ref="A45" r:id="rId6" xr:uid="{1F7ACAFE-E94B-9149-96F0-AF1F517AAE90}"/>
  </hyperlinks>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33"/>
  <sheetViews>
    <sheetView workbookViewId="0">
      <selection activeCell="V2" sqref="V2"/>
    </sheetView>
  </sheetViews>
  <sheetFormatPr defaultColWidth="8.85546875" defaultRowHeight="15"/>
  <cols>
    <col min="1" max="1" width="12.42578125" bestFit="1" customWidth="1"/>
    <col min="22" max="22" width="13.85546875" bestFit="1" customWidth="1"/>
    <col min="240" max="240" width="12.42578125" bestFit="1" customWidth="1"/>
    <col min="241" max="243" width="9.140625" bestFit="1" customWidth="1"/>
    <col min="244" max="244" width="12.42578125" bestFit="1" customWidth="1"/>
    <col min="245" max="245" width="8.42578125" bestFit="1" customWidth="1"/>
    <col min="246" max="246" width="8.85546875" bestFit="1" customWidth="1"/>
    <col min="247" max="249" width="12" bestFit="1" customWidth="1"/>
    <col min="250" max="250" width="13.42578125" bestFit="1" customWidth="1"/>
    <col min="496" max="496" width="12.42578125" bestFit="1" customWidth="1"/>
    <col min="497" max="499" width="9.140625" bestFit="1" customWidth="1"/>
    <col min="500" max="500" width="12.42578125" bestFit="1" customWidth="1"/>
    <col min="501" max="501" width="8.42578125" bestFit="1" customWidth="1"/>
    <col min="502" max="502" width="8.85546875" bestFit="1" customWidth="1"/>
    <col min="503" max="505" width="12" bestFit="1" customWidth="1"/>
    <col min="506" max="506" width="13.42578125" bestFit="1" customWidth="1"/>
    <col min="752" max="752" width="12.42578125" bestFit="1" customWidth="1"/>
    <col min="753" max="755" width="9.140625" bestFit="1" customWidth="1"/>
    <col min="756" max="756" width="12.42578125" bestFit="1" customWidth="1"/>
    <col min="757" max="757" width="8.42578125" bestFit="1" customWidth="1"/>
    <col min="758" max="758" width="8.85546875" bestFit="1" customWidth="1"/>
    <col min="759" max="761" width="12" bestFit="1" customWidth="1"/>
    <col min="762" max="762" width="13.42578125" bestFit="1" customWidth="1"/>
    <col min="1008" max="1008" width="12.42578125" bestFit="1" customWidth="1"/>
    <col min="1009" max="1011" width="9.140625" bestFit="1" customWidth="1"/>
    <col min="1012" max="1012" width="12.42578125" bestFit="1" customWidth="1"/>
    <col min="1013" max="1013" width="8.42578125" bestFit="1" customWidth="1"/>
    <col min="1014" max="1014" width="8.85546875" bestFit="1" customWidth="1"/>
    <col min="1015" max="1017" width="12" bestFit="1" customWidth="1"/>
    <col min="1018" max="1018" width="13.42578125" bestFit="1" customWidth="1"/>
    <col min="1264" max="1264" width="12.42578125" bestFit="1" customWidth="1"/>
    <col min="1265" max="1267" width="9.140625" bestFit="1" customWidth="1"/>
    <col min="1268" max="1268" width="12.42578125" bestFit="1" customWidth="1"/>
    <col min="1269" max="1269" width="8.42578125" bestFit="1" customWidth="1"/>
    <col min="1270" max="1270" width="8.85546875" bestFit="1" customWidth="1"/>
    <col min="1271" max="1273" width="12" bestFit="1" customWidth="1"/>
    <col min="1274" max="1274" width="13.42578125" bestFit="1" customWidth="1"/>
    <col min="1520" max="1520" width="12.42578125" bestFit="1" customWidth="1"/>
    <col min="1521" max="1523" width="9.140625" bestFit="1" customWidth="1"/>
    <col min="1524" max="1524" width="12.42578125" bestFit="1" customWidth="1"/>
    <col min="1525" max="1525" width="8.42578125" bestFit="1" customWidth="1"/>
    <col min="1526" max="1526" width="8.85546875" bestFit="1" customWidth="1"/>
    <col min="1527" max="1529" width="12" bestFit="1" customWidth="1"/>
    <col min="1530" max="1530" width="13.42578125" bestFit="1" customWidth="1"/>
    <col min="1776" max="1776" width="12.42578125" bestFit="1" customWidth="1"/>
    <col min="1777" max="1779" width="9.140625" bestFit="1" customWidth="1"/>
    <col min="1780" max="1780" width="12.42578125" bestFit="1" customWidth="1"/>
    <col min="1781" max="1781" width="8.42578125" bestFit="1" customWidth="1"/>
    <col min="1782" max="1782" width="8.85546875" bestFit="1" customWidth="1"/>
    <col min="1783" max="1785" width="12" bestFit="1" customWidth="1"/>
    <col min="1786" max="1786" width="13.42578125" bestFit="1" customWidth="1"/>
    <col min="2032" max="2032" width="12.42578125" bestFit="1" customWidth="1"/>
    <col min="2033" max="2035" width="9.140625" bestFit="1" customWidth="1"/>
    <col min="2036" max="2036" width="12.42578125" bestFit="1" customWidth="1"/>
    <col min="2037" max="2037" width="8.42578125" bestFit="1" customWidth="1"/>
    <col min="2038" max="2038" width="8.85546875" bestFit="1" customWidth="1"/>
    <col min="2039" max="2041" width="12" bestFit="1" customWidth="1"/>
    <col min="2042" max="2042" width="13.42578125" bestFit="1" customWidth="1"/>
    <col min="2288" max="2288" width="12.42578125" bestFit="1" customWidth="1"/>
    <col min="2289" max="2291" width="9.140625" bestFit="1" customWidth="1"/>
    <col min="2292" max="2292" width="12.42578125" bestFit="1" customWidth="1"/>
    <col min="2293" max="2293" width="8.42578125" bestFit="1" customWidth="1"/>
    <col min="2294" max="2294" width="8.85546875" bestFit="1" customWidth="1"/>
    <col min="2295" max="2297" width="12" bestFit="1" customWidth="1"/>
    <col min="2298" max="2298" width="13.42578125" bestFit="1" customWidth="1"/>
    <col min="2544" max="2544" width="12.42578125" bestFit="1" customWidth="1"/>
    <col min="2545" max="2547" width="9.140625" bestFit="1" customWidth="1"/>
    <col min="2548" max="2548" width="12.42578125" bestFit="1" customWidth="1"/>
    <col min="2549" max="2549" width="8.42578125" bestFit="1" customWidth="1"/>
    <col min="2550" max="2550" width="8.85546875" bestFit="1" customWidth="1"/>
    <col min="2551" max="2553" width="12" bestFit="1" customWidth="1"/>
    <col min="2554" max="2554" width="13.42578125" bestFit="1" customWidth="1"/>
    <col min="2800" max="2800" width="12.42578125" bestFit="1" customWidth="1"/>
    <col min="2801" max="2803" width="9.140625" bestFit="1" customWidth="1"/>
    <col min="2804" max="2804" width="12.42578125" bestFit="1" customWidth="1"/>
    <col min="2805" max="2805" width="8.42578125" bestFit="1" customWidth="1"/>
    <col min="2806" max="2806" width="8.85546875" bestFit="1" customWidth="1"/>
    <col min="2807" max="2809" width="12" bestFit="1" customWidth="1"/>
    <col min="2810" max="2810" width="13.42578125" bestFit="1" customWidth="1"/>
    <col min="3056" max="3056" width="12.42578125" bestFit="1" customWidth="1"/>
    <col min="3057" max="3059" width="9.140625" bestFit="1" customWidth="1"/>
    <col min="3060" max="3060" width="12.42578125" bestFit="1" customWidth="1"/>
    <col min="3061" max="3061" width="8.42578125" bestFit="1" customWidth="1"/>
    <col min="3062" max="3062" width="8.85546875" bestFit="1" customWidth="1"/>
    <col min="3063" max="3065" width="12" bestFit="1" customWidth="1"/>
    <col min="3066" max="3066" width="13.42578125" bestFit="1" customWidth="1"/>
    <col min="3312" max="3312" width="12.42578125" bestFit="1" customWidth="1"/>
    <col min="3313" max="3315" width="9.140625" bestFit="1" customWidth="1"/>
    <col min="3316" max="3316" width="12.42578125" bestFit="1" customWidth="1"/>
    <col min="3317" max="3317" width="8.42578125" bestFit="1" customWidth="1"/>
    <col min="3318" max="3318" width="8.85546875" bestFit="1" customWidth="1"/>
    <col min="3319" max="3321" width="12" bestFit="1" customWidth="1"/>
    <col min="3322" max="3322" width="13.42578125" bestFit="1" customWidth="1"/>
    <col min="3568" max="3568" width="12.42578125" bestFit="1" customWidth="1"/>
    <col min="3569" max="3571" width="9.140625" bestFit="1" customWidth="1"/>
    <col min="3572" max="3572" width="12.42578125" bestFit="1" customWidth="1"/>
    <col min="3573" max="3573" width="8.42578125" bestFit="1" customWidth="1"/>
    <col min="3574" max="3574" width="8.85546875" bestFit="1" customWidth="1"/>
    <col min="3575" max="3577" width="12" bestFit="1" customWidth="1"/>
    <col min="3578" max="3578" width="13.42578125" bestFit="1" customWidth="1"/>
    <col min="3824" max="3824" width="12.42578125" bestFit="1" customWidth="1"/>
    <col min="3825" max="3827" width="9.140625" bestFit="1" customWidth="1"/>
    <col min="3828" max="3828" width="12.42578125" bestFit="1" customWidth="1"/>
    <col min="3829" max="3829" width="8.42578125" bestFit="1" customWidth="1"/>
    <col min="3830" max="3830" width="8.85546875" bestFit="1" customWidth="1"/>
    <col min="3831" max="3833" width="12" bestFit="1" customWidth="1"/>
    <col min="3834" max="3834" width="13.42578125" bestFit="1" customWidth="1"/>
    <col min="4080" max="4080" width="12.42578125" bestFit="1" customWidth="1"/>
    <col min="4081" max="4083" width="9.140625" bestFit="1" customWidth="1"/>
    <col min="4084" max="4084" width="12.42578125" bestFit="1" customWidth="1"/>
    <col min="4085" max="4085" width="8.42578125" bestFit="1" customWidth="1"/>
    <col min="4086" max="4086" width="8.85546875" bestFit="1" customWidth="1"/>
    <col min="4087" max="4089" width="12" bestFit="1" customWidth="1"/>
    <col min="4090" max="4090" width="13.42578125" bestFit="1" customWidth="1"/>
    <col min="4336" max="4336" width="12.42578125" bestFit="1" customWidth="1"/>
    <col min="4337" max="4339" width="9.140625" bestFit="1" customWidth="1"/>
    <col min="4340" max="4340" width="12.42578125" bestFit="1" customWidth="1"/>
    <col min="4341" max="4341" width="8.42578125" bestFit="1" customWidth="1"/>
    <col min="4342" max="4342" width="8.85546875" bestFit="1" customWidth="1"/>
    <col min="4343" max="4345" width="12" bestFit="1" customWidth="1"/>
    <col min="4346" max="4346" width="13.42578125" bestFit="1" customWidth="1"/>
    <col min="4592" max="4592" width="12.42578125" bestFit="1" customWidth="1"/>
    <col min="4593" max="4595" width="9.140625" bestFit="1" customWidth="1"/>
    <col min="4596" max="4596" width="12.42578125" bestFit="1" customWidth="1"/>
    <col min="4597" max="4597" width="8.42578125" bestFit="1" customWidth="1"/>
    <col min="4598" max="4598" width="8.85546875" bestFit="1" customWidth="1"/>
    <col min="4599" max="4601" width="12" bestFit="1" customWidth="1"/>
    <col min="4602" max="4602" width="13.42578125" bestFit="1" customWidth="1"/>
    <col min="4848" max="4848" width="12.42578125" bestFit="1" customWidth="1"/>
    <col min="4849" max="4851" width="9.140625" bestFit="1" customWidth="1"/>
    <col min="4852" max="4852" width="12.42578125" bestFit="1" customWidth="1"/>
    <col min="4853" max="4853" width="8.42578125" bestFit="1" customWidth="1"/>
    <col min="4854" max="4854" width="8.85546875" bestFit="1" customWidth="1"/>
    <col min="4855" max="4857" width="12" bestFit="1" customWidth="1"/>
    <col min="4858" max="4858" width="13.42578125" bestFit="1" customWidth="1"/>
    <col min="5104" max="5104" width="12.42578125" bestFit="1" customWidth="1"/>
    <col min="5105" max="5107" width="9.140625" bestFit="1" customWidth="1"/>
    <col min="5108" max="5108" width="12.42578125" bestFit="1" customWidth="1"/>
    <col min="5109" max="5109" width="8.42578125" bestFit="1" customWidth="1"/>
    <col min="5110" max="5110" width="8.85546875" bestFit="1" customWidth="1"/>
    <col min="5111" max="5113" width="12" bestFit="1" customWidth="1"/>
    <col min="5114" max="5114" width="13.42578125" bestFit="1" customWidth="1"/>
    <col min="5360" max="5360" width="12.42578125" bestFit="1" customWidth="1"/>
    <col min="5361" max="5363" width="9.140625" bestFit="1" customWidth="1"/>
    <col min="5364" max="5364" width="12.42578125" bestFit="1" customWidth="1"/>
    <col min="5365" max="5365" width="8.42578125" bestFit="1" customWidth="1"/>
    <col min="5366" max="5366" width="8.85546875" bestFit="1" customWidth="1"/>
    <col min="5367" max="5369" width="12" bestFit="1" customWidth="1"/>
    <col min="5370" max="5370" width="13.42578125" bestFit="1" customWidth="1"/>
    <col min="5616" max="5616" width="12.42578125" bestFit="1" customWidth="1"/>
    <col min="5617" max="5619" width="9.140625" bestFit="1" customWidth="1"/>
    <col min="5620" max="5620" width="12.42578125" bestFit="1" customWidth="1"/>
    <col min="5621" max="5621" width="8.42578125" bestFit="1" customWidth="1"/>
    <col min="5622" max="5622" width="8.85546875" bestFit="1" customWidth="1"/>
    <col min="5623" max="5625" width="12" bestFit="1" customWidth="1"/>
    <col min="5626" max="5626" width="13.42578125" bestFit="1" customWidth="1"/>
    <col min="5872" max="5872" width="12.42578125" bestFit="1" customWidth="1"/>
    <col min="5873" max="5875" width="9.140625" bestFit="1" customWidth="1"/>
    <col min="5876" max="5876" width="12.42578125" bestFit="1" customWidth="1"/>
    <col min="5877" max="5877" width="8.42578125" bestFit="1" customWidth="1"/>
    <col min="5878" max="5878" width="8.85546875" bestFit="1" customWidth="1"/>
    <col min="5879" max="5881" width="12" bestFit="1" customWidth="1"/>
    <col min="5882" max="5882" width="13.42578125" bestFit="1" customWidth="1"/>
    <col min="6128" max="6128" width="12.42578125" bestFit="1" customWidth="1"/>
    <col min="6129" max="6131" width="9.140625" bestFit="1" customWidth="1"/>
    <col min="6132" max="6132" width="12.42578125" bestFit="1" customWidth="1"/>
    <col min="6133" max="6133" width="8.42578125" bestFit="1" customWidth="1"/>
    <col min="6134" max="6134" width="8.85546875" bestFit="1" customWidth="1"/>
    <col min="6135" max="6137" width="12" bestFit="1" customWidth="1"/>
    <col min="6138" max="6138" width="13.42578125" bestFit="1" customWidth="1"/>
    <col min="6384" max="6384" width="12.42578125" bestFit="1" customWidth="1"/>
    <col min="6385" max="6387" width="9.140625" bestFit="1" customWidth="1"/>
    <col min="6388" max="6388" width="12.42578125" bestFit="1" customWidth="1"/>
    <col min="6389" max="6389" width="8.42578125" bestFit="1" customWidth="1"/>
    <col min="6390" max="6390" width="8.85546875" bestFit="1" customWidth="1"/>
    <col min="6391" max="6393" width="12" bestFit="1" customWidth="1"/>
    <col min="6394" max="6394" width="13.42578125" bestFit="1" customWidth="1"/>
    <col min="6640" max="6640" width="12.42578125" bestFit="1" customWidth="1"/>
    <col min="6641" max="6643" width="9.140625" bestFit="1" customWidth="1"/>
    <col min="6644" max="6644" width="12.42578125" bestFit="1" customWidth="1"/>
    <col min="6645" max="6645" width="8.42578125" bestFit="1" customWidth="1"/>
    <col min="6646" max="6646" width="8.85546875" bestFit="1" customWidth="1"/>
    <col min="6647" max="6649" width="12" bestFit="1" customWidth="1"/>
    <col min="6650" max="6650" width="13.42578125" bestFit="1" customWidth="1"/>
    <col min="6896" max="6896" width="12.42578125" bestFit="1" customWidth="1"/>
    <col min="6897" max="6899" width="9.140625" bestFit="1" customWidth="1"/>
    <col min="6900" max="6900" width="12.42578125" bestFit="1" customWidth="1"/>
    <col min="6901" max="6901" width="8.42578125" bestFit="1" customWidth="1"/>
    <col min="6902" max="6902" width="8.85546875" bestFit="1" customWidth="1"/>
    <col min="6903" max="6905" width="12" bestFit="1" customWidth="1"/>
    <col min="6906" max="6906" width="13.42578125" bestFit="1" customWidth="1"/>
    <col min="7152" max="7152" width="12.42578125" bestFit="1" customWidth="1"/>
    <col min="7153" max="7155" width="9.140625" bestFit="1" customWidth="1"/>
    <col min="7156" max="7156" width="12.42578125" bestFit="1" customWidth="1"/>
    <col min="7157" max="7157" width="8.42578125" bestFit="1" customWidth="1"/>
    <col min="7158" max="7158" width="8.85546875" bestFit="1" customWidth="1"/>
    <col min="7159" max="7161" width="12" bestFit="1" customWidth="1"/>
    <col min="7162" max="7162" width="13.42578125" bestFit="1" customWidth="1"/>
    <col min="7408" max="7408" width="12.42578125" bestFit="1" customWidth="1"/>
    <col min="7409" max="7411" width="9.140625" bestFit="1" customWidth="1"/>
    <col min="7412" max="7412" width="12.42578125" bestFit="1" customWidth="1"/>
    <col min="7413" max="7413" width="8.42578125" bestFit="1" customWidth="1"/>
    <col min="7414" max="7414" width="8.85546875" bestFit="1" customWidth="1"/>
    <col min="7415" max="7417" width="12" bestFit="1" customWidth="1"/>
    <col min="7418" max="7418" width="13.42578125" bestFit="1" customWidth="1"/>
    <col min="7664" max="7664" width="12.42578125" bestFit="1" customWidth="1"/>
    <col min="7665" max="7667" width="9.140625" bestFit="1" customWidth="1"/>
    <col min="7668" max="7668" width="12.42578125" bestFit="1" customWidth="1"/>
    <col min="7669" max="7669" width="8.42578125" bestFit="1" customWidth="1"/>
    <col min="7670" max="7670" width="8.85546875" bestFit="1" customWidth="1"/>
    <col min="7671" max="7673" width="12" bestFit="1" customWidth="1"/>
    <col min="7674" max="7674" width="13.42578125" bestFit="1" customWidth="1"/>
    <col min="7920" max="7920" width="12.42578125" bestFit="1" customWidth="1"/>
    <col min="7921" max="7923" width="9.140625" bestFit="1" customWidth="1"/>
    <col min="7924" max="7924" width="12.42578125" bestFit="1" customWidth="1"/>
    <col min="7925" max="7925" width="8.42578125" bestFit="1" customWidth="1"/>
    <col min="7926" max="7926" width="8.85546875" bestFit="1" customWidth="1"/>
    <col min="7927" max="7929" width="12" bestFit="1" customWidth="1"/>
    <col min="7930" max="7930" width="13.42578125" bestFit="1" customWidth="1"/>
    <col min="8176" max="8176" width="12.42578125" bestFit="1" customWidth="1"/>
    <col min="8177" max="8179" width="9.140625" bestFit="1" customWidth="1"/>
    <col min="8180" max="8180" width="12.42578125" bestFit="1" customWidth="1"/>
    <col min="8181" max="8181" width="8.42578125" bestFit="1" customWidth="1"/>
    <col min="8182" max="8182" width="8.85546875" bestFit="1" customWidth="1"/>
    <col min="8183" max="8185" width="12" bestFit="1" customWidth="1"/>
    <col min="8186" max="8186" width="13.42578125" bestFit="1" customWidth="1"/>
    <col min="8432" max="8432" width="12.42578125" bestFit="1" customWidth="1"/>
    <col min="8433" max="8435" width="9.140625" bestFit="1" customWidth="1"/>
    <col min="8436" max="8436" width="12.42578125" bestFit="1" customWidth="1"/>
    <col min="8437" max="8437" width="8.42578125" bestFit="1" customWidth="1"/>
    <col min="8438" max="8438" width="8.85546875" bestFit="1" customWidth="1"/>
    <col min="8439" max="8441" width="12" bestFit="1" customWidth="1"/>
    <col min="8442" max="8442" width="13.42578125" bestFit="1" customWidth="1"/>
    <col min="8688" max="8688" width="12.42578125" bestFit="1" customWidth="1"/>
    <col min="8689" max="8691" width="9.140625" bestFit="1" customWidth="1"/>
    <col min="8692" max="8692" width="12.42578125" bestFit="1" customWidth="1"/>
    <col min="8693" max="8693" width="8.42578125" bestFit="1" customWidth="1"/>
    <col min="8694" max="8694" width="8.85546875" bestFit="1" customWidth="1"/>
    <col min="8695" max="8697" width="12" bestFit="1" customWidth="1"/>
    <col min="8698" max="8698" width="13.42578125" bestFit="1" customWidth="1"/>
    <col min="8944" max="8944" width="12.42578125" bestFit="1" customWidth="1"/>
    <col min="8945" max="8947" width="9.140625" bestFit="1" customWidth="1"/>
    <col min="8948" max="8948" width="12.42578125" bestFit="1" customWidth="1"/>
    <col min="8949" max="8949" width="8.42578125" bestFit="1" customWidth="1"/>
    <col min="8950" max="8950" width="8.85546875" bestFit="1" customWidth="1"/>
    <col min="8951" max="8953" width="12" bestFit="1" customWidth="1"/>
    <col min="8954" max="8954" width="13.42578125" bestFit="1" customWidth="1"/>
    <col min="9200" max="9200" width="12.42578125" bestFit="1" customWidth="1"/>
    <col min="9201" max="9203" width="9.140625" bestFit="1" customWidth="1"/>
    <col min="9204" max="9204" width="12.42578125" bestFit="1" customWidth="1"/>
    <col min="9205" max="9205" width="8.42578125" bestFit="1" customWidth="1"/>
    <col min="9206" max="9206" width="8.85546875" bestFit="1" customWidth="1"/>
    <col min="9207" max="9209" width="12" bestFit="1" customWidth="1"/>
    <col min="9210" max="9210" width="13.42578125" bestFit="1" customWidth="1"/>
    <col min="9456" max="9456" width="12.42578125" bestFit="1" customWidth="1"/>
    <col min="9457" max="9459" width="9.140625" bestFit="1" customWidth="1"/>
    <col min="9460" max="9460" width="12.42578125" bestFit="1" customWidth="1"/>
    <col min="9461" max="9461" width="8.42578125" bestFit="1" customWidth="1"/>
    <col min="9462" max="9462" width="8.85546875" bestFit="1" customWidth="1"/>
    <col min="9463" max="9465" width="12" bestFit="1" customWidth="1"/>
    <col min="9466" max="9466" width="13.42578125" bestFit="1" customWidth="1"/>
    <col min="9712" max="9712" width="12.42578125" bestFit="1" customWidth="1"/>
    <col min="9713" max="9715" width="9.140625" bestFit="1" customWidth="1"/>
    <col min="9716" max="9716" width="12.42578125" bestFit="1" customWidth="1"/>
    <col min="9717" max="9717" width="8.42578125" bestFit="1" customWidth="1"/>
    <col min="9718" max="9718" width="8.85546875" bestFit="1" customWidth="1"/>
    <col min="9719" max="9721" width="12" bestFit="1" customWidth="1"/>
    <col min="9722" max="9722" width="13.42578125" bestFit="1" customWidth="1"/>
    <col min="9968" max="9968" width="12.42578125" bestFit="1" customWidth="1"/>
    <col min="9969" max="9971" width="9.140625" bestFit="1" customWidth="1"/>
    <col min="9972" max="9972" width="12.42578125" bestFit="1" customWidth="1"/>
    <col min="9973" max="9973" width="8.42578125" bestFit="1" customWidth="1"/>
    <col min="9974" max="9974" width="8.85546875" bestFit="1" customWidth="1"/>
    <col min="9975" max="9977" width="12" bestFit="1" customWidth="1"/>
    <col min="9978" max="9978" width="13.42578125" bestFit="1" customWidth="1"/>
    <col min="10224" max="10224" width="12.42578125" bestFit="1" customWidth="1"/>
    <col min="10225" max="10227" width="9.140625" bestFit="1" customWidth="1"/>
    <col min="10228" max="10228" width="12.42578125" bestFit="1" customWidth="1"/>
    <col min="10229" max="10229" width="8.42578125" bestFit="1" customWidth="1"/>
    <col min="10230" max="10230" width="8.85546875" bestFit="1" customWidth="1"/>
    <col min="10231" max="10233" width="12" bestFit="1" customWidth="1"/>
    <col min="10234" max="10234" width="13.42578125" bestFit="1" customWidth="1"/>
    <col min="10480" max="10480" width="12.42578125" bestFit="1" customWidth="1"/>
    <col min="10481" max="10483" width="9.140625" bestFit="1" customWidth="1"/>
    <col min="10484" max="10484" width="12.42578125" bestFit="1" customWidth="1"/>
    <col min="10485" max="10485" width="8.42578125" bestFit="1" customWidth="1"/>
    <col min="10486" max="10486" width="8.85546875" bestFit="1" customWidth="1"/>
    <col min="10487" max="10489" width="12" bestFit="1" customWidth="1"/>
    <col min="10490" max="10490" width="13.42578125" bestFit="1" customWidth="1"/>
    <col min="10736" max="10736" width="12.42578125" bestFit="1" customWidth="1"/>
    <col min="10737" max="10739" width="9.140625" bestFit="1" customWidth="1"/>
    <col min="10740" max="10740" width="12.42578125" bestFit="1" customWidth="1"/>
    <col min="10741" max="10741" width="8.42578125" bestFit="1" customWidth="1"/>
    <col min="10742" max="10742" width="8.85546875" bestFit="1" customWidth="1"/>
    <col min="10743" max="10745" width="12" bestFit="1" customWidth="1"/>
    <col min="10746" max="10746" width="13.42578125" bestFit="1" customWidth="1"/>
    <col min="10992" max="10992" width="12.42578125" bestFit="1" customWidth="1"/>
    <col min="10993" max="10995" width="9.140625" bestFit="1" customWidth="1"/>
    <col min="10996" max="10996" width="12.42578125" bestFit="1" customWidth="1"/>
    <col min="10997" max="10997" width="8.42578125" bestFit="1" customWidth="1"/>
    <col min="10998" max="10998" width="8.85546875" bestFit="1" customWidth="1"/>
    <col min="10999" max="11001" width="12" bestFit="1" customWidth="1"/>
    <col min="11002" max="11002" width="13.42578125" bestFit="1" customWidth="1"/>
    <col min="11248" max="11248" width="12.42578125" bestFit="1" customWidth="1"/>
    <col min="11249" max="11251" width="9.140625" bestFit="1" customWidth="1"/>
    <col min="11252" max="11252" width="12.42578125" bestFit="1" customWidth="1"/>
    <col min="11253" max="11253" width="8.42578125" bestFit="1" customWidth="1"/>
    <col min="11254" max="11254" width="8.85546875" bestFit="1" customWidth="1"/>
    <col min="11255" max="11257" width="12" bestFit="1" customWidth="1"/>
    <col min="11258" max="11258" width="13.42578125" bestFit="1" customWidth="1"/>
    <col min="11504" max="11504" width="12.42578125" bestFit="1" customWidth="1"/>
    <col min="11505" max="11507" width="9.140625" bestFit="1" customWidth="1"/>
    <col min="11508" max="11508" width="12.42578125" bestFit="1" customWidth="1"/>
    <col min="11509" max="11509" width="8.42578125" bestFit="1" customWidth="1"/>
    <col min="11510" max="11510" width="8.85546875" bestFit="1" customWidth="1"/>
    <col min="11511" max="11513" width="12" bestFit="1" customWidth="1"/>
    <col min="11514" max="11514" width="13.42578125" bestFit="1" customWidth="1"/>
    <col min="11760" max="11760" width="12.42578125" bestFit="1" customWidth="1"/>
    <col min="11761" max="11763" width="9.140625" bestFit="1" customWidth="1"/>
    <col min="11764" max="11764" width="12.42578125" bestFit="1" customWidth="1"/>
    <col min="11765" max="11765" width="8.42578125" bestFit="1" customWidth="1"/>
    <col min="11766" max="11766" width="8.85546875" bestFit="1" customWidth="1"/>
    <col min="11767" max="11769" width="12" bestFit="1" customWidth="1"/>
    <col min="11770" max="11770" width="13.42578125" bestFit="1" customWidth="1"/>
    <col min="12016" max="12016" width="12.42578125" bestFit="1" customWidth="1"/>
    <col min="12017" max="12019" width="9.140625" bestFit="1" customWidth="1"/>
    <col min="12020" max="12020" width="12.42578125" bestFit="1" customWidth="1"/>
    <col min="12021" max="12021" width="8.42578125" bestFit="1" customWidth="1"/>
    <col min="12022" max="12022" width="8.85546875" bestFit="1" customWidth="1"/>
    <col min="12023" max="12025" width="12" bestFit="1" customWidth="1"/>
    <col min="12026" max="12026" width="13.42578125" bestFit="1" customWidth="1"/>
    <col min="12272" max="12272" width="12.42578125" bestFit="1" customWidth="1"/>
    <col min="12273" max="12275" width="9.140625" bestFit="1" customWidth="1"/>
    <col min="12276" max="12276" width="12.42578125" bestFit="1" customWidth="1"/>
    <col min="12277" max="12277" width="8.42578125" bestFit="1" customWidth="1"/>
    <col min="12278" max="12278" width="8.85546875" bestFit="1" customWidth="1"/>
    <col min="12279" max="12281" width="12" bestFit="1" customWidth="1"/>
    <col min="12282" max="12282" width="13.42578125" bestFit="1" customWidth="1"/>
    <col min="12528" max="12528" width="12.42578125" bestFit="1" customWidth="1"/>
    <col min="12529" max="12531" width="9.140625" bestFit="1" customWidth="1"/>
    <col min="12532" max="12532" width="12.42578125" bestFit="1" customWidth="1"/>
    <col min="12533" max="12533" width="8.42578125" bestFit="1" customWidth="1"/>
    <col min="12534" max="12534" width="8.85546875" bestFit="1" customWidth="1"/>
    <col min="12535" max="12537" width="12" bestFit="1" customWidth="1"/>
    <col min="12538" max="12538" width="13.42578125" bestFit="1" customWidth="1"/>
    <col min="12784" max="12784" width="12.42578125" bestFit="1" customWidth="1"/>
    <col min="12785" max="12787" width="9.140625" bestFit="1" customWidth="1"/>
    <col min="12788" max="12788" width="12.42578125" bestFit="1" customWidth="1"/>
    <col min="12789" max="12789" width="8.42578125" bestFit="1" customWidth="1"/>
    <col min="12790" max="12790" width="8.85546875" bestFit="1" customWidth="1"/>
    <col min="12791" max="12793" width="12" bestFit="1" customWidth="1"/>
    <col min="12794" max="12794" width="13.42578125" bestFit="1" customWidth="1"/>
    <col min="13040" max="13040" width="12.42578125" bestFit="1" customWidth="1"/>
    <col min="13041" max="13043" width="9.140625" bestFit="1" customWidth="1"/>
    <col min="13044" max="13044" width="12.42578125" bestFit="1" customWidth="1"/>
    <col min="13045" max="13045" width="8.42578125" bestFit="1" customWidth="1"/>
    <col min="13046" max="13046" width="8.85546875" bestFit="1" customWidth="1"/>
    <col min="13047" max="13049" width="12" bestFit="1" customWidth="1"/>
    <col min="13050" max="13050" width="13.42578125" bestFit="1" customWidth="1"/>
    <col min="13296" max="13296" width="12.42578125" bestFit="1" customWidth="1"/>
    <col min="13297" max="13299" width="9.140625" bestFit="1" customWidth="1"/>
    <col min="13300" max="13300" width="12.42578125" bestFit="1" customWidth="1"/>
    <col min="13301" max="13301" width="8.42578125" bestFit="1" customWidth="1"/>
    <col min="13302" max="13302" width="8.85546875" bestFit="1" customWidth="1"/>
    <col min="13303" max="13305" width="12" bestFit="1" customWidth="1"/>
    <col min="13306" max="13306" width="13.42578125" bestFit="1" customWidth="1"/>
    <col min="13552" max="13552" width="12.42578125" bestFit="1" customWidth="1"/>
    <col min="13553" max="13555" width="9.140625" bestFit="1" customWidth="1"/>
    <col min="13556" max="13556" width="12.42578125" bestFit="1" customWidth="1"/>
    <col min="13557" max="13557" width="8.42578125" bestFit="1" customWidth="1"/>
    <col min="13558" max="13558" width="8.85546875" bestFit="1" customWidth="1"/>
    <col min="13559" max="13561" width="12" bestFit="1" customWidth="1"/>
    <col min="13562" max="13562" width="13.42578125" bestFit="1" customWidth="1"/>
    <col min="13808" max="13808" width="12.42578125" bestFit="1" customWidth="1"/>
    <col min="13809" max="13811" width="9.140625" bestFit="1" customWidth="1"/>
    <col min="13812" max="13812" width="12.42578125" bestFit="1" customWidth="1"/>
    <col min="13813" max="13813" width="8.42578125" bestFit="1" customWidth="1"/>
    <col min="13814" max="13814" width="8.85546875" bestFit="1" customWidth="1"/>
    <col min="13815" max="13817" width="12" bestFit="1" customWidth="1"/>
    <col min="13818" max="13818" width="13.42578125" bestFit="1" customWidth="1"/>
    <col min="14064" max="14064" width="12.42578125" bestFit="1" customWidth="1"/>
    <col min="14065" max="14067" width="9.140625" bestFit="1" customWidth="1"/>
    <col min="14068" max="14068" width="12.42578125" bestFit="1" customWidth="1"/>
    <col min="14069" max="14069" width="8.42578125" bestFit="1" customWidth="1"/>
    <col min="14070" max="14070" width="8.85546875" bestFit="1" customWidth="1"/>
    <col min="14071" max="14073" width="12" bestFit="1" customWidth="1"/>
    <col min="14074" max="14074" width="13.42578125" bestFit="1" customWidth="1"/>
    <col min="14320" max="14320" width="12.42578125" bestFit="1" customWidth="1"/>
    <col min="14321" max="14323" width="9.140625" bestFit="1" customWidth="1"/>
    <col min="14324" max="14324" width="12.42578125" bestFit="1" customWidth="1"/>
    <col min="14325" max="14325" width="8.42578125" bestFit="1" customWidth="1"/>
    <col min="14326" max="14326" width="8.85546875" bestFit="1" customWidth="1"/>
    <col min="14327" max="14329" width="12" bestFit="1" customWidth="1"/>
    <col min="14330" max="14330" width="13.42578125" bestFit="1" customWidth="1"/>
    <col min="14576" max="14576" width="12.42578125" bestFit="1" customWidth="1"/>
    <col min="14577" max="14579" width="9.140625" bestFit="1" customWidth="1"/>
    <col min="14580" max="14580" width="12.42578125" bestFit="1" customWidth="1"/>
    <col min="14581" max="14581" width="8.42578125" bestFit="1" customWidth="1"/>
    <col min="14582" max="14582" width="8.85546875" bestFit="1" customWidth="1"/>
    <col min="14583" max="14585" width="12" bestFit="1" customWidth="1"/>
    <col min="14586" max="14586" width="13.42578125" bestFit="1" customWidth="1"/>
    <col min="14832" max="14832" width="12.42578125" bestFit="1" customWidth="1"/>
    <col min="14833" max="14835" width="9.140625" bestFit="1" customWidth="1"/>
    <col min="14836" max="14836" width="12.42578125" bestFit="1" customWidth="1"/>
    <col min="14837" max="14837" width="8.42578125" bestFit="1" customWidth="1"/>
    <col min="14838" max="14838" width="8.85546875" bestFit="1" customWidth="1"/>
    <col min="14839" max="14841" width="12" bestFit="1" customWidth="1"/>
    <col min="14842" max="14842" width="13.42578125" bestFit="1" customWidth="1"/>
    <col min="15088" max="15088" width="12.42578125" bestFit="1" customWidth="1"/>
    <col min="15089" max="15091" width="9.140625" bestFit="1" customWidth="1"/>
    <col min="15092" max="15092" width="12.42578125" bestFit="1" customWidth="1"/>
    <col min="15093" max="15093" width="8.42578125" bestFit="1" customWidth="1"/>
    <col min="15094" max="15094" width="8.85546875" bestFit="1" customWidth="1"/>
    <col min="15095" max="15097" width="12" bestFit="1" customWidth="1"/>
    <col min="15098" max="15098" width="13.42578125" bestFit="1" customWidth="1"/>
    <col min="15344" max="15344" width="12.42578125" bestFit="1" customWidth="1"/>
    <col min="15345" max="15347" width="9.140625" bestFit="1" customWidth="1"/>
    <col min="15348" max="15348" width="12.42578125" bestFit="1" customWidth="1"/>
    <col min="15349" max="15349" width="8.42578125" bestFit="1" customWidth="1"/>
    <col min="15350" max="15350" width="8.85546875" bestFit="1" customWidth="1"/>
    <col min="15351" max="15353" width="12" bestFit="1" customWidth="1"/>
    <col min="15354" max="15354" width="13.42578125" bestFit="1" customWidth="1"/>
    <col min="15600" max="15600" width="12.42578125" bestFit="1" customWidth="1"/>
    <col min="15601" max="15603" width="9.140625" bestFit="1" customWidth="1"/>
    <col min="15604" max="15604" width="12.42578125" bestFit="1" customWidth="1"/>
    <col min="15605" max="15605" width="8.42578125" bestFit="1" customWidth="1"/>
    <col min="15606" max="15606" width="8.85546875" bestFit="1" customWidth="1"/>
    <col min="15607" max="15609" width="12" bestFit="1" customWidth="1"/>
    <col min="15610" max="15610" width="13.42578125" bestFit="1" customWidth="1"/>
    <col min="15856" max="15856" width="12.42578125" bestFit="1" customWidth="1"/>
    <col min="15857" max="15859" width="9.140625" bestFit="1" customWidth="1"/>
    <col min="15860" max="15860" width="12.42578125" bestFit="1" customWidth="1"/>
    <col min="15861" max="15861" width="8.42578125" bestFit="1" customWidth="1"/>
    <col min="15862" max="15862" width="8.85546875" bestFit="1" customWidth="1"/>
    <col min="15863" max="15865" width="12" bestFit="1" customWidth="1"/>
    <col min="15866" max="15866" width="13.42578125" bestFit="1" customWidth="1"/>
    <col min="16112" max="16112" width="12.42578125" bestFit="1" customWidth="1"/>
    <col min="16113" max="16115" width="9.140625" bestFit="1" customWidth="1"/>
    <col min="16116" max="16116" width="12.42578125" bestFit="1" customWidth="1"/>
    <col min="16117" max="16117" width="8.42578125" bestFit="1" customWidth="1"/>
    <col min="16118" max="16118" width="8.85546875" bestFit="1" customWidth="1"/>
    <col min="16119" max="16121" width="12" bestFit="1" customWidth="1"/>
    <col min="16122" max="16122" width="13.42578125" bestFit="1" customWidth="1"/>
  </cols>
  <sheetData>
    <row r="1" spans="1:22" s="131" customFormat="1" ht="116.25" thickBot="1">
      <c r="A1" s="125" t="s">
        <v>10</v>
      </c>
      <c r="B1" s="126" t="s">
        <v>105</v>
      </c>
      <c r="C1" s="126" t="s">
        <v>106</v>
      </c>
      <c r="D1" s="127" t="s">
        <v>13</v>
      </c>
      <c r="E1" s="125" t="s">
        <v>3</v>
      </c>
      <c r="F1" s="125" t="s">
        <v>11</v>
      </c>
      <c r="G1" s="125" t="s">
        <v>12</v>
      </c>
      <c r="H1" s="125" t="s">
        <v>14</v>
      </c>
      <c r="I1" s="128" t="s">
        <v>15</v>
      </c>
      <c r="J1" s="127" t="s">
        <v>107</v>
      </c>
      <c r="K1" s="125" t="s">
        <v>108</v>
      </c>
      <c r="L1" s="125" t="s">
        <v>109</v>
      </c>
      <c r="M1" s="125" t="s">
        <v>110</v>
      </c>
      <c r="N1" s="129" t="s">
        <v>111</v>
      </c>
      <c r="O1" s="125" t="s">
        <v>112</v>
      </c>
      <c r="P1" s="125" t="s">
        <v>113</v>
      </c>
      <c r="Q1" s="125" t="s">
        <v>114</v>
      </c>
      <c r="R1" s="129" t="s">
        <v>115</v>
      </c>
      <c r="S1" s="125" t="s">
        <v>116</v>
      </c>
      <c r="T1" s="125" t="s">
        <v>117</v>
      </c>
      <c r="U1" s="128" t="s">
        <v>118</v>
      </c>
      <c r="V1" s="130" t="s">
        <v>119</v>
      </c>
    </row>
    <row r="2" spans="1:22" s="2" customFormat="1" ht="15.75" thickTop="1">
      <c r="A2" s="136" t="s">
        <v>32</v>
      </c>
      <c r="B2" s="136" t="s">
        <v>104</v>
      </c>
      <c r="C2" s="136" t="s">
        <v>102</v>
      </c>
      <c r="D2" s="136">
        <v>3.8585998535156252</v>
      </c>
      <c r="E2" s="136">
        <v>6825</v>
      </c>
      <c r="F2" s="136">
        <v>2379</v>
      </c>
      <c r="G2" s="136">
        <v>2330</v>
      </c>
      <c r="H2" s="136">
        <v>1768.7763072352905</v>
      </c>
      <c r="I2" s="136">
        <v>616.54488423630119</v>
      </c>
      <c r="J2" s="136">
        <v>3070</v>
      </c>
      <c r="K2" s="136">
        <v>2680</v>
      </c>
      <c r="L2" s="136">
        <v>255</v>
      </c>
      <c r="M2" s="136">
        <v>55</v>
      </c>
      <c r="N2" s="137">
        <v>1.7915309446254073E-2</v>
      </c>
      <c r="O2" s="136">
        <v>60</v>
      </c>
      <c r="P2" s="136">
        <v>15</v>
      </c>
      <c r="Q2" s="136">
        <v>75</v>
      </c>
      <c r="R2" s="137">
        <v>2.4429967426710098E-2</v>
      </c>
      <c r="S2" s="136">
        <v>10</v>
      </c>
      <c r="T2" s="136">
        <v>0</v>
      </c>
      <c r="U2" s="136">
        <v>0</v>
      </c>
      <c r="V2" s="136" t="s">
        <v>6</v>
      </c>
    </row>
    <row r="3" spans="1:22">
      <c r="A3" s="136" t="s">
        <v>33</v>
      </c>
      <c r="B3" s="136" t="s">
        <v>104</v>
      </c>
      <c r="C3" s="136" t="s">
        <v>102</v>
      </c>
      <c r="D3" s="136">
        <v>2.6311999511718751</v>
      </c>
      <c r="E3" s="136">
        <v>6130</v>
      </c>
      <c r="F3" s="136">
        <v>2183</v>
      </c>
      <c r="G3" s="136">
        <v>2130</v>
      </c>
      <c r="H3" s="136">
        <v>2329.735525143135</v>
      </c>
      <c r="I3" s="136">
        <v>829.6594863601083</v>
      </c>
      <c r="J3" s="136">
        <v>3115</v>
      </c>
      <c r="K3" s="136">
        <v>2475</v>
      </c>
      <c r="L3" s="136">
        <v>350</v>
      </c>
      <c r="M3" s="136">
        <v>155</v>
      </c>
      <c r="N3" s="137">
        <v>4.9759229534510431E-2</v>
      </c>
      <c r="O3" s="136">
        <v>70</v>
      </c>
      <c r="P3" s="136">
        <v>30</v>
      </c>
      <c r="Q3" s="136">
        <v>100</v>
      </c>
      <c r="R3" s="137">
        <v>3.2102728731942212E-2</v>
      </c>
      <c r="S3" s="136">
        <v>10</v>
      </c>
      <c r="T3" s="136">
        <v>10</v>
      </c>
      <c r="U3" s="136">
        <v>15</v>
      </c>
      <c r="V3" s="136" t="s">
        <v>6</v>
      </c>
    </row>
    <row r="4" spans="1:22">
      <c r="A4" s="136" t="s">
        <v>34</v>
      </c>
      <c r="B4" s="136" t="s">
        <v>104</v>
      </c>
      <c r="C4" s="136" t="s">
        <v>102</v>
      </c>
      <c r="D4" s="136">
        <v>8.0420001220703128</v>
      </c>
      <c r="E4" s="136">
        <v>12471</v>
      </c>
      <c r="F4" s="136">
        <v>4144</v>
      </c>
      <c r="G4" s="136">
        <v>4036</v>
      </c>
      <c r="H4" s="136">
        <v>1550.7336248074437</v>
      </c>
      <c r="I4" s="136">
        <v>515.29469498853712</v>
      </c>
      <c r="J4" s="136">
        <v>6040</v>
      </c>
      <c r="K4" s="136">
        <v>5085</v>
      </c>
      <c r="L4" s="136">
        <v>545</v>
      </c>
      <c r="M4" s="136">
        <v>240</v>
      </c>
      <c r="N4" s="137">
        <v>3.9735099337748346E-2</v>
      </c>
      <c r="O4" s="136">
        <v>90</v>
      </c>
      <c r="P4" s="136">
        <v>25</v>
      </c>
      <c r="Q4" s="136">
        <v>115</v>
      </c>
      <c r="R4" s="137">
        <v>1.9039735099337748E-2</v>
      </c>
      <c r="S4" s="136">
        <v>0</v>
      </c>
      <c r="T4" s="136">
        <v>10</v>
      </c>
      <c r="U4" s="136">
        <v>45</v>
      </c>
      <c r="V4" s="136" t="s">
        <v>6</v>
      </c>
    </row>
    <row r="5" spans="1:22">
      <c r="A5" s="136" t="s">
        <v>35</v>
      </c>
      <c r="B5" s="136" t="s">
        <v>104</v>
      </c>
      <c r="C5" s="136" t="s">
        <v>102</v>
      </c>
      <c r="D5" s="136">
        <v>7.9154998779296877</v>
      </c>
      <c r="E5" s="136">
        <v>1325</v>
      </c>
      <c r="F5" s="136">
        <v>468</v>
      </c>
      <c r="G5" s="136">
        <v>456</v>
      </c>
      <c r="H5" s="136">
        <v>167.39309208941029</v>
      </c>
      <c r="I5" s="136">
        <v>59.124503470070948</v>
      </c>
      <c r="J5" s="136">
        <v>735</v>
      </c>
      <c r="K5" s="136">
        <v>555</v>
      </c>
      <c r="L5" s="136">
        <v>80</v>
      </c>
      <c r="M5" s="136">
        <v>30</v>
      </c>
      <c r="N5" s="137">
        <v>4.0816326530612242E-2</v>
      </c>
      <c r="O5" s="136">
        <v>20</v>
      </c>
      <c r="P5" s="136">
        <v>15</v>
      </c>
      <c r="Q5" s="136">
        <v>35</v>
      </c>
      <c r="R5" s="137">
        <v>4.7619047619047616E-2</v>
      </c>
      <c r="S5" s="136">
        <v>0</v>
      </c>
      <c r="T5" s="136">
        <v>0</v>
      </c>
      <c r="U5" s="136">
        <v>25</v>
      </c>
      <c r="V5" s="136" t="s">
        <v>6</v>
      </c>
    </row>
    <row r="6" spans="1:22">
      <c r="A6" s="136" t="s">
        <v>36</v>
      </c>
      <c r="B6" s="136" t="s">
        <v>104</v>
      </c>
      <c r="C6" s="136" t="s">
        <v>102</v>
      </c>
      <c r="D6" s="136">
        <v>5.8269000244140621</v>
      </c>
      <c r="E6" s="136">
        <v>1313</v>
      </c>
      <c r="F6" s="136">
        <v>508</v>
      </c>
      <c r="G6" s="136">
        <v>454</v>
      </c>
      <c r="H6" s="136">
        <v>225.33422480198325</v>
      </c>
      <c r="I6" s="136">
        <v>87.181863061239525</v>
      </c>
      <c r="J6" s="136">
        <v>695</v>
      </c>
      <c r="K6" s="136">
        <v>575</v>
      </c>
      <c r="L6" s="136">
        <v>80</v>
      </c>
      <c r="M6" s="136">
        <v>15</v>
      </c>
      <c r="N6" s="137">
        <v>2.1582733812949641E-2</v>
      </c>
      <c r="O6" s="136">
        <v>10</v>
      </c>
      <c r="P6" s="136">
        <v>0</v>
      </c>
      <c r="Q6" s="136">
        <v>10</v>
      </c>
      <c r="R6" s="137">
        <v>1.4388489208633094E-2</v>
      </c>
      <c r="S6" s="136">
        <v>0</v>
      </c>
      <c r="T6" s="136">
        <v>0</v>
      </c>
      <c r="U6" s="136">
        <v>10</v>
      </c>
      <c r="V6" s="136" t="s">
        <v>6</v>
      </c>
    </row>
    <row r="7" spans="1:22">
      <c r="A7" s="136" t="s">
        <v>37</v>
      </c>
      <c r="B7" s="136" t="s">
        <v>104</v>
      </c>
      <c r="C7" s="136" t="s">
        <v>102</v>
      </c>
      <c r="D7" s="136">
        <v>1.6177000427246093</v>
      </c>
      <c r="E7" s="136">
        <v>4838</v>
      </c>
      <c r="F7" s="136">
        <v>1597</v>
      </c>
      <c r="G7" s="136">
        <v>1574</v>
      </c>
      <c r="H7" s="136">
        <v>2990.6656810440609</v>
      </c>
      <c r="I7" s="136">
        <v>987.20402906725201</v>
      </c>
      <c r="J7" s="136">
        <v>2535</v>
      </c>
      <c r="K7" s="136">
        <v>2185</v>
      </c>
      <c r="L7" s="136">
        <v>195</v>
      </c>
      <c r="M7" s="136">
        <v>65</v>
      </c>
      <c r="N7" s="137">
        <v>2.564102564102564E-2</v>
      </c>
      <c r="O7" s="136">
        <v>40</v>
      </c>
      <c r="P7" s="136">
        <v>30</v>
      </c>
      <c r="Q7" s="136">
        <v>70</v>
      </c>
      <c r="R7" s="137">
        <v>2.7613412228796843E-2</v>
      </c>
      <c r="S7" s="136">
        <v>0</v>
      </c>
      <c r="T7" s="136">
        <v>0</v>
      </c>
      <c r="U7" s="136">
        <v>15</v>
      </c>
      <c r="V7" s="136" t="s">
        <v>6</v>
      </c>
    </row>
    <row r="8" spans="1:22">
      <c r="A8" s="136" t="s">
        <v>38</v>
      </c>
      <c r="B8" s="136" t="s">
        <v>104</v>
      </c>
      <c r="C8" s="136" t="s">
        <v>102</v>
      </c>
      <c r="D8" s="136">
        <v>4.2392001342773433</v>
      </c>
      <c r="E8" s="136">
        <v>7718</v>
      </c>
      <c r="F8" s="136">
        <v>2500</v>
      </c>
      <c r="G8" s="136">
        <v>2438</v>
      </c>
      <c r="H8" s="136">
        <v>1820.6264756395342</v>
      </c>
      <c r="I8" s="136">
        <v>589.73389337896288</v>
      </c>
      <c r="J8" s="136">
        <v>3850</v>
      </c>
      <c r="K8" s="136">
        <v>3330</v>
      </c>
      <c r="L8" s="136">
        <v>305</v>
      </c>
      <c r="M8" s="136">
        <v>95</v>
      </c>
      <c r="N8" s="137">
        <v>2.4675324675324677E-2</v>
      </c>
      <c r="O8" s="136">
        <v>55</v>
      </c>
      <c r="P8" s="136">
        <v>0</v>
      </c>
      <c r="Q8" s="136">
        <v>55</v>
      </c>
      <c r="R8" s="137">
        <v>1.4285714285714285E-2</v>
      </c>
      <c r="S8" s="136">
        <v>10</v>
      </c>
      <c r="T8" s="136">
        <v>0</v>
      </c>
      <c r="U8" s="136">
        <v>55</v>
      </c>
      <c r="V8" s="136" t="s">
        <v>6</v>
      </c>
    </row>
    <row r="9" spans="1:22">
      <c r="A9" s="136" t="s">
        <v>39</v>
      </c>
      <c r="B9" s="136" t="s">
        <v>104</v>
      </c>
      <c r="C9" s="136" t="s">
        <v>102</v>
      </c>
      <c r="D9" s="136">
        <v>1.6216999816894531</v>
      </c>
      <c r="E9" s="136">
        <v>3631</v>
      </c>
      <c r="F9" s="136">
        <v>1230</v>
      </c>
      <c r="G9" s="136">
        <v>1191</v>
      </c>
      <c r="H9" s="136">
        <v>2239.008473205568</v>
      </c>
      <c r="I9" s="136">
        <v>758.46334950229925</v>
      </c>
      <c r="J9" s="136">
        <v>1910</v>
      </c>
      <c r="K9" s="136">
        <v>1555</v>
      </c>
      <c r="L9" s="136">
        <v>195</v>
      </c>
      <c r="M9" s="136">
        <v>70</v>
      </c>
      <c r="N9" s="137">
        <v>3.6649214659685861E-2</v>
      </c>
      <c r="O9" s="136">
        <v>70</v>
      </c>
      <c r="P9" s="136">
        <v>10</v>
      </c>
      <c r="Q9" s="136">
        <v>80</v>
      </c>
      <c r="R9" s="137">
        <v>4.1884816753926704E-2</v>
      </c>
      <c r="S9" s="136">
        <v>10</v>
      </c>
      <c r="T9" s="136">
        <v>0</v>
      </c>
      <c r="U9" s="136">
        <v>10</v>
      </c>
      <c r="V9" s="136" t="s">
        <v>6</v>
      </c>
    </row>
    <row r="10" spans="1:22">
      <c r="A10" s="136" t="s">
        <v>40</v>
      </c>
      <c r="B10" s="136" t="s">
        <v>104</v>
      </c>
      <c r="C10" s="136" t="s">
        <v>102</v>
      </c>
      <c r="D10" s="136">
        <v>2.3696000671386717</v>
      </c>
      <c r="E10" s="136">
        <v>5299</v>
      </c>
      <c r="F10" s="136">
        <v>1963</v>
      </c>
      <c r="G10" s="136">
        <v>1913</v>
      </c>
      <c r="H10" s="136">
        <v>2236.2423404210244</v>
      </c>
      <c r="I10" s="136">
        <v>828.40983473230256</v>
      </c>
      <c r="J10" s="136">
        <v>2690</v>
      </c>
      <c r="K10" s="136">
        <v>2250</v>
      </c>
      <c r="L10" s="136">
        <v>310</v>
      </c>
      <c r="M10" s="136">
        <v>50</v>
      </c>
      <c r="N10" s="137">
        <v>1.858736059479554E-2</v>
      </c>
      <c r="O10" s="136">
        <v>30</v>
      </c>
      <c r="P10" s="136">
        <v>0</v>
      </c>
      <c r="Q10" s="136">
        <v>30</v>
      </c>
      <c r="R10" s="137">
        <v>1.1152416356877323E-2</v>
      </c>
      <c r="S10" s="136">
        <v>0</v>
      </c>
      <c r="T10" s="136">
        <v>15</v>
      </c>
      <c r="U10" s="136">
        <v>25</v>
      </c>
      <c r="V10" s="136" t="s">
        <v>6</v>
      </c>
    </row>
    <row r="11" spans="1:22">
      <c r="A11" s="136" t="s">
        <v>41</v>
      </c>
      <c r="B11" s="136" t="s">
        <v>104</v>
      </c>
      <c r="C11" s="136" t="s">
        <v>102</v>
      </c>
      <c r="D11" s="136">
        <v>4.8380999755859371</v>
      </c>
      <c r="E11" s="136">
        <v>4617</v>
      </c>
      <c r="F11" s="136">
        <v>1419</v>
      </c>
      <c r="G11" s="136">
        <v>1392</v>
      </c>
      <c r="H11" s="136">
        <v>954.30024664606901</v>
      </c>
      <c r="I11" s="136">
        <v>293.29695689642017</v>
      </c>
      <c r="J11" s="136">
        <v>2380</v>
      </c>
      <c r="K11" s="136">
        <v>1925</v>
      </c>
      <c r="L11" s="136">
        <v>260</v>
      </c>
      <c r="M11" s="136">
        <v>85</v>
      </c>
      <c r="N11" s="137">
        <v>3.5714285714285712E-2</v>
      </c>
      <c r="O11" s="136">
        <v>70</v>
      </c>
      <c r="P11" s="136">
        <v>20</v>
      </c>
      <c r="Q11" s="136">
        <v>90</v>
      </c>
      <c r="R11" s="137">
        <v>3.7815126050420166E-2</v>
      </c>
      <c r="S11" s="136">
        <v>0</v>
      </c>
      <c r="T11" s="136">
        <v>0</v>
      </c>
      <c r="U11" s="136">
        <v>25</v>
      </c>
      <c r="V11" s="136" t="s">
        <v>6</v>
      </c>
    </row>
    <row r="12" spans="1:22">
      <c r="A12" s="136" t="s">
        <v>42</v>
      </c>
      <c r="B12" s="136" t="s">
        <v>104</v>
      </c>
      <c r="C12" s="136" t="s">
        <v>102</v>
      </c>
      <c r="D12" s="136">
        <v>3.5024999999999999</v>
      </c>
      <c r="E12" s="136">
        <v>6847</v>
      </c>
      <c r="F12" s="136">
        <v>2756</v>
      </c>
      <c r="G12" s="136">
        <v>2668</v>
      </c>
      <c r="H12" s="136">
        <v>1954.8893647394718</v>
      </c>
      <c r="I12" s="136">
        <v>786.86652391149175</v>
      </c>
      <c r="J12" s="136">
        <v>3315</v>
      </c>
      <c r="K12" s="136">
        <v>2445</v>
      </c>
      <c r="L12" s="136">
        <v>425</v>
      </c>
      <c r="M12" s="136">
        <v>220</v>
      </c>
      <c r="N12" s="137">
        <v>6.636500754147813E-2</v>
      </c>
      <c r="O12" s="136">
        <v>180</v>
      </c>
      <c r="P12" s="136">
        <v>10</v>
      </c>
      <c r="Q12" s="136">
        <v>190</v>
      </c>
      <c r="R12" s="137">
        <v>5.7315233785822019E-2</v>
      </c>
      <c r="S12" s="136">
        <v>10</v>
      </c>
      <c r="T12" s="136">
        <v>25</v>
      </c>
      <c r="U12" s="136">
        <v>10</v>
      </c>
      <c r="V12" s="136" t="s">
        <v>6</v>
      </c>
    </row>
    <row r="13" spans="1:22" ht="30">
      <c r="A13" s="132" t="s">
        <v>43</v>
      </c>
      <c r="B13" s="132" t="s">
        <v>104</v>
      </c>
      <c r="C13" s="132" t="s">
        <v>102</v>
      </c>
      <c r="D13" s="132">
        <v>1.4866999816894531</v>
      </c>
      <c r="E13" s="132">
        <v>3451</v>
      </c>
      <c r="F13" s="132">
        <v>2204</v>
      </c>
      <c r="G13" s="132">
        <v>1989</v>
      </c>
      <c r="H13" s="132">
        <v>2321.2484310912278</v>
      </c>
      <c r="I13" s="132">
        <v>1482.4779896044815</v>
      </c>
      <c r="J13" s="132">
        <v>1425</v>
      </c>
      <c r="K13" s="132">
        <v>805</v>
      </c>
      <c r="L13" s="132">
        <v>60</v>
      </c>
      <c r="M13" s="132">
        <v>265</v>
      </c>
      <c r="N13" s="133">
        <v>0.18596491228070175</v>
      </c>
      <c r="O13" s="132">
        <v>240</v>
      </c>
      <c r="P13" s="132">
        <v>25</v>
      </c>
      <c r="Q13" s="132">
        <v>265</v>
      </c>
      <c r="R13" s="133">
        <v>0.18596491228070175</v>
      </c>
      <c r="S13" s="132">
        <v>0</v>
      </c>
      <c r="T13" s="132">
        <v>20</v>
      </c>
      <c r="U13" s="132">
        <v>10</v>
      </c>
      <c r="V13" s="132" t="s">
        <v>4</v>
      </c>
    </row>
    <row r="14" spans="1:22">
      <c r="A14" s="134" t="s">
        <v>44</v>
      </c>
      <c r="B14" s="134" t="s">
        <v>104</v>
      </c>
      <c r="C14" s="134" t="s">
        <v>102</v>
      </c>
      <c r="D14" s="134">
        <v>2.7123999023437499</v>
      </c>
      <c r="E14" s="134">
        <v>3719</v>
      </c>
      <c r="F14" s="134">
        <v>1681</v>
      </c>
      <c r="G14" s="134">
        <v>1599</v>
      </c>
      <c r="H14" s="134">
        <v>1371.1105050499596</v>
      </c>
      <c r="I14" s="134">
        <v>619.74637240897607</v>
      </c>
      <c r="J14" s="134">
        <v>1775</v>
      </c>
      <c r="K14" s="134">
        <v>1155</v>
      </c>
      <c r="L14" s="134">
        <v>140</v>
      </c>
      <c r="M14" s="134">
        <v>195</v>
      </c>
      <c r="N14" s="135">
        <v>0.10985915492957747</v>
      </c>
      <c r="O14" s="134">
        <v>235</v>
      </c>
      <c r="P14" s="134">
        <v>15</v>
      </c>
      <c r="Q14" s="134">
        <v>250</v>
      </c>
      <c r="R14" s="135">
        <v>0.14084507042253522</v>
      </c>
      <c r="S14" s="134">
        <v>10</v>
      </c>
      <c r="T14" s="134">
        <v>15</v>
      </c>
      <c r="U14" s="134">
        <v>10</v>
      </c>
      <c r="V14" s="134" t="s">
        <v>4</v>
      </c>
    </row>
    <row r="15" spans="1:22">
      <c r="A15" s="136" t="s">
        <v>45</v>
      </c>
      <c r="B15" s="136" t="s">
        <v>104</v>
      </c>
      <c r="C15" s="136" t="s">
        <v>102</v>
      </c>
      <c r="D15" s="136">
        <v>5.3989001464843751</v>
      </c>
      <c r="E15" s="136">
        <v>5392</v>
      </c>
      <c r="F15" s="136">
        <v>2034</v>
      </c>
      <c r="G15" s="136">
        <v>1977</v>
      </c>
      <c r="H15" s="136">
        <v>998.72193478353768</v>
      </c>
      <c r="I15" s="136">
        <v>376.74340047287012</v>
      </c>
      <c r="J15" s="136">
        <v>2930</v>
      </c>
      <c r="K15" s="136">
        <v>2525</v>
      </c>
      <c r="L15" s="136">
        <v>210</v>
      </c>
      <c r="M15" s="136">
        <v>100</v>
      </c>
      <c r="N15" s="137">
        <v>3.4129692832764506E-2</v>
      </c>
      <c r="O15" s="136">
        <v>40</v>
      </c>
      <c r="P15" s="136">
        <v>10</v>
      </c>
      <c r="Q15" s="136">
        <v>50</v>
      </c>
      <c r="R15" s="137">
        <v>1.7064846416382253E-2</v>
      </c>
      <c r="S15" s="136">
        <v>0</v>
      </c>
      <c r="T15" s="136">
        <v>15</v>
      </c>
      <c r="U15" s="136">
        <v>25</v>
      </c>
      <c r="V15" s="136" t="s">
        <v>6</v>
      </c>
    </row>
    <row r="16" spans="1:22">
      <c r="A16" s="138" t="s">
        <v>46</v>
      </c>
      <c r="B16" s="138" t="s">
        <v>104</v>
      </c>
      <c r="C16" s="138" t="s">
        <v>102</v>
      </c>
      <c r="D16" s="138">
        <v>1.8733999633789062</v>
      </c>
      <c r="E16" s="138">
        <v>6333</v>
      </c>
      <c r="F16" s="138">
        <v>2141</v>
      </c>
      <c r="G16" s="138">
        <v>2104</v>
      </c>
      <c r="H16" s="138">
        <v>3380.484746341971</v>
      </c>
      <c r="I16" s="138">
        <v>1142.8419140878193</v>
      </c>
      <c r="J16" s="138">
        <v>3245</v>
      </c>
      <c r="K16" s="138">
        <v>2450</v>
      </c>
      <c r="L16" s="138">
        <v>395</v>
      </c>
      <c r="M16" s="138">
        <v>250</v>
      </c>
      <c r="N16" s="139">
        <v>7.7041602465331274E-2</v>
      </c>
      <c r="O16" s="138">
        <v>110</v>
      </c>
      <c r="P16" s="138">
        <v>10</v>
      </c>
      <c r="Q16" s="138">
        <v>120</v>
      </c>
      <c r="R16" s="139">
        <v>3.6979969183359017E-2</v>
      </c>
      <c r="S16" s="138">
        <v>0</v>
      </c>
      <c r="T16" s="138">
        <v>25</v>
      </c>
      <c r="U16" s="138">
        <v>0</v>
      </c>
      <c r="V16" s="138" t="s">
        <v>5</v>
      </c>
    </row>
    <row r="17" spans="1:22">
      <c r="A17" s="136" t="s">
        <v>47</v>
      </c>
      <c r="B17" s="136" t="s">
        <v>104</v>
      </c>
      <c r="C17" s="136" t="s">
        <v>102</v>
      </c>
      <c r="D17" s="136">
        <v>1.1212000274658203</v>
      </c>
      <c r="E17" s="136">
        <v>4082</v>
      </c>
      <c r="F17" s="136">
        <v>1483</v>
      </c>
      <c r="G17" s="136">
        <v>1452</v>
      </c>
      <c r="H17" s="136">
        <v>3640.7419728897926</v>
      </c>
      <c r="I17" s="136">
        <v>1322.6899426250766</v>
      </c>
      <c r="J17" s="136">
        <v>2000</v>
      </c>
      <c r="K17" s="136">
        <v>1600</v>
      </c>
      <c r="L17" s="136">
        <v>180</v>
      </c>
      <c r="M17" s="136">
        <v>100</v>
      </c>
      <c r="N17" s="137">
        <v>0.05</v>
      </c>
      <c r="O17" s="136">
        <v>50</v>
      </c>
      <c r="P17" s="136">
        <v>0</v>
      </c>
      <c r="Q17" s="136">
        <v>50</v>
      </c>
      <c r="R17" s="137">
        <v>2.5000000000000001E-2</v>
      </c>
      <c r="S17" s="136">
        <v>10</v>
      </c>
      <c r="T17" s="136">
        <v>35</v>
      </c>
      <c r="U17" s="136">
        <v>15</v>
      </c>
      <c r="V17" s="136" t="s">
        <v>6</v>
      </c>
    </row>
    <row r="18" spans="1:22">
      <c r="A18" s="136" t="s">
        <v>48</v>
      </c>
      <c r="B18" s="136" t="s">
        <v>104</v>
      </c>
      <c r="C18" s="136" t="s">
        <v>102</v>
      </c>
      <c r="D18" s="136">
        <v>2.4591000366210936</v>
      </c>
      <c r="E18" s="136">
        <v>7259</v>
      </c>
      <c r="F18" s="136">
        <v>2599</v>
      </c>
      <c r="G18" s="136">
        <v>2556</v>
      </c>
      <c r="H18" s="136">
        <v>2951.8929250125871</v>
      </c>
      <c r="I18" s="136">
        <v>1056.8907166424733</v>
      </c>
      <c r="J18" s="136">
        <v>3520</v>
      </c>
      <c r="K18" s="136">
        <v>2795</v>
      </c>
      <c r="L18" s="136">
        <v>300</v>
      </c>
      <c r="M18" s="136">
        <v>150</v>
      </c>
      <c r="N18" s="137">
        <v>4.261363636363636E-2</v>
      </c>
      <c r="O18" s="136">
        <v>185</v>
      </c>
      <c r="P18" s="136">
        <v>30</v>
      </c>
      <c r="Q18" s="136">
        <v>215</v>
      </c>
      <c r="R18" s="137">
        <v>6.1079545454545456E-2</v>
      </c>
      <c r="S18" s="136">
        <v>0</v>
      </c>
      <c r="T18" s="136">
        <v>10</v>
      </c>
      <c r="U18" s="136">
        <v>45</v>
      </c>
      <c r="V18" s="136" t="s">
        <v>6</v>
      </c>
    </row>
    <row r="19" spans="1:22">
      <c r="A19" s="134" t="s">
        <v>49</v>
      </c>
      <c r="B19" s="134" t="s">
        <v>104</v>
      </c>
      <c r="C19" s="134" t="s">
        <v>102</v>
      </c>
      <c r="D19" s="134">
        <v>1.6907000732421875</v>
      </c>
      <c r="E19" s="134">
        <v>2205</v>
      </c>
      <c r="F19" s="134">
        <v>964</v>
      </c>
      <c r="G19" s="134">
        <v>941</v>
      </c>
      <c r="H19" s="134">
        <v>1304.1934728089059</v>
      </c>
      <c r="I19" s="134">
        <v>570.1780080670228</v>
      </c>
      <c r="J19" s="134">
        <v>850</v>
      </c>
      <c r="K19" s="134">
        <v>520</v>
      </c>
      <c r="L19" s="134">
        <v>85</v>
      </c>
      <c r="M19" s="134">
        <v>50</v>
      </c>
      <c r="N19" s="135">
        <v>5.8823529411764705E-2</v>
      </c>
      <c r="O19" s="134">
        <v>165</v>
      </c>
      <c r="P19" s="134">
        <v>15</v>
      </c>
      <c r="Q19" s="134">
        <v>180</v>
      </c>
      <c r="R19" s="135">
        <v>0.21176470588235294</v>
      </c>
      <c r="S19" s="134">
        <v>0</v>
      </c>
      <c r="T19" s="134">
        <v>10</v>
      </c>
      <c r="U19" s="134">
        <v>10</v>
      </c>
      <c r="V19" s="134" t="s">
        <v>4</v>
      </c>
    </row>
    <row r="20" spans="1:22">
      <c r="A20" s="136" t="s">
        <v>50</v>
      </c>
      <c r="B20" s="136" t="s">
        <v>104</v>
      </c>
      <c r="C20" s="136" t="s">
        <v>102</v>
      </c>
      <c r="D20" s="136">
        <v>3.0170001220703124</v>
      </c>
      <c r="E20" s="136">
        <v>8783</v>
      </c>
      <c r="F20" s="136">
        <v>3022</v>
      </c>
      <c r="G20" s="136">
        <v>2968</v>
      </c>
      <c r="H20" s="136">
        <v>2911.1699186717196</v>
      </c>
      <c r="I20" s="136">
        <v>1001.6572349112988</v>
      </c>
      <c r="J20" s="136">
        <v>4555</v>
      </c>
      <c r="K20" s="136">
        <v>3430</v>
      </c>
      <c r="L20" s="136">
        <v>545</v>
      </c>
      <c r="M20" s="136">
        <v>230</v>
      </c>
      <c r="N20" s="137">
        <v>5.0493962678375415E-2</v>
      </c>
      <c r="O20" s="136">
        <v>285</v>
      </c>
      <c r="P20" s="136">
        <v>15</v>
      </c>
      <c r="Q20" s="136">
        <v>300</v>
      </c>
      <c r="R20" s="137">
        <v>6.5861690450054883E-2</v>
      </c>
      <c r="S20" s="136">
        <v>0</v>
      </c>
      <c r="T20" s="136">
        <v>25</v>
      </c>
      <c r="U20" s="136">
        <v>30</v>
      </c>
      <c r="V20" s="136" t="s">
        <v>6</v>
      </c>
    </row>
    <row r="21" spans="1:22">
      <c r="A21" s="134" t="s">
        <v>51</v>
      </c>
      <c r="B21" s="134" t="s">
        <v>104</v>
      </c>
      <c r="C21" s="134" t="s">
        <v>102</v>
      </c>
      <c r="D21" s="134">
        <v>2.2850999450683593</v>
      </c>
      <c r="E21" s="134">
        <v>6545</v>
      </c>
      <c r="F21" s="134">
        <v>3223</v>
      </c>
      <c r="G21" s="134">
        <v>3076</v>
      </c>
      <c r="H21" s="134">
        <v>2864.2073245528018</v>
      </c>
      <c r="I21" s="134">
        <v>1410.4415900739007</v>
      </c>
      <c r="J21" s="134">
        <v>2975</v>
      </c>
      <c r="K21" s="134">
        <v>2080</v>
      </c>
      <c r="L21" s="134">
        <v>265</v>
      </c>
      <c r="M21" s="134">
        <v>235</v>
      </c>
      <c r="N21" s="135">
        <v>7.8991596638655459E-2</v>
      </c>
      <c r="O21" s="134">
        <v>300</v>
      </c>
      <c r="P21" s="134">
        <v>60</v>
      </c>
      <c r="Q21" s="134">
        <v>360</v>
      </c>
      <c r="R21" s="135">
        <v>0.12100840336134454</v>
      </c>
      <c r="S21" s="134">
        <v>10</v>
      </c>
      <c r="T21" s="134">
        <v>20</v>
      </c>
      <c r="U21" s="134">
        <v>10</v>
      </c>
      <c r="V21" s="134" t="s">
        <v>4</v>
      </c>
    </row>
    <row r="22" spans="1:22">
      <c r="A22" s="136" t="s">
        <v>52</v>
      </c>
      <c r="B22" s="136" t="s">
        <v>104</v>
      </c>
      <c r="C22" s="136" t="s">
        <v>102</v>
      </c>
      <c r="D22" s="136">
        <v>2.0869999694824219</v>
      </c>
      <c r="E22" s="136">
        <v>4998</v>
      </c>
      <c r="F22" s="136">
        <v>2272</v>
      </c>
      <c r="G22" s="136">
        <v>2185</v>
      </c>
      <c r="H22" s="136">
        <v>2394.8251428290673</v>
      </c>
      <c r="I22" s="136">
        <v>1088.6440025025292</v>
      </c>
      <c r="J22" s="136">
        <v>2315</v>
      </c>
      <c r="K22" s="136">
        <v>1805</v>
      </c>
      <c r="L22" s="136">
        <v>155</v>
      </c>
      <c r="M22" s="136">
        <v>140</v>
      </c>
      <c r="N22" s="137">
        <v>6.0475161987041039E-2</v>
      </c>
      <c r="O22" s="136">
        <v>165</v>
      </c>
      <c r="P22" s="136">
        <v>15</v>
      </c>
      <c r="Q22" s="136">
        <v>180</v>
      </c>
      <c r="R22" s="137">
        <v>7.775377969762419E-2</v>
      </c>
      <c r="S22" s="136">
        <v>0</v>
      </c>
      <c r="T22" s="136">
        <v>0</v>
      </c>
      <c r="U22" s="136">
        <v>30</v>
      </c>
      <c r="V22" s="136" t="s">
        <v>6</v>
      </c>
    </row>
    <row r="23" spans="1:22">
      <c r="A23" s="136" t="s">
        <v>53</v>
      </c>
      <c r="B23" s="136" t="s">
        <v>104</v>
      </c>
      <c r="C23" s="136" t="s">
        <v>102</v>
      </c>
      <c r="D23" s="136">
        <v>3.5391000366210936</v>
      </c>
      <c r="E23" s="136">
        <v>9499</v>
      </c>
      <c r="F23" s="136">
        <v>3351</v>
      </c>
      <c r="G23" s="136">
        <v>3161</v>
      </c>
      <c r="H23" s="136">
        <v>2684.0156824357637</v>
      </c>
      <c r="I23" s="136">
        <v>946.85088449755165</v>
      </c>
      <c r="J23" s="136">
        <v>4930</v>
      </c>
      <c r="K23" s="136">
        <v>3845</v>
      </c>
      <c r="L23" s="136">
        <v>575</v>
      </c>
      <c r="M23" s="136">
        <v>270</v>
      </c>
      <c r="N23" s="137">
        <v>5.4766734279918863E-2</v>
      </c>
      <c r="O23" s="136">
        <v>160</v>
      </c>
      <c r="P23" s="136">
        <v>60</v>
      </c>
      <c r="Q23" s="136">
        <v>220</v>
      </c>
      <c r="R23" s="137">
        <v>4.4624746450304259E-2</v>
      </c>
      <c r="S23" s="136">
        <v>0</v>
      </c>
      <c r="T23" s="136">
        <v>15</v>
      </c>
      <c r="U23" s="136">
        <v>15</v>
      </c>
      <c r="V23" s="136" t="s">
        <v>6</v>
      </c>
    </row>
    <row r="24" spans="1:22">
      <c r="A24" s="136" t="s">
        <v>54</v>
      </c>
      <c r="B24" s="136" t="s">
        <v>104</v>
      </c>
      <c r="C24" s="136" t="s">
        <v>102</v>
      </c>
      <c r="D24" s="136">
        <v>2.8601998901367187</v>
      </c>
      <c r="E24" s="136">
        <v>5150</v>
      </c>
      <c r="F24" s="136">
        <v>2075</v>
      </c>
      <c r="G24" s="136">
        <v>1966</v>
      </c>
      <c r="H24" s="136">
        <v>1800.5734556383848</v>
      </c>
      <c r="I24" s="136">
        <v>725.47377096109676</v>
      </c>
      <c r="J24" s="136">
        <v>2505</v>
      </c>
      <c r="K24" s="136">
        <v>2030</v>
      </c>
      <c r="L24" s="136">
        <v>325</v>
      </c>
      <c r="M24" s="136">
        <v>20</v>
      </c>
      <c r="N24" s="137">
        <v>7.9840319361277438E-3</v>
      </c>
      <c r="O24" s="136">
        <v>105</v>
      </c>
      <c r="P24" s="136">
        <v>25</v>
      </c>
      <c r="Q24" s="136">
        <v>130</v>
      </c>
      <c r="R24" s="137">
        <v>5.1896207584830337E-2</v>
      </c>
      <c r="S24" s="136">
        <v>0</v>
      </c>
      <c r="T24" s="136">
        <v>10</v>
      </c>
      <c r="U24" s="136">
        <v>0</v>
      </c>
      <c r="V24" s="136" t="s">
        <v>6</v>
      </c>
    </row>
    <row r="25" spans="1:22">
      <c r="A25" s="136" t="s">
        <v>55</v>
      </c>
      <c r="B25" s="136" t="s">
        <v>104</v>
      </c>
      <c r="C25" s="136" t="s">
        <v>102</v>
      </c>
      <c r="D25" s="136">
        <v>19.866500244140624</v>
      </c>
      <c r="E25" s="136">
        <v>3944</v>
      </c>
      <c r="F25" s="136">
        <v>1956</v>
      </c>
      <c r="G25" s="136">
        <v>1530</v>
      </c>
      <c r="H25" s="136">
        <v>198.52515297268997</v>
      </c>
      <c r="I25" s="136">
        <v>98.457200612216425</v>
      </c>
      <c r="J25" s="136">
        <v>2090</v>
      </c>
      <c r="K25" s="136">
        <v>1895</v>
      </c>
      <c r="L25" s="136">
        <v>155</v>
      </c>
      <c r="M25" s="136">
        <v>10</v>
      </c>
      <c r="N25" s="137">
        <v>4.7846889952153108E-3</v>
      </c>
      <c r="O25" s="136">
        <v>10</v>
      </c>
      <c r="P25" s="136">
        <v>0</v>
      </c>
      <c r="Q25" s="136">
        <v>10</v>
      </c>
      <c r="R25" s="137">
        <v>4.7846889952153108E-3</v>
      </c>
      <c r="S25" s="136">
        <v>0</v>
      </c>
      <c r="T25" s="136">
        <v>0</v>
      </c>
      <c r="U25" s="136">
        <v>15</v>
      </c>
      <c r="V25" s="136" t="s">
        <v>6</v>
      </c>
    </row>
    <row r="26" spans="1:22">
      <c r="A26" t="s">
        <v>56</v>
      </c>
      <c r="B26" t="s">
        <v>104</v>
      </c>
      <c r="C26" t="s">
        <v>102</v>
      </c>
      <c r="D26">
        <v>170.8852</v>
      </c>
      <c r="E26">
        <v>4890</v>
      </c>
      <c r="F26">
        <v>1714</v>
      </c>
      <c r="G26">
        <v>1680</v>
      </c>
      <c r="H26">
        <v>28.615702237525543</v>
      </c>
      <c r="I26">
        <v>10.030125487754352</v>
      </c>
      <c r="J26">
        <v>2405</v>
      </c>
      <c r="K26">
        <v>2125</v>
      </c>
      <c r="L26">
        <v>140</v>
      </c>
      <c r="M26">
        <v>35</v>
      </c>
      <c r="N26" s="124">
        <v>1.4553014553014554E-2</v>
      </c>
      <c r="O26">
        <v>65</v>
      </c>
      <c r="P26">
        <v>10</v>
      </c>
      <c r="Q26">
        <v>75</v>
      </c>
      <c r="R26" s="124">
        <v>3.1185031185031187E-2</v>
      </c>
      <c r="S26">
        <v>10</v>
      </c>
      <c r="T26">
        <v>0</v>
      </c>
      <c r="U26">
        <v>20</v>
      </c>
      <c r="V26" t="s">
        <v>2</v>
      </c>
    </row>
    <row r="27" spans="1:22">
      <c r="A27" t="s">
        <v>57</v>
      </c>
      <c r="B27" t="s">
        <v>104</v>
      </c>
      <c r="C27" t="s">
        <v>102</v>
      </c>
      <c r="D27">
        <v>63.578100585937499</v>
      </c>
      <c r="E27">
        <v>5336</v>
      </c>
      <c r="F27">
        <v>2161</v>
      </c>
      <c r="G27">
        <v>1848</v>
      </c>
      <c r="H27">
        <v>83.92827012482725</v>
      </c>
      <c r="I27">
        <v>33.989691105650614</v>
      </c>
      <c r="J27">
        <v>2715</v>
      </c>
      <c r="K27">
        <v>2245</v>
      </c>
      <c r="L27">
        <v>245</v>
      </c>
      <c r="M27">
        <v>35</v>
      </c>
      <c r="N27" s="124">
        <v>1.289134438305709E-2</v>
      </c>
      <c r="O27">
        <v>140</v>
      </c>
      <c r="P27">
        <v>10</v>
      </c>
      <c r="Q27">
        <v>150</v>
      </c>
      <c r="R27" s="124">
        <v>5.5248618784530384E-2</v>
      </c>
      <c r="S27">
        <v>10</v>
      </c>
      <c r="T27">
        <v>0</v>
      </c>
      <c r="U27">
        <v>30</v>
      </c>
      <c r="V27" t="s">
        <v>2</v>
      </c>
    </row>
    <row r="28" spans="1:22">
      <c r="A28" s="136" t="s">
        <v>58</v>
      </c>
      <c r="B28" s="136" t="s">
        <v>104</v>
      </c>
      <c r="C28" s="136" t="s">
        <v>102</v>
      </c>
      <c r="D28" s="136">
        <v>10.62969970703125</v>
      </c>
      <c r="E28" s="136">
        <v>6563</v>
      </c>
      <c r="F28" s="136">
        <v>2404</v>
      </c>
      <c r="G28" s="136">
        <v>2221</v>
      </c>
      <c r="H28" s="136">
        <v>617.42101666886776</v>
      </c>
      <c r="I28" s="136">
        <v>226.15878776046901</v>
      </c>
      <c r="J28" s="136">
        <v>3185</v>
      </c>
      <c r="K28" s="136">
        <v>2755</v>
      </c>
      <c r="L28" s="136">
        <v>225</v>
      </c>
      <c r="M28" s="136">
        <v>55</v>
      </c>
      <c r="N28" s="137">
        <v>1.726844583987441E-2</v>
      </c>
      <c r="O28" s="136">
        <v>105</v>
      </c>
      <c r="P28" s="136">
        <v>15</v>
      </c>
      <c r="Q28" s="136">
        <v>120</v>
      </c>
      <c r="R28" s="137">
        <v>3.7676609105180531E-2</v>
      </c>
      <c r="S28" s="136">
        <v>10</v>
      </c>
      <c r="T28" s="136">
        <v>0</v>
      </c>
      <c r="U28" s="136">
        <v>15</v>
      </c>
      <c r="V28" s="136" t="s">
        <v>6</v>
      </c>
    </row>
    <row r="29" spans="1:22">
      <c r="A29" s="136" t="s">
        <v>59</v>
      </c>
      <c r="B29" s="136" t="s">
        <v>104</v>
      </c>
      <c r="C29" s="136" t="s">
        <v>102</v>
      </c>
      <c r="D29" s="136">
        <v>7.3079998779296877</v>
      </c>
      <c r="E29" s="136">
        <v>6744</v>
      </c>
      <c r="F29" s="136">
        <v>2596</v>
      </c>
      <c r="G29" s="136">
        <v>2277</v>
      </c>
      <c r="H29" s="136">
        <v>922.82431754918616</v>
      </c>
      <c r="I29" s="136">
        <v>355.22715426418853</v>
      </c>
      <c r="J29" s="136">
        <v>3440</v>
      </c>
      <c r="K29" s="136">
        <v>3025</v>
      </c>
      <c r="L29" s="136">
        <v>295</v>
      </c>
      <c r="M29" s="136">
        <v>45</v>
      </c>
      <c r="N29" s="137">
        <v>1.308139534883721E-2</v>
      </c>
      <c r="O29" s="136">
        <v>60</v>
      </c>
      <c r="P29" s="136">
        <v>10</v>
      </c>
      <c r="Q29" s="136">
        <v>70</v>
      </c>
      <c r="R29" s="137">
        <v>2.0348837209302327E-2</v>
      </c>
      <c r="S29" s="136">
        <v>0</v>
      </c>
      <c r="T29" s="136">
        <v>10</v>
      </c>
      <c r="U29" s="136">
        <v>0</v>
      </c>
      <c r="V29" s="136" t="s">
        <v>6</v>
      </c>
    </row>
    <row r="30" spans="1:22">
      <c r="A30" s="136" t="s">
        <v>60</v>
      </c>
      <c r="B30" s="136" t="s">
        <v>104</v>
      </c>
      <c r="C30" s="136" t="s">
        <v>102</v>
      </c>
      <c r="D30" s="136">
        <v>11.910100097656249</v>
      </c>
      <c r="E30" s="136">
        <v>3698</v>
      </c>
      <c r="F30" s="136">
        <v>1991</v>
      </c>
      <c r="G30" s="136">
        <v>1852</v>
      </c>
      <c r="H30" s="136">
        <v>310.49277249380276</v>
      </c>
      <c r="I30" s="136">
        <v>167.16904003114152</v>
      </c>
      <c r="J30" s="136">
        <v>1200</v>
      </c>
      <c r="K30" s="136">
        <v>1025</v>
      </c>
      <c r="L30" s="136">
        <v>120</v>
      </c>
      <c r="M30" s="136">
        <v>40</v>
      </c>
      <c r="N30" s="137">
        <v>3.3333333333333333E-2</v>
      </c>
      <c r="O30" s="136">
        <v>0</v>
      </c>
      <c r="P30" s="136">
        <v>0</v>
      </c>
      <c r="Q30" s="136">
        <v>0</v>
      </c>
      <c r="R30" s="137">
        <v>0</v>
      </c>
      <c r="S30" s="136">
        <v>0</v>
      </c>
      <c r="T30" s="136">
        <v>0</v>
      </c>
      <c r="U30" s="136">
        <v>10</v>
      </c>
      <c r="V30" s="136" t="s">
        <v>6</v>
      </c>
    </row>
    <row r="31" spans="1:22">
      <c r="A31" t="s">
        <v>61</v>
      </c>
      <c r="B31" t="s">
        <v>104</v>
      </c>
      <c r="C31" t="s">
        <v>102</v>
      </c>
      <c r="D31">
        <v>68.991098632812495</v>
      </c>
      <c r="E31">
        <v>5012</v>
      </c>
      <c r="F31">
        <v>1681</v>
      </c>
      <c r="G31">
        <v>1642</v>
      </c>
      <c r="H31">
        <v>72.647053015854851</v>
      </c>
      <c r="I31">
        <v>24.365462114854747</v>
      </c>
      <c r="J31">
        <v>2420</v>
      </c>
      <c r="K31">
        <v>2110</v>
      </c>
      <c r="L31">
        <v>245</v>
      </c>
      <c r="M31">
        <v>10</v>
      </c>
      <c r="N31" s="124">
        <v>4.1322314049586778E-3</v>
      </c>
      <c r="O31">
        <v>40</v>
      </c>
      <c r="P31">
        <v>0</v>
      </c>
      <c r="Q31">
        <v>40</v>
      </c>
      <c r="R31" s="124">
        <v>1.6528925619834711E-2</v>
      </c>
      <c r="S31">
        <v>0</v>
      </c>
      <c r="T31">
        <v>0</v>
      </c>
      <c r="U31">
        <v>10</v>
      </c>
      <c r="V31" t="s">
        <v>2</v>
      </c>
    </row>
    <row r="32" spans="1:22">
      <c r="A32" t="s">
        <v>62</v>
      </c>
      <c r="B32" t="s">
        <v>104</v>
      </c>
      <c r="C32" t="s">
        <v>102</v>
      </c>
      <c r="D32">
        <v>184.80170000000001</v>
      </c>
      <c r="E32">
        <v>5136</v>
      </c>
      <c r="F32">
        <v>1795</v>
      </c>
      <c r="G32">
        <v>1682</v>
      </c>
      <c r="H32">
        <v>27.791952130310488</v>
      </c>
      <c r="I32">
        <v>9.7131141109632644</v>
      </c>
      <c r="J32">
        <v>2505</v>
      </c>
      <c r="K32">
        <v>2225</v>
      </c>
      <c r="L32">
        <v>200</v>
      </c>
      <c r="M32">
        <v>10</v>
      </c>
      <c r="N32" s="124">
        <v>3.9920159680638719E-3</v>
      </c>
      <c r="O32">
        <v>60</v>
      </c>
      <c r="P32">
        <v>0</v>
      </c>
      <c r="Q32">
        <v>60</v>
      </c>
      <c r="R32" s="124">
        <v>2.3952095808383235E-2</v>
      </c>
      <c r="S32">
        <v>0</v>
      </c>
      <c r="T32">
        <v>0</v>
      </c>
      <c r="U32">
        <v>15</v>
      </c>
      <c r="V32" t="s">
        <v>2</v>
      </c>
    </row>
    <row r="33" spans="1:22">
      <c r="A33" t="s">
        <v>63</v>
      </c>
      <c r="B33" t="s">
        <v>104</v>
      </c>
      <c r="C33" t="s">
        <v>102</v>
      </c>
      <c r="D33">
        <v>282.5095</v>
      </c>
      <c r="E33">
        <v>7308</v>
      </c>
      <c r="F33">
        <v>2885</v>
      </c>
      <c r="G33">
        <v>2621</v>
      </c>
      <c r="H33">
        <v>25.868156646059688</v>
      </c>
      <c r="I33">
        <v>10.212045966595813</v>
      </c>
      <c r="J33">
        <v>3490</v>
      </c>
      <c r="K33">
        <v>2980</v>
      </c>
      <c r="L33">
        <v>310</v>
      </c>
      <c r="M33">
        <v>10</v>
      </c>
      <c r="N33" s="124">
        <v>2.8653295128939827E-3</v>
      </c>
      <c r="O33">
        <v>175</v>
      </c>
      <c r="P33">
        <v>10</v>
      </c>
      <c r="Q33">
        <v>185</v>
      </c>
      <c r="R33" s="124">
        <v>5.300859598853868E-2</v>
      </c>
      <c r="S33">
        <v>10</v>
      </c>
      <c r="T33">
        <v>0</v>
      </c>
      <c r="U33">
        <v>0</v>
      </c>
      <c r="V33" t="s">
        <v>2</v>
      </c>
    </row>
  </sheetData>
  <sortState xmlns:xlrd2="http://schemas.microsoft.com/office/spreadsheetml/2017/richdata2" ref="A2:V35">
    <sortCondition ref="A2:A35"/>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4"/>
  <sheetViews>
    <sheetView workbookViewId="0"/>
  </sheetViews>
  <sheetFormatPr defaultColWidth="8.85546875" defaultRowHeight="15"/>
  <sheetData>
    <row r="1" spans="1:14">
      <c r="A1" t="s">
        <v>64</v>
      </c>
      <c r="B1" t="s">
        <v>65</v>
      </c>
      <c r="C1" t="s">
        <v>66</v>
      </c>
      <c r="D1" t="s">
        <v>67</v>
      </c>
      <c r="E1" t="s">
        <v>68</v>
      </c>
      <c r="F1" t="s">
        <v>69</v>
      </c>
      <c r="G1" t="s">
        <v>70</v>
      </c>
      <c r="H1" t="s">
        <v>71</v>
      </c>
      <c r="I1" t="s">
        <v>72</v>
      </c>
      <c r="J1" t="s">
        <v>73</v>
      </c>
      <c r="K1" t="s">
        <v>74</v>
      </c>
      <c r="L1" t="s">
        <v>75</v>
      </c>
      <c r="M1" t="s">
        <v>76</v>
      </c>
      <c r="N1" t="s">
        <v>77</v>
      </c>
    </row>
    <row r="2" spans="1:14">
      <c r="A2">
        <v>5680000</v>
      </c>
      <c r="B2">
        <v>197059</v>
      </c>
      <c r="C2">
        <v>187013</v>
      </c>
      <c r="D2">
        <v>76336</v>
      </c>
      <c r="E2">
        <v>72534</v>
      </c>
      <c r="F2">
        <v>219.4</v>
      </c>
      <c r="G2">
        <v>898.02</v>
      </c>
      <c r="H2">
        <v>95535</v>
      </c>
      <c r="I2">
        <v>79885</v>
      </c>
      <c r="J2">
        <v>6725</v>
      </c>
      <c r="K2">
        <v>4135</v>
      </c>
      <c r="L2">
        <v>3485</v>
      </c>
      <c r="M2">
        <v>390</v>
      </c>
      <c r="N2">
        <v>920</v>
      </c>
    </row>
    <row r="3" spans="1:14">
      <c r="A3">
        <v>5680001.0099999998</v>
      </c>
      <c r="B3">
        <v>7958</v>
      </c>
      <c r="C3">
        <v>7332</v>
      </c>
      <c r="D3">
        <v>2741</v>
      </c>
      <c r="E3">
        <v>2690</v>
      </c>
      <c r="F3">
        <v>2057.3000000000002</v>
      </c>
      <c r="G3">
        <v>3.87</v>
      </c>
      <c r="H3">
        <v>3465</v>
      </c>
      <c r="I3">
        <v>2975</v>
      </c>
      <c r="J3">
        <v>280</v>
      </c>
      <c r="K3">
        <v>125</v>
      </c>
      <c r="L3">
        <v>35</v>
      </c>
      <c r="M3">
        <v>0</v>
      </c>
      <c r="N3">
        <v>40</v>
      </c>
    </row>
    <row r="4" spans="1:14">
      <c r="A4">
        <v>5680001.0199999996</v>
      </c>
      <c r="B4">
        <v>5952</v>
      </c>
      <c r="C4">
        <v>6057</v>
      </c>
      <c r="D4">
        <v>2249</v>
      </c>
      <c r="E4">
        <v>2190</v>
      </c>
      <c r="F4">
        <v>2262</v>
      </c>
      <c r="G4">
        <v>2.63</v>
      </c>
      <c r="H4">
        <v>3010</v>
      </c>
      <c r="I4">
        <v>2520</v>
      </c>
      <c r="J4">
        <v>210</v>
      </c>
      <c r="K4">
        <v>135</v>
      </c>
      <c r="L4">
        <v>95</v>
      </c>
      <c r="M4">
        <v>20</v>
      </c>
      <c r="N4">
        <v>25</v>
      </c>
    </row>
    <row r="5" spans="1:14">
      <c r="A5">
        <v>5680001.04</v>
      </c>
      <c r="B5">
        <v>6028</v>
      </c>
      <c r="C5">
        <v>5800</v>
      </c>
      <c r="D5">
        <v>1957</v>
      </c>
      <c r="E5">
        <v>1928</v>
      </c>
      <c r="F5">
        <v>1949</v>
      </c>
      <c r="G5">
        <v>3.09</v>
      </c>
      <c r="H5">
        <v>3040</v>
      </c>
      <c r="I5">
        <v>2515</v>
      </c>
      <c r="J5">
        <v>245</v>
      </c>
      <c r="K5">
        <v>175</v>
      </c>
      <c r="L5">
        <v>75</v>
      </c>
      <c r="M5">
        <v>10</v>
      </c>
      <c r="N5">
        <v>25</v>
      </c>
    </row>
    <row r="6" spans="1:14">
      <c r="A6">
        <v>5680001.0499999998</v>
      </c>
      <c r="B6">
        <v>4886</v>
      </c>
      <c r="C6">
        <v>4689</v>
      </c>
      <c r="D6">
        <v>1621</v>
      </c>
      <c r="E6">
        <v>1595</v>
      </c>
      <c r="F6">
        <v>3837.9</v>
      </c>
      <c r="G6">
        <v>1.27</v>
      </c>
      <c r="H6">
        <v>2360</v>
      </c>
      <c r="I6">
        <v>1960</v>
      </c>
      <c r="J6">
        <v>200</v>
      </c>
      <c r="K6">
        <v>150</v>
      </c>
      <c r="L6">
        <v>40</v>
      </c>
      <c r="M6">
        <v>0</v>
      </c>
      <c r="N6">
        <v>15</v>
      </c>
    </row>
    <row r="7" spans="1:14">
      <c r="A7">
        <v>5680001.0599999996</v>
      </c>
      <c r="B7">
        <v>878</v>
      </c>
      <c r="C7">
        <v>894</v>
      </c>
      <c r="D7">
        <v>309</v>
      </c>
      <c r="E7">
        <v>305</v>
      </c>
      <c r="F7">
        <v>547</v>
      </c>
      <c r="G7">
        <v>1.61</v>
      </c>
      <c r="H7">
        <v>395</v>
      </c>
      <c r="I7">
        <v>360</v>
      </c>
      <c r="J7">
        <v>10</v>
      </c>
      <c r="K7">
        <v>10</v>
      </c>
      <c r="L7">
        <v>10</v>
      </c>
      <c r="M7">
        <v>10</v>
      </c>
      <c r="N7">
        <v>0</v>
      </c>
    </row>
    <row r="8" spans="1:14">
      <c r="A8">
        <v>5680001.0700000003</v>
      </c>
      <c r="B8">
        <v>8015</v>
      </c>
      <c r="C8">
        <v>6781</v>
      </c>
      <c r="D8">
        <v>2388</v>
      </c>
      <c r="E8">
        <v>2370</v>
      </c>
      <c r="F8">
        <v>3714.4</v>
      </c>
      <c r="G8">
        <v>2.16</v>
      </c>
      <c r="H8">
        <v>3750</v>
      </c>
      <c r="I8">
        <v>3260</v>
      </c>
      <c r="J8">
        <v>180</v>
      </c>
      <c r="K8">
        <v>225</v>
      </c>
      <c r="L8">
        <v>45</v>
      </c>
      <c r="M8">
        <v>30</v>
      </c>
      <c r="N8">
        <v>20</v>
      </c>
    </row>
    <row r="9" spans="1:14">
      <c r="A9">
        <v>5680002</v>
      </c>
      <c r="B9">
        <v>1232</v>
      </c>
      <c r="C9">
        <v>1309</v>
      </c>
      <c r="D9">
        <v>477</v>
      </c>
      <c r="E9">
        <v>459</v>
      </c>
      <c r="F9">
        <v>155.30000000000001</v>
      </c>
      <c r="G9">
        <v>7.93</v>
      </c>
      <c r="H9">
        <v>615</v>
      </c>
      <c r="I9">
        <v>465</v>
      </c>
      <c r="J9">
        <v>40</v>
      </c>
      <c r="K9">
        <v>60</v>
      </c>
      <c r="L9">
        <v>40</v>
      </c>
      <c r="M9">
        <v>0</v>
      </c>
      <c r="N9">
        <v>10</v>
      </c>
    </row>
    <row r="10" spans="1:14">
      <c r="A10">
        <v>5680003</v>
      </c>
      <c r="B10">
        <v>1763</v>
      </c>
      <c r="C10">
        <v>1597</v>
      </c>
      <c r="D10">
        <v>601</v>
      </c>
      <c r="E10">
        <v>589</v>
      </c>
      <c r="F10">
        <v>300.60000000000002</v>
      </c>
      <c r="G10">
        <v>5.87</v>
      </c>
      <c r="H10">
        <v>835</v>
      </c>
      <c r="I10">
        <v>695</v>
      </c>
      <c r="J10">
        <v>75</v>
      </c>
      <c r="K10">
        <v>20</v>
      </c>
      <c r="L10">
        <v>20</v>
      </c>
      <c r="M10">
        <v>10</v>
      </c>
      <c r="N10">
        <v>10</v>
      </c>
    </row>
    <row r="11" spans="1:14">
      <c r="A11">
        <v>5680004.0099999998</v>
      </c>
      <c r="B11">
        <v>4757</v>
      </c>
      <c r="C11">
        <v>4783</v>
      </c>
      <c r="D11">
        <v>1654</v>
      </c>
      <c r="E11">
        <v>1621</v>
      </c>
      <c r="F11">
        <v>2821.8</v>
      </c>
      <c r="G11">
        <v>1.69</v>
      </c>
      <c r="H11">
        <v>2560</v>
      </c>
      <c r="I11">
        <v>2205</v>
      </c>
      <c r="J11">
        <v>215</v>
      </c>
      <c r="K11">
        <v>90</v>
      </c>
      <c r="L11">
        <v>25</v>
      </c>
      <c r="M11">
        <v>10</v>
      </c>
      <c r="N11">
        <v>20</v>
      </c>
    </row>
    <row r="12" spans="1:14">
      <c r="A12">
        <v>5680004.0300000003</v>
      </c>
      <c r="B12">
        <v>3663</v>
      </c>
      <c r="C12">
        <v>3593</v>
      </c>
      <c r="D12">
        <v>1249</v>
      </c>
      <c r="E12">
        <v>1229</v>
      </c>
      <c r="F12">
        <v>2325.9</v>
      </c>
      <c r="G12">
        <v>1.57</v>
      </c>
      <c r="H12">
        <v>1970</v>
      </c>
      <c r="I12">
        <v>1600</v>
      </c>
      <c r="J12">
        <v>195</v>
      </c>
      <c r="K12">
        <v>90</v>
      </c>
      <c r="L12">
        <v>60</v>
      </c>
      <c r="M12">
        <v>10</v>
      </c>
      <c r="N12">
        <v>15</v>
      </c>
    </row>
    <row r="13" spans="1:14">
      <c r="A13">
        <v>5680004.04</v>
      </c>
      <c r="B13">
        <v>5599</v>
      </c>
      <c r="C13">
        <v>5539</v>
      </c>
      <c r="D13">
        <v>2126</v>
      </c>
      <c r="E13">
        <v>2092</v>
      </c>
      <c r="F13">
        <v>2379.1</v>
      </c>
      <c r="G13">
        <v>2.35</v>
      </c>
      <c r="H13">
        <v>2950</v>
      </c>
      <c r="I13">
        <v>2505</v>
      </c>
      <c r="J13">
        <v>180</v>
      </c>
      <c r="K13">
        <v>125</v>
      </c>
      <c r="L13">
        <v>85</v>
      </c>
      <c r="M13">
        <v>40</v>
      </c>
      <c r="N13">
        <v>15</v>
      </c>
    </row>
    <row r="14" spans="1:14">
      <c r="A14">
        <v>5680004.0499999998</v>
      </c>
      <c r="B14">
        <v>5843</v>
      </c>
      <c r="C14">
        <v>4833</v>
      </c>
      <c r="D14">
        <v>2114</v>
      </c>
      <c r="E14">
        <v>2053</v>
      </c>
      <c r="F14">
        <v>1203.2</v>
      </c>
      <c r="G14">
        <v>4.8600000000000003</v>
      </c>
      <c r="H14">
        <v>2955</v>
      </c>
      <c r="I14">
        <v>2640</v>
      </c>
      <c r="J14">
        <v>165</v>
      </c>
      <c r="K14">
        <v>115</v>
      </c>
      <c r="L14">
        <v>20</v>
      </c>
      <c r="M14">
        <v>0</v>
      </c>
      <c r="N14">
        <v>15</v>
      </c>
    </row>
    <row r="15" spans="1:14">
      <c r="A15">
        <v>5680004.0599999996</v>
      </c>
      <c r="B15">
        <v>5810</v>
      </c>
      <c r="C15">
        <v>5644</v>
      </c>
      <c r="D15">
        <v>1753</v>
      </c>
      <c r="E15">
        <v>1736</v>
      </c>
      <c r="F15">
        <v>1706.7</v>
      </c>
      <c r="G15">
        <v>3.4</v>
      </c>
      <c r="H15">
        <v>2945</v>
      </c>
      <c r="I15">
        <v>2550</v>
      </c>
      <c r="J15">
        <v>210</v>
      </c>
      <c r="K15">
        <v>95</v>
      </c>
      <c r="L15">
        <v>65</v>
      </c>
      <c r="M15">
        <v>10</v>
      </c>
      <c r="N15">
        <v>10</v>
      </c>
    </row>
    <row r="16" spans="1:14">
      <c r="A16">
        <v>5680004.0700000003</v>
      </c>
      <c r="B16">
        <v>3546</v>
      </c>
      <c r="C16">
        <v>3001</v>
      </c>
      <c r="D16">
        <v>1181</v>
      </c>
      <c r="E16">
        <v>1162</v>
      </c>
      <c r="F16">
        <v>3941.3</v>
      </c>
      <c r="G16">
        <v>0.9</v>
      </c>
      <c r="H16">
        <v>1765</v>
      </c>
      <c r="I16">
        <v>1470</v>
      </c>
      <c r="J16">
        <v>105</v>
      </c>
      <c r="K16">
        <v>105</v>
      </c>
      <c r="L16">
        <v>45</v>
      </c>
      <c r="M16">
        <v>10</v>
      </c>
      <c r="N16">
        <v>30</v>
      </c>
    </row>
    <row r="17" spans="1:14">
      <c r="A17">
        <v>5680005</v>
      </c>
      <c r="B17">
        <v>6479</v>
      </c>
      <c r="C17">
        <v>6653</v>
      </c>
      <c r="D17">
        <v>2676</v>
      </c>
      <c r="E17">
        <v>2559</v>
      </c>
      <c r="F17">
        <v>1835.3</v>
      </c>
      <c r="G17">
        <v>3.53</v>
      </c>
      <c r="H17">
        <v>2925</v>
      </c>
      <c r="I17">
        <v>2330</v>
      </c>
      <c r="J17">
        <v>185</v>
      </c>
      <c r="K17">
        <v>205</v>
      </c>
      <c r="L17">
        <v>165</v>
      </c>
      <c r="M17">
        <v>0</v>
      </c>
      <c r="N17">
        <v>40</v>
      </c>
    </row>
    <row r="18" spans="1:14">
      <c r="A18">
        <v>5680006</v>
      </c>
      <c r="B18">
        <v>3980</v>
      </c>
      <c r="C18">
        <v>3764</v>
      </c>
      <c r="D18">
        <v>2709</v>
      </c>
      <c r="E18">
        <v>2455</v>
      </c>
      <c r="F18">
        <v>2676</v>
      </c>
      <c r="G18">
        <v>1.49</v>
      </c>
      <c r="H18">
        <v>1540</v>
      </c>
      <c r="I18">
        <v>1030</v>
      </c>
      <c r="J18">
        <v>105</v>
      </c>
      <c r="K18">
        <v>155</v>
      </c>
      <c r="L18">
        <v>215</v>
      </c>
      <c r="M18">
        <v>10</v>
      </c>
      <c r="N18">
        <v>25</v>
      </c>
    </row>
    <row r="19" spans="1:14">
      <c r="A19">
        <v>5680007</v>
      </c>
      <c r="B19">
        <v>3457</v>
      </c>
      <c r="C19">
        <v>3474</v>
      </c>
      <c r="D19">
        <v>1723</v>
      </c>
      <c r="E19">
        <v>1632</v>
      </c>
      <c r="F19">
        <v>1275.4000000000001</v>
      </c>
      <c r="G19">
        <v>2.71</v>
      </c>
      <c r="H19">
        <v>1545</v>
      </c>
      <c r="I19">
        <v>1085</v>
      </c>
      <c r="J19">
        <v>100</v>
      </c>
      <c r="K19">
        <v>145</v>
      </c>
      <c r="L19">
        <v>195</v>
      </c>
      <c r="M19">
        <v>0</v>
      </c>
      <c r="N19">
        <v>10</v>
      </c>
    </row>
    <row r="20" spans="1:14">
      <c r="A20">
        <v>5680008</v>
      </c>
      <c r="B20">
        <v>5825</v>
      </c>
      <c r="C20">
        <v>5807</v>
      </c>
      <c r="D20">
        <v>2176</v>
      </c>
      <c r="E20">
        <v>2136</v>
      </c>
      <c r="F20">
        <v>1081.4000000000001</v>
      </c>
      <c r="G20">
        <v>5.39</v>
      </c>
      <c r="H20">
        <v>2915</v>
      </c>
      <c r="I20">
        <v>2480</v>
      </c>
      <c r="J20">
        <v>285</v>
      </c>
      <c r="K20">
        <v>80</v>
      </c>
      <c r="L20">
        <v>50</v>
      </c>
      <c r="M20">
        <v>10</v>
      </c>
      <c r="N20">
        <v>15</v>
      </c>
    </row>
    <row r="21" spans="1:14">
      <c r="A21">
        <v>5680009</v>
      </c>
      <c r="B21">
        <v>6080</v>
      </c>
      <c r="C21">
        <v>6096</v>
      </c>
      <c r="D21">
        <v>2199</v>
      </c>
      <c r="E21">
        <v>2184</v>
      </c>
      <c r="F21">
        <v>3308.8</v>
      </c>
      <c r="G21">
        <v>1.84</v>
      </c>
      <c r="H21">
        <v>3210</v>
      </c>
      <c r="I21">
        <v>2630</v>
      </c>
      <c r="J21">
        <v>215</v>
      </c>
      <c r="K21">
        <v>205</v>
      </c>
      <c r="L21">
        <v>115</v>
      </c>
      <c r="M21">
        <v>20</v>
      </c>
      <c r="N21">
        <v>40</v>
      </c>
    </row>
    <row r="22" spans="1:14">
      <c r="A22">
        <v>5680010</v>
      </c>
      <c r="B22">
        <v>4189</v>
      </c>
      <c r="C22">
        <v>3969</v>
      </c>
      <c r="D22">
        <v>1518</v>
      </c>
      <c r="E22">
        <v>1479</v>
      </c>
      <c r="F22">
        <v>3616.8</v>
      </c>
      <c r="G22">
        <v>1.1599999999999999</v>
      </c>
      <c r="H22">
        <v>2000</v>
      </c>
      <c r="I22">
        <v>1625</v>
      </c>
      <c r="J22">
        <v>195</v>
      </c>
      <c r="K22">
        <v>105</v>
      </c>
      <c r="L22">
        <v>65</v>
      </c>
      <c r="M22">
        <v>0</v>
      </c>
      <c r="N22">
        <v>10</v>
      </c>
    </row>
    <row r="23" spans="1:14">
      <c r="A23">
        <v>5680011.0099999998</v>
      </c>
      <c r="B23">
        <v>7589</v>
      </c>
      <c r="C23">
        <v>7108</v>
      </c>
      <c r="D23">
        <v>2842</v>
      </c>
      <c r="E23">
        <v>2807</v>
      </c>
      <c r="F23">
        <v>3048.4</v>
      </c>
      <c r="G23">
        <v>2.4900000000000002</v>
      </c>
      <c r="H23">
        <v>3465</v>
      </c>
      <c r="I23">
        <v>2785</v>
      </c>
      <c r="J23">
        <v>235</v>
      </c>
      <c r="K23">
        <v>140</v>
      </c>
      <c r="L23">
        <v>255</v>
      </c>
      <c r="M23">
        <v>10</v>
      </c>
      <c r="N23">
        <v>40</v>
      </c>
    </row>
    <row r="24" spans="1:14">
      <c r="A24">
        <v>5680011.0199999996</v>
      </c>
      <c r="B24">
        <v>2306</v>
      </c>
      <c r="C24">
        <v>2240</v>
      </c>
      <c r="D24">
        <v>1060</v>
      </c>
      <c r="E24">
        <v>1035</v>
      </c>
      <c r="F24">
        <v>1363.5</v>
      </c>
      <c r="G24">
        <v>1.69</v>
      </c>
      <c r="H24">
        <v>920</v>
      </c>
      <c r="I24">
        <v>655</v>
      </c>
      <c r="J24">
        <v>90</v>
      </c>
      <c r="K24">
        <v>65</v>
      </c>
      <c r="L24">
        <v>80</v>
      </c>
      <c r="M24">
        <v>0</v>
      </c>
      <c r="N24">
        <v>15</v>
      </c>
    </row>
    <row r="25" spans="1:14">
      <c r="A25">
        <v>5680012.0099999998</v>
      </c>
      <c r="B25">
        <v>3078</v>
      </c>
      <c r="C25">
        <v>2948</v>
      </c>
      <c r="D25">
        <v>1181</v>
      </c>
      <c r="E25">
        <v>1156</v>
      </c>
      <c r="F25">
        <v>2574.6999999999998</v>
      </c>
      <c r="G25">
        <v>1.2</v>
      </c>
      <c r="H25">
        <v>1505</v>
      </c>
      <c r="I25">
        <v>1195</v>
      </c>
      <c r="J25">
        <v>115</v>
      </c>
      <c r="K25">
        <v>85</v>
      </c>
      <c r="L25">
        <v>85</v>
      </c>
      <c r="M25">
        <v>10</v>
      </c>
      <c r="N25">
        <v>15</v>
      </c>
    </row>
    <row r="26" spans="1:14">
      <c r="A26">
        <v>5680012.0199999996</v>
      </c>
      <c r="B26">
        <v>6011</v>
      </c>
      <c r="C26">
        <v>6029</v>
      </c>
      <c r="D26">
        <v>2111</v>
      </c>
      <c r="E26">
        <v>2080</v>
      </c>
      <c r="F26">
        <v>3299.3</v>
      </c>
      <c r="G26">
        <v>1.82</v>
      </c>
      <c r="H26">
        <v>3010</v>
      </c>
      <c r="I26">
        <v>2320</v>
      </c>
      <c r="J26">
        <v>255</v>
      </c>
      <c r="K26">
        <v>125</v>
      </c>
      <c r="L26">
        <v>260</v>
      </c>
      <c r="M26">
        <v>25</v>
      </c>
      <c r="N26">
        <v>25</v>
      </c>
    </row>
    <row r="27" spans="1:14">
      <c r="A27">
        <v>5680013</v>
      </c>
      <c r="B27">
        <v>6576</v>
      </c>
      <c r="C27">
        <v>6471</v>
      </c>
      <c r="D27">
        <v>3307</v>
      </c>
      <c r="E27">
        <v>3179</v>
      </c>
      <c r="F27">
        <v>2883.5</v>
      </c>
      <c r="G27">
        <v>2.2799999999999998</v>
      </c>
      <c r="H27">
        <v>2950</v>
      </c>
      <c r="I27">
        <v>2140</v>
      </c>
      <c r="J27">
        <v>255</v>
      </c>
      <c r="K27">
        <v>240</v>
      </c>
      <c r="L27">
        <v>240</v>
      </c>
      <c r="M27">
        <v>30</v>
      </c>
      <c r="N27">
        <v>40</v>
      </c>
    </row>
    <row r="28" spans="1:14">
      <c r="A28">
        <v>5680014</v>
      </c>
      <c r="B28">
        <v>4939</v>
      </c>
      <c r="C28">
        <v>4931</v>
      </c>
      <c r="D28">
        <v>2329</v>
      </c>
      <c r="E28">
        <v>2250</v>
      </c>
      <c r="F28">
        <v>2354.5</v>
      </c>
      <c r="G28">
        <v>2.1</v>
      </c>
      <c r="H28">
        <v>2295</v>
      </c>
      <c r="I28">
        <v>1820</v>
      </c>
      <c r="J28">
        <v>190</v>
      </c>
      <c r="K28">
        <v>100</v>
      </c>
      <c r="L28">
        <v>105</v>
      </c>
      <c r="M28">
        <v>60</v>
      </c>
      <c r="N28">
        <v>20</v>
      </c>
    </row>
    <row r="29" spans="1:14">
      <c r="A29">
        <v>5680015.0099999998</v>
      </c>
      <c r="B29">
        <v>3631</v>
      </c>
      <c r="C29">
        <v>3228</v>
      </c>
      <c r="D29">
        <v>1408</v>
      </c>
      <c r="E29">
        <v>1286</v>
      </c>
      <c r="F29">
        <v>2165.3000000000002</v>
      </c>
      <c r="G29">
        <v>1.68</v>
      </c>
      <c r="H29">
        <v>1850</v>
      </c>
      <c r="I29">
        <v>1475</v>
      </c>
      <c r="J29">
        <v>125</v>
      </c>
      <c r="K29">
        <v>140</v>
      </c>
      <c r="L29">
        <v>90</v>
      </c>
      <c r="M29">
        <v>0</v>
      </c>
      <c r="N29">
        <v>15</v>
      </c>
    </row>
    <row r="30" spans="1:14">
      <c r="A30">
        <v>5680015.0199999996</v>
      </c>
      <c r="B30">
        <v>2264</v>
      </c>
      <c r="C30">
        <v>2225</v>
      </c>
      <c r="D30">
        <v>930</v>
      </c>
      <c r="E30">
        <v>795</v>
      </c>
      <c r="F30">
        <v>2882.6</v>
      </c>
      <c r="G30">
        <v>0.79</v>
      </c>
      <c r="H30">
        <v>1025</v>
      </c>
      <c r="I30">
        <v>735</v>
      </c>
      <c r="J30">
        <v>80</v>
      </c>
      <c r="K30">
        <v>90</v>
      </c>
      <c r="L30">
        <v>105</v>
      </c>
      <c r="M30">
        <v>0</v>
      </c>
      <c r="N30">
        <v>20</v>
      </c>
    </row>
    <row r="31" spans="1:14">
      <c r="A31">
        <v>5680015.0300000003</v>
      </c>
      <c r="B31">
        <v>3587</v>
      </c>
      <c r="C31">
        <v>3614</v>
      </c>
      <c r="D31">
        <v>1341</v>
      </c>
      <c r="E31">
        <v>1261</v>
      </c>
      <c r="F31">
        <v>3356.7</v>
      </c>
      <c r="G31">
        <v>1.07</v>
      </c>
      <c r="H31">
        <v>1780</v>
      </c>
      <c r="I31">
        <v>1415</v>
      </c>
      <c r="J31">
        <v>160</v>
      </c>
      <c r="K31">
        <v>85</v>
      </c>
      <c r="L31">
        <v>90</v>
      </c>
      <c r="M31">
        <v>0</v>
      </c>
      <c r="N31">
        <v>20</v>
      </c>
    </row>
    <row r="32" spans="1:14">
      <c r="A32">
        <v>5680016</v>
      </c>
      <c r="B32">
        <v>5202</v>
      </c>
      <c r="C32">
        <v>5302</v>
      </c>
      <c r="D32">
        <v>2162</v>
      </c>
      <c r="E32">
        <v>2034</v>
      </c>
      <c r="F32">
        <v>1746</v>
      </c>
      <c r="G32">
        <v>2.98</v>
      </c>
      <c r="H32">
        <v>2595</v>
      </c>
      <c r="I32">
        <v>2010</v>
      </c>
      <c r="J32">
        <v>220</v>
      </c>
      <c r="K32">
        <v>185</v>
      </c>
      <c r="L32">
        <v>145</v>
      </c>
      <c r="M32">
        <v>10</v>
      </c>
      <c r="N32">
        <v>30</v>
      </c>
    </row>
    <row r="33" spans="1:14">
      <c r="A33">
        <v>5680100</v>
      </c>
      <c r="B33">
        <v>4102</v>
      </c>
      <c r="C33">
        <v>3705</v>
      </c>
      <c r="D33">
        <v>2100</v>
      </c>
      <c r="E33">
        <v>1600</v>
      </c>
      <c r="F33">
        <v>204.4</v>
      </c>
      <c r="G33">
        <v>20.07</v>
      </c>
      <c r="H33">
        <v>2110</v>
      </c>
      <c r="I33">
        <v>1935</v>
      </c>
      <c r="J33">
        <v>100</v>
      </c>
      <c r="K33">
        <v>50</v>
      </c>
      <c r="L33">
        <v>20</v>
      </c>
      <c r="M33">
        <v>0</v>
      </c>
      <c r="N33">
        <v>0</v>
      </c>
    </row>
    <row r="34" spans="1:14">
      <c r="A34">
        <v>5680101</v>
      </c>
      <c r="B34">
        <v>5064</v>
      </c>
      <c r="C34">
        <v>4908</v>
      </c>
      <c r="D34">
        <v>1878</v>
      </c>
      <c r="E34">
        <v>1797</v>
      </c>
      <c r="F34">
        <v>29.6</v>
      </c>
      <c r="G34">
        <v>171</v>
      </c>
      <c r="H34">
        <v>2690</v>
      </c>
      <c r="I34">
        <v>2320</v>
      </c>
      <c r="J34">
        <v>180</v>
      </c>
      <c r="K34">
        <v>65</v>
      </c>
      <c r="L34">
        <v>95</v>
      </c>
      <c r="M34">
        <v>0</v>
      </c>
      <c r="N34">
        <v>25</v>
      </c>
    </row>
    <row r="35" spans="1:14">
      <c r="A35">
        <v>5680102.0099999998</v>
      </c>
      <c r="B35">
        <v>2140</v>
      </c>
      <c r="C35">
        <v>2057</v>
      </c>
      <c r="D35">
        <v>1109</v>
      </c>
      <c r="E35">
        <v>766</v>
      </c>
      <c r="F35">
        <v>112</v>
      </c>
      <c r="G35">
        <v>19.11</v>
      </c>
      <c r="H35">
        <v>1005</v>
      </c>
      <c r="I35">
        <v>915</v>
      </c>
      <c r="J35">
        <v>35</v>
      </c>
      <c r="K35">
        <v>30</v>
      </c>
      <c r="L35">
        <v>15</v>
      </c>
      <c r="M35">
        <v>0</v>
      </c>
      <c r="N35">
        <v>0</v>
      </c>
    </row>
    <row r="36" spans="1:14">
      <c r="A36">
        <v>5680102.0199999996</v>
      </c>
      <c r="B36">
        <v>198</v>
      </c>
      <c r="C36">
        <v>219</v>
      </c>
      <c r="D36">
        <v>83</v>
      </c>
      <c r="E36">
        <v>80</v>
      </c>
      <c r="F36">
        <v>22.9</v>
      </c>
      <c r="G36">
        <v>8.66</v>
      </c>
      <c r="H36">
        <v>115</v>
      </c>
      <c r="I36">
        <v>115</v>
      </c>
      <c r="J36">
        <v>0</v>
      </c>
      <c r="K36">
        <v>0</v>
      </c>
      <c r="L36">
        <v>10</v>
      </c>
      <c r="M36">
        <v>0</v>
      </c>
      <c r="N36">
        <v>0</v>
      </c>
    </row>
    <row r="37" spans="1:14">
      <c r="A37">
        <v>5680102.0300000003</v>
      </c>
      <c r="B37">
        <v>2552</v>
      </c>
      <c r="C37">
        <v>2610</v>
      </c>
      <c r="D37">
        <v>910</v>
      </c>
      <c r="E37">
        <v>894</v>
      </c>
      <c r="F37">
        <v>112.6</v>
      </c>
      <c r="G37">
        <v>22.67</v>
      </c>
      <c r="H37">
        <v>1310</v>
      </c>
      <c r="I37">
        <v>1160</v>
      </c>
      <c r="J37">
        <v>90</v>
      </c>
      <c r="K37">
        <v>20</v>
      </c>
      <c r="L37">
        <v>35</v>
      </c>
      <c r="M37">
        <v>0</v>
      </c>
      <c r="N37">
        <v>15</v>
      </c>
    </row>
    <row r="38" spans="1:14">
      <c r="A38">
        <v>5680102.04</v>
      </c>
      <c r="B38">
        <v>113</v>
      </c>
      <c r="C38">
        <v>133</v>
      </c>
      <c r="D38">
        <v>52</v>
      </c>
      <c r="E38">
        <v>49</v>
      </c>
      <c r="F38">
        <v>8.6999999999999993</v>
      </c>
      <c r="G38">
        <v>12.98</v>
      </c>
      <c r="H38">
        <v>35</v>
      </c>
      <c r="I38">
        <v>30</v>
      </c>
      <c r="J38">
        <v>0</v>
      </c>
      <c r="K38">
        <v>0</v>
      </c>
      <c r="L38">
        <v>0</v>
      </c>
      <c r="M38">
        <v>0</v>
      </c>
      <c r="N38">
        <v>0</v>
      </c>
    </row>
    <row r="39" spans="1:14">
      <c r="A39">
        <v>5680103.0099999998</v>
      </c>
      <c r="B39">
        <v>7768</v>
      </c>
      <c r="C39">
        <v>6857</v>
      </c>
      <c r="D39">
        <v>2893</v>
      </c>
      <c r="E39">
        <v>2714</v>
      </c>
      <c r="F39">
        <v>730</v>
      </c>
      <c r="G39">
        <v>10.64</v>
      </c>
      <c r="H39">
        <v>4030</v>
      </c>
      <c r="I39">
        <v>3610</v>
      </c>
      <c r="J39">
        <v>275</v>
      </c>
      <c r="K39">
        <v>55</v>
      </c>
      <c r="L39">
        <v>55</v>
      </c>
      <c r="M39">
        <v>10</v>
      </c>
      <c r="N39">
        <v>35</v>
      </c>
    </row>
    <row r="40" spans="1:14">
      <c r="A40">
        <v>5680103.0199999996</v>
      </c>
      <c r="B40">
        <v>11148</v>
      </c>
      <c r="C40">
        <v>8818</v>
      </c>
      <c r="D40">
        <v>3942</v>
      </c>
      <c r="E40">
        <v>3660</v>
      </c>
      <c r="F40">
        <v>1526.1</v>
      </c>
      <c r="G40">
        <v>7.31</v>
      </c>
      <c r="H40">
        <v>5465</v>
      </c>
      <c r="I40">
        <v>4885</v>
      </c>
      <c r="J40">
        <v>340</v>
      </c>
      <c r="K40">
        <v>100</v>
      </c>
      <c r="L40">
        <v>75</v>
      </c>
      <c r="M40">
        <v>0</v>
      </c>
      <c r="N40">
        <v>65</v>
      </c>
    </row>
    <row r="41" spans="1:14">
      <c r="A41">
        <v>5680104</v>
      </c>
      <c r="B41">
        <v>3792</v>
      </c>
      <c r="C41">
        <v>3772</v>
      </c>
      <c r="D41">
        <v>2043</v>
      </c>
      <c r="E41">
        <v>1933</v>
      </c>
      <c r="F41">
        <v>318.2</v>
      </c>
      <c r="G41">
        <v>11.92</v>
      </c>
      <c r="H41">
        <v>1350</v>
      </c>
      <c r="I41">
        <v>1235</v>
      </c>
      <c r="J41">
        <v>50</v>
      </c>
      <c r="K41">
        <v>30</v>
      </c>
      <c r="L41">
        <v>20</v>
      </c>
      <c r="M41">
        <v>0</v>
      </c>
      <c r="N41">
        <v>15</v>
      </c>
    </row>
    <row r="42" spans="1:14">
      <c r="A42">
        <v>5680200</v>
      </c>
      <c r="B42">
        <v>5145</v>
      </c>
      <c r="C42">
        <v>5016</v>
      </c>
      <c r="D42">
        <v>1752</v>
      </c>
      <c r="E42">
        <v>1728</v>
      </c>
      <c r="F42">
        <v>74.599999999999994</v>
      </c>
      <c r="G42">
        <v>68.930000000000007</v>
      </c>
      <c r="H42">
        <v>2420</v>
      </c>
      <c r="I42">
        <v>2130</v>
      </c>
      <c r="J42">
        <v>140</v>
      </c>
      <c r="K42">
        <v>45</v>
      </c>
      <c r="L42">
        <v>65</v>
      </c>
      <c r="M42">
        <v>15</v>
      </c>
      <c r="N42">
        <v>30</v>
      </c>
    </row>
    <row r="43" spans="1:14">
      <c r="A43">
        <v>5680201</v>
      </c>
      <c r="B43">
        <v>6210</v>
      </c>
      <c r="C43">
        <v>5775</v>
      </c>
      <c r="D43">
        <v>2080</v>
      </c>
      <c r="E43">
        <v>2035</v>
      </c>
      <c r="F43">
        <v>33.6</v>
      </c>
      <c r="G43">
        <v>184.74</v>
      </c>
      <c r="H43">
        <v>3170</v>
      </c>
      <c r="I43">
        <v>2745</v>
      </c>
      <c r="J43">
        <v>210</v>
      </c>
      <c r="K43">
        <v>45</v>
      </c>
      <c r="L43">
        <v>95</v>
      </c>
      <c r="M43">
        <v>0</v>
      </c>
      <c r="N43">
        <v>80</v>
      </c>
    </row>
    <row r="44" spans="1:14">
      <c r="A44">
        <v>5680202</v>
      </c>
      <c r="B44">
        <v>7704</v>
      </c>
      <c r="C44">
        <v>7432</v>
      </c>
      <c r="D44">
        <v>3402</v>
      </c>
      <c r="E44">
        <v>2931</v>
      </c>
      <c r="F44">
        <v>27.3</v>
      </c>
      <c r="G44">
        <v>282.60000000000002</v>
      </c>
      <c r="H44">
        <v>3690</v>
      </c>
      <c r="I44">
        <v>3350</v>
      </c>
      <c r="J44">
        <v>175</v>
      </c>
      <c r="K44">
        <v>25</v>
      </c>
      <c r="L44">
        <v>110</v>
      </c>
      <c r="M44">
        <v>0</v>
      </c>
      <c r="N44">
        <v>25</v>
      </c>
    </row>
  </sheetData>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C0034-6707-4646-92EC-222ABA36AAFA}">
  <dimension ref="A1:N49"/>
  <sheetViews>
    <sheetView topLeftCell="A10" zoomScale="91" workbookViewId="0">
      <selection activeCell="P36" sqref="P36"/>
    </sheetView>
  </sheetViews>
  <sheetFormatPr defaultColWidth="11.42578125" defaultRowHeight="15"/>
  <sheetData>
    <row r="1" spans="1:14">
      <c r="A1" t="s">
        <v>208</v>
      </c>
      <c r="B1" t="s">
        <v>207</v>
      </c>
      <c r="C1" t="s">
        <v>65</v>
      </c>
      <c r="D1" t="s">
        <v>67</v>
      </c>
      <c r="E1" t="s">
        <v>68</v>
      </c>
      <c r="F1" t="s">
        <v>69</v>
      </c>
      <c r="G1" t="s">
        <v>70</v>
      </c>
      <c r="H1" t="s">
        <v>71</v>
      </c>
      <c r="I1" t="s">
        <v>72</v>
      </c>
      <c r="J1" t="s">
        <v>73</v>
      </c>
      <c r="K1" t="s">
        <v>74</v>
      </c>
      <c r="L1" t="s">
        <v>75</v>
      </c>
      <c r="M1" t="s">
        <v>76</v>
      </c>
      <c r="N1" t="s">
        <v>77</v>
      </c>
    </row>
    <row r="2" spans="1:14">
      <c r="A2" s="146" t="s">
        <v>102</v>
      </c>
      <c r="B2" s="146">
        <v>212856</v>
      </c>
      <c r="C2" s="146">
        <v>197059</v>
      </c>
      <c r="D2" s="146">
        <v>82649</v>
      </c>
      <c r="E2" s="146">
        <v>78540</v>
      </c>
      <c r="F2" s="146">
        <v>237.2</v>
      </c>
      <c r="G2" s="146">
        <v>897.26</v>
      </c>
      <c r="H2" s="146">
        <v>79335</v>
      </c>
      <c r="I2" s="146">
        <v>66440</v>
      </c>
      <c r="J2" s="146">
        <v>6455</v>
      </c>
      <c r="K2" s="146">
        <v>2225</v>
      </c>
      <c r="L2" s="146">
        <v>2385</v>
      </c>
      <c r="M2" s="146">
        <v>335</v>
      </c>
      <c r="N2" s="146">
        <v>1500</v>
      </c>
    </row>
    <row r="3" spans="1:14">
      <c r="A3" s="146" t="s">
        <v>160</v>
      </c>
      <c r="B3" s="146">
        <v>8090</v>
      </c>
      <c r="C3" s="146">
        <v>7958</v>
      </c>
      <c r="D3" s="146">
        <v>2846</v>
      </c>
      <c r="E3" s="146">
        <v>2778</v>
      </c>
      <c r="F3" s="146">
        <v>2094.3000000000002</v>
      </c>
      <c r="G3" s="146">
        <v>3.86</v>
      </c>
      <c r="H3" s="146">
        <v>2520</v>
      </c>
      <c r="I3" s="146">
        <v>2205</v>
      </c>
      <c r="J3" s="146">
        <v>165</v>
      </c>
      <c r="K3" s="146">
        <v>40</v>
      </c>
      <c r="L3" s="146">
        <v>40</v>
      </c>
      <c r="M3" s="146">
        <v>0</v>
      </c>
      <c r="N3" s="146">
        <v>70</v>
      </c>
    </row>
    <row r="4" spans="1:14">
      <c r="A4" s="146" t="s">
        <v>161</v>
      </c>
      <c r="B4" s="146">
        <v>6102</v>
      </c>
      <c r="C4" s="146">
        <v>5952</v>
      </c>
      <c r="D4" s="146">
        <v>2469</v>
      </c>
      <c r="E4" s="146">
        <v>2379</v>
      </c>
      <c r="F4" s="146">
        <v>2325.1</v>
      </c>
      <c r="G4" s="146">
        <v>2.62</v>
      </c>
      <c r="H4" s="146">
        <v>2335</v>
      </c>
      <c r="I4" s="146">
        <v>1985</v>
      </c>
      <c r="J4" s="146">
        <v>140</v>
      </c>
      <c r="K4" s="146">
        <v>95</v>
      </c>
      <c r="L4" s="146">
        <v>55</v>
      </c>
      <c r="M4" s="146">
        <v>0</v>
      </c>
      <c r="N4" s="146">
        <v>55</v>
      </c>
    </row>
    <row r="5" spans="1:14">
      <c r="A5" s="146" t="s">
        <v>162</v>
      </c>
      <c r="B5" s="146">
        <v>6207</v>
      </c>
      <c r="C5" s="146">
        <v>6028</v>
      </c>
      <c r="D5" s="146">
        <v>2042</v>
      </c>
      <c r="E5" s="146">
        <v>2012</v>
      </c>
      <c r="F5" s="146">
        <v>2011.9</v>
      </c>
      <c r="G5" s="146">
        <v>3.09</v>
      </c>
      <c r="H5" s="146">
        <v>2415</v>
      </c>
      <c r="I5" s="146">
        <v>2045</v>
      </c>
      <c r="J5" s="146">
        <v>225</v>
      </c>
      <c r="K5" s="146">
        <v>40</v>
      </c>
      <c r="L5" s="146">
        <v>40</v>
      </c>
      <c r="M5" s="146">
        <v>25</v>
      </c>
      <c r="N5" s="146">
        <v>40</v>
      </c>
    </row>
    <row r="6" spans="1:14">
      <c r="A6" s="146" t="s">
        <v>163</v>
      </c>
      <c r="B6" s="146">
        <v>4966</v>
      </c>
      <c r="C6" s="146">
        <v>4886</v>
      </c>
      <c r="D6" s="146">
        <v>1701</v>
      </c>
      <c r="E6" s="146">
        <v>1671</v>
      </c>
      <c r="F6" s="146">
        <v>3900.1</v>
      </c>
      <c r="G6" s="146">
        <v>1.27</v>
      </c>
      <c r="H6" s="146">
        <v>1835</v>
      </c>
      <c r="I6" s="146">
        <v>1560</v>
      </c>
      <c r="J6" s="146">
        <v>125</v>
      </c>
      <c r="K6" s="146">
        <v>55</v>
      </c>
      <c r="L6" s="146">
        <v>50</v>
      </c>
      <c r="M6" s="146">
        <v>0</v>
      </c>
      <c r="N6" s="146">
        <v>40</v>
      </c>
    </row>
    <row r="7" spans="1:14">
      <c r="A7" s="146" t="s">
        <v>164</v>
      </c>
      <c r="B7" s="146">
        <v>841</v>
      </c>
      <c r="C7" s="146">
        <v>878</v>
      </c>
      <c r="D7" s="146">
        <v>307</v>
      </c>
      <c r="E7" s="146">
        <v>302</v>
      </c>
      <c r="F7" s="146">
        <v>524</v>
      </c>
      <c r="G7" s="146">
        <v>1.61</v>
      </c>
      <c r="H7" s="146">
        <v>330</v>
      </c>
      <c r="I7" s="146">
        <v>280</v>
      </c>
      <c r="J7" s="146">
        <v>15</v>
      </c>
      <c r="K7" s="146">
        <v>0</v>
      </c>
      <c r="L7" s="146">
        <v>0</v>
      </c>
      <c r="M7" s="146">
        <v>0</v>
      </c>
      <c r="N7" s="146">
        <v>25</v>
      </c>
    </row>
    <row r="8" spans="1:14">
      <c r="A8" s="146" t="s">
        <v>165</v>
      </c>
      <c r="B8" s="146">
        <v>8198</v>
      </c>
      <c r="C8" s="146">
        <v>8015</v>
      </c>
      <c r="D8" s="146">
        <v>2446</v>
      </c>
      <c r="E8" s="146">
        <v>2404</v>
      </c>
      <c r="F8" s="146">
        <v>3797.7</v>
      </c>
      <c r="G8" s="146">
        <v>2.16</v>
      </c>
      <c r="H8" s="146">
        <v>2850</v>
      </c>
      <c r="I8" s="146">
        <v>2410</v>
      </c>
      <c r="J8" s="146">
        <v>245</v>
      </c>
      <c r="K8" s="146">
        <v>100</v>
      </c>
      <c r="L8" s="146">
        <v>40</v>
      </c>
      <c r="M8" s="146">
        <v>0</v>
      </c>
      <c r="N8" s="146">
        <v>50</v>
      </c>
    </row>
    <row r="9" spans="1:14">
      <c r="A9" s="146" t="s">
        <v>166</v>
      </c>
      <c r="B9" s="146">
        <v>1329</v>
      </c>
      <c r="C9" s="146">
        <v>1232</v>
      </c>
      <c r="D9" s="146">
        <v>492</v>
      </c>
      <c r="E9" s="146">
        <v>465</v>
      </c>
      <c r="F9" s="146">
        <v>167.6</v>
      </c>
      <c r="G9" s="146">
        <v>7.93</v>
      </c>
      <c r="H9" s="146">
        <v>510</v>
      </c>
      <c r="I9" s="146">
        <v>390</v>
      </c>
      <c r="J9" s="146">
        <v>60</v>
      </c>
      <c r="K9" s="146">
        <v>40</v>
      </c>
      <c r="L9" s="146">
        <v>10</v>
      </c>
      <c r="M9" s="146">
        <v>15</v>
      </c>
      <c r="N9" s="146">
        <v>0</v>
      </c>
    </row>
    <row r="10" spans="1:14">
      <c r="A10" s="146" t="s">
        <v>167</v>
      </c>
      <c r="B10" s="146">
        <v>2367</v>
      </c>
      <c r="C10" s="146">
        <v>1763</v>
      </c>
      <c r="D10" s="146">
        <v>944</v>
      </c>
      <c r="E10" s="146">
        <v>920</v>
      </c>
      <c r="F10" s="146">
        <v>403.5</v>
      </c>
      <c r="G10" s="146">
        <v>5.87</v>
      </c>
      <c r="H10" s="146">
        <v>860</v>
      </c>
      <c r="I10" s="146">
        <v>735</v>
      </c>
      <c r="J10" s="146">
        <v>60</v>
      </c>
      <c r="K10" s="146">
        <v>20</v>
      </c>
      <c r="L10" s="146">
        <v>20</v>
      </c>
      <c r="M10" s="146">
        <v>0</v>
      </c>
      <c r="N10" s="146">
        <v>25</v>
      </c>
    </row>
    <row r="11" spans="1:14">
      <c r="A11" s="146" t="s">
        <v>168</v>
      </c>
      <c r="B11" s="146">
        <v>4780</v>
      </c>
      <c r="C11" s="146">
        <v>4757</v>
      </c>
      <c r="D11" s="146">
        <v>1656</v>
      </c>
      <c r="E11" s="146">
        <v>1630</v>
      </c>
      <c r="F11" s="146">
        <v>2835.6</v>
      </c>
      <c r="G11" s="146">
        <v>1.69</v>
      </c>
      <c r="H11" s="146">
        <v>2065</v>
      </c>
      <c r="I11" s="146">
        <v>1735</v>
      </c>
      <c r="J11" s="146">
        <v>210</v>
      </c>
      <c r="K11" s="146">
        <v>40</v>
      </c>
      <c r="L11" s="146">
        <v>30</v>
      </c>
      <c r="M11" s="146">
        <v>0</v>
      </c>
      <c r="N11" s="146">
        <v>45</v>
      </c>
    </row>
    <row r="12" spans="1:14">
      <c r="A12" s="146" t="s">
        <v>169</v>
      </c>
      <c r="B12" s="146">
        <v>3670</v>
      </c>
      <c r="C12" s="146">
        <v>3663</v>
      </c>
      <c r="D12" s="146">
        <v>1253</v>
      </c>
      <c r="E12" s="146">
        <v>1229</v>
      </c>
      <c r="F12" s="146">
        <v>2330</v>
      </c>
      <c r="G12" s="146">
        <v>1.58</v>
      </c>
      <c r="H12" s="146">
        <v>1585</v>
      </c>
      <c r="I12" s="146">
        <v>1300</v>
      </c>
      <c r="J12" s="146">
        <v>140</v>
      </c>
      <c r="K12" s="146">
        <v>55</v>
      </c>
      <c r="L12" s="146">
        <v>35</v>
      </c>
      <c r="M12" s="146">
        <v>10</v>
      </c>
      <c r="N12" s="146">
        <v>40</v>
      </c>
    </row>
    <row r="13" spans="1:14">
      <c r="A13" s="146" t="s">
        <v>170</v>
      </c>
      <c r="B13" s="146">
        <v>5973</v>
      </c>
      <c r="C13" s="146">
        <v>5599</v>
      </c>
      <c r="D13" s="146">
        <v>2288</v>
      </c>
      <c r="E13" s="146">
        <v>2244</v>
      </c>
      <c r="F13" s="146">
        <v>2535.9</v>
      </c>
      <c r="G13" s="146">
        <v>2.36</v>
      </c>
      <c r="H13" s="146">
        <v>2360</v>
      </c>
      <c r="I13" s="146">
        <v>1970</v>
      </c>
      <c r="J13" s="146">
        <v>225</v>
      </c>
      <c r="K13" s="146">
        <v>60</v>
      </c>
      <c r="L13" s="146">
        <v>60</v>
      </c>
      <c r="M13" s="146">
        <v>10</v>
      </c>
      <c r="N13" s="146">
        <v>35</v>
      </c>
    </row>
    <row r="14" spans="1:14">
      <c r="A14" s="146" t="s">
        <v>171</v>
      </c>
      <c r="B14" s="146">
        <v>6371</v>
      </c>
      <c r="C14" s="146">
        <v>5843</v>
      </c>
      <c r="D14" s="146">
        <v>2407</v>
      </c>
      <c r="E14" s="146">
        <v>2341</v>
      </c>
      <c r="F14" s="146">
        <v>1314.7</v>
      </c>
      <c r="G14" s="146">
        <v>4.8499999999999996</v>
      </c>
      <c r="H14" s="146">
        <v>2420</v>
      </c>
      <c r="I14" s="146">
        <v>2085</v>
      </c>
      <c r="J14" s="146">
        <v>210</v>
      </c>
      <c r="K14" s="146">
        <v>30</v>
      </c>
      <c r="L14" s="146">
        <v>55</v>
      </c>
      <c r="M14" s="146">
        <v>0</v>
      </c>
      <c r="N14" s="146">
        <v>35</v>
      </c>
    </row>
    <row r="15" spans="1:14">
      <c r="A15" s="146" t="s">
        <v>172</v>
      </c>
      <c r="B15" s="146">
        <v>6283</v>
      </c>
      <c r="C15" s="146">
        <v>5810</v>
      </c>
      <c r="D15" s="146">
        <v>1967</v>
      </c>
      <c r="E15" s="146">
        <v>1927</v>
      </c>
      <c r="F15" s="146">
        <v>1847.1</v>
      </c>
      <c r="G15" s="146">
        <v>3.4</v>
      </c>
      <c r="H15" s="146">
        <v>2350</v>
      </c>
      <c r="I15" s="146">
        <v>2030</v>
      </c>
      <c r="J15" s="146">
        <v>190</v>
      </c>
      <c r="K15" s="146">
        <v>45</v>
      </c>
      <c r="L15" s="146">
        <v>35</v>
      </c>
      <c r="M15" s="146">
        <v>15</v>
      </c>
      <c r="N15" s="146">
        <v>35</v>
      </c>
    </row>
    <row r="16" spans="1:14">
      <c r="A16" s="146" t="s">
        <v>173</v>
      </c>
      <c r="B16" s="146">
        <v>3610</v>
      </c>
      <c r="C16" s="146">
        <v>3546</v>
      </c>
      <c r="D16" s="146">
        <v>1228</v>
      </c>
      <c r="E16" s="146">
        <v>1209</v>
      </c>
      <c r="F16" s="146">
        <v>4012.4</v>
      </c>
      <c r="G16" s="146">
        <v>0.9</v>
      </c>
      <c r="H16" s="146">
        <v>1395</v>
      </c>
      <c r="I16" s="146">
        <v>1145</v>
      </c>
      <c r="J16" s="146">
        <v>160</v>
      </c>
      <c r="K16" s="146">
        <v>40</v>
      </c>
      <c r="L16" s="146">
        <v>20</v>
      </c>
      <c r="M16" s="146">
        <v>0</v>
      </c>
      <c r="N16" s="146">
        <v>30</v>
      </c>
    </row>
    <row r="17" spans="1:14">
      <c r="A17" s="146" t="s">
        <v>174</v>
      </c>
      <c r="B17" s="146">
        <v>7036</v>
      </c>
      <c r="C17" s="146">
        <v>6479</v>
      </c>
      <c r="D17" s="146">
        <v>2850</v>
      </c>
      <c r="E17" s="146">
        <v>2763</v>
      </c>
      <c r="F17" s="146">
        <v>1992.6</v>
      </c>
      <c r="G17" s="146">
        <v>3.53</v>
      </c>
      <c r="H17" s="146">
        <v>2370</v>
      </c>
      <c r="I17" s="146">
        <v>1980</v>
      </c>
      <c r="J17" s="146">
        <v>175</v>
      </c>
      <c r="K17" s="146">
        <v>75</v>
      </c>
      <c r="L17" s="146">
        <v>80</v>
      </c>
      <c r="M17" s="146">
        <v>15</v>
      </c>
      <c r="N17" s="146">
        <v>45</v>
      </c>
    </row>
    <row r="18" spans="1:14">
      <c r="A18" s="146" t="s">
        <v>175</v>
      </c>
      <c r="B18" s="146">
        <v>4166</v>
      </c>
      <c r="C18" s="146">
        <v>3980</v>
      </c>
      <c r="D18" s="146">
        <v>2775</v>
      </c>
      <c r="E18" s="146">
        <v>2576</v>
      </c>
      <c r="F18" s="146">
        <v>2778.3</v>
      </c>
      <c r="G18" s="146">
        <v>1.5</v>
      </c>
      <c r="H18" s="146">
        <v>1220</v>
      </c>
      <c r="I18" s="146">
        <v>845</v>
      </c>
      <c r="J18" s="146">
        <v>65</v>
      </c>
      <c r="K18" s="146">
        <v>125</v>
      </c>
      <c r="L18" s="146">
        <v>140</v>
      </c>
      <c r="M18" s="146">
        <v>15</v>
      </c>
      <c r="N18" s="146">
        <v>25</v>
      </c>
    </row>
    <row r="19" spans="1:14">
      <c r="A19" s="146" t="s">
        <v>176</v>
      </c>
      <c r="B19" s="146">
        <v>3665</v>
      </c>
      <c r="C19" s="146">
        <v>3457</v>
      </c>
      <c r="D19" s="146">
        <v>1757</v>
      </c>
      <c r="E19" s="146">
        <v>1668</v>
      </c>
      <c r="F19" s="146">
        <v>1354.8</v>
      </c>
      <c r="G19" s="146">
        <v>2.71</v>
      </c>
      <c r="H19" s="146">
        <v>1270</v>
      </c>
      <c r="I19" s="146">
        <v>900</v>
      </c>
      <c r="J19" s="146">
        <v>105</v>
      </c>
      <c r="K19" s="146">
        <v>120</v>
      </c>
      <c r="L19" s="146">
        <v>120</v>
      </c>
      <c r="M19" s="146">
        <v>10</v>
      </c>
      <c r="N19" s="146">
        <v>10</v>
      </c>
    </row>
    <row r="20" spans="1:14">
      <c r="A20" s="146" t="s">
        <v>177</v>
      </c>
      <c r="B20" s="146">
        <v>5945</v>
      </c>
      <c r="C20" s="146">
        <v>5825</v>
      </c>
      <c r="D20" s="146">
        <v>2240</v>
      </c>
      <c r="E20" s="146">
        <v>2173</v>
      </c>
      <c r="F20" s="146">
        <v>1104</v>
      </c>
      <c r="G20" s="146">
        <v>5.39</v>
      </c>
      <c r="H20" s="146">
        <v>2445</v>
      </c>
      <c r="I20" s="146">
        <v>2030</v>
      </c>
      <c r="J20" s="146">
        <v>260</v>
      </c>
      <c r="K20" s="146">
        <v>70</v>
      </c>
      <c r="L20" s="146">
        <v>20</v>
      </c>
      <c r="M20" s="146">
        <v>10</v>
      </c>
      <c r="N20" s="146">
        <v>45</v>
      </c>
    </row>
    <row r="21" spans="1:14">
      <c r="A21" s="146" t="s">
        <v>178</v>
      </c>
      <c r="B21" s="146">
        <v>6070</v>
      </c>
      <c r="C21" s="146">
        <v>6080</v>
      </c>
      <c r="D21" s="146">
        <v>2232</v>
      </c>
      <c r="E21" s="146">
        <v>2175</v>
      </c>
      <c r="F21" s="146">
        <v>3301.4</v>
      </c>
      <c r="G21" s="146">
        <v>1.84</v>
      </c>
      <c r="H21" s="146">
        <v>2445</v>
      </c>
      <c r="I21" s="146">
        <v>1995</v>
      </c>
      <c r="J21" s="146">
        <v>270</v>
      </c>
      <c r="K21" s="146">
        <v>105</v>
      </c>
      <c r="L21" s="146">
        <v>40</v>
      </c>
      <c r="M21" s="146">
        <v>10</v>
      </c>
      <c r="N21" s="146">
        <v>25</v>
      </c>
    </row>
    <row r="22" spans="1:14">
      <c r="A22" s="146" t="s">
        <v>179</v>
      </c>
      <c r="B22" s="146">
        <v>4222</v>
      </c>
      <c r="C22" s="146">
        <v>4189</v>
      </c>
      <c r="D22" s="146">
        <v>1538</v>
      </c>
      <c r="E22" s="146">
        <v>1495</v>
      </c>
      <c r="F22" s="146">
        <v>3645.3</v>
      </c>
      <c r="G22" s="146">
        <v>1.1599999999999999</v>
      </c>
      <c r="H22" s="146">
        <v>1470</v>
      </c>
      <c r="I22" s="146">
        <v>1210</v>
      </c>
      <c r="J22" s="146">
        <v>110</v>
      </c>
      <c r="K22" s="146">
        <v>50</v>
      </c>
      <c r="L22" s="146">
        <v>70</v>
      </c>
      <c r="M22" s="146">
        <v>10</v>
      </c>
      <c r="N22" s="146">
        <v>20</v>
      </c>
    </row>
    <row r="23" spans="1:14">
      <c r="A23" s="146" t="s">
        <v>180</v>
      </c>
      <c r="B23" s="146">
        <v>7479</v>
      </c>
      <c r="C23" s="146">
        <v>7589</v>
      </c>
      <c r="D23" s="146">
        <v>2859</v>
      </c>
      <c r="E23" s="146">
        <v>2791</v>
      </c>
      <c r="F23" s="146">
        <v>3003.6</v>
      </c>
      <c r="G23" s="146">
        <v>2.4900000000000002</v>
      </c>
      <c r="H23" s="146">
        <v>2665</v>
      </c>
      <c r="I23" s="146">
        <v>2125</v>
      </c>
      <c r="J23" s="146">
        <v>245</v>
      </c>
      <c r="K23" s="146">
        <v>70</v>
      </c>
      <c r="L23" s="146">
        <v>155</v>
      </c>
      <c r="M23" s="146">
        <v>15</v>
      </c>
      <c r="N23" s="146">
        <v>60</v>
      </c>
    </row>
    <row r="24" spans="1:14">
      <c r="A24" s="146" t="s">
        <v>181</v>
      </c>
      <c r="B24" s="146">
        <v>2310</v>
      </c>
      <c r="C24" s="146">
        <v>2306</v>
      </c>
      <c r="D24" s="146">
        <v>1053</v>
      </c>
      <c r="E24" s="146">
        <v>1017</v>
      </c>
      <c r="F24" s="146">
        <v>1366</v>
      </c>
      <c r="G24" s="146">
        <v>1.69</v>
      </c>
      <c r="H24" s="146">
        <v>620</v>
      </c>
      <c r="I24" s="146">
        <v>475</v>
      </c>
      <c r="J24" s="146">
        <v>70</v>
      </c>
      <c r="K24" s="146">
        <v>25</v>
      </c>
      <c r="L24" s="146">
        <v>40</v>
      </c>
      <c r="M24" s="146">
        <v>0</v>
      </c>
      <c r="N24" s="146">
        <v>10</v>
      </c>
    </row>
    <row r="25" spans="1:14">
      <c r="A25" s="146" t="s">
        <v>182</v>
      </c>
      <c r="B25" s="146">
        <v>3132</v>
      </c>
      <c r="C25" s="146">
        <v>3078</v>
      </c>
      <c r="D25" s="146">
        <v>1211</v>
      </c>
      <c r="E25" s="146">
        <v>1185</v>
      </c>
      <c r="F25" s="146">
        <v>2619.8000000000002</v>
      </c>
      <c r="G25" s="146">
        <v>1.2</v>
      </c>
      <c r="H25" s="146">
        <v>1285</v>
      </c>
      <c r="I25" s="146">
        <v>1030</v>
      </c>
      <c r="J25" s="146">
        <v>125</v>
      </c>
      <c r="K25" s="146">
        <v>35</v>
      </c>
      <c r="L25" s="146">
        <v>50</v>
      </c>
      <c r="M25" s="146">
        <v>10</v>
      </c>
      <c r="N25" s="146">
        <v>30</v>
      </c>
    </row>
    <row r="26" spans="1:14">
      <c r="A26" s="146" t="s">
        <v>183</v>
      </c>
      <c r="B26" s="146">
        <v>6003</v>
      </c>
      <c r="C26" s="146">
        <v>6011</v>
      </c>
      <c r="D26" s="146">
        <v>2170</v>
      </c>
      <c r="E26" s="146">
        <v>2112</v>
      </c>
      <c r="F26" s="146">
        <v>3295.3</v>
      </c>
      <c r="G26" s="146">
        <v>1.82</v>
      </c>
      <c r="H26" s="146">
        <v>2365</v>
      </c>
      <c r="I26" s="146">
        <v>1840</v>
      </c>
      <c r="J26" s="146">
        <v>255</v>
      </c>
      <c r="K26" s="146">
        <v>95</v>
      </c>
      <c r="L26" s="146">
        <v>125</v>
      </c>
      <c r="M26" s="146">
        <v>20</v>
      </c>
      <c r="N26" s="146">
        <v>30</v>
      </c>
    </row>
    <row r="27" spans="1:14">
      <c r="A27" s="146" t="s">
        <v>184</v>
      </c>
      <c r="B27" s="146">
        <v>6714</v>
      </c>
      <c r="C27" s="146">
        <v>6576</v>
      </c>
      <c r="D27" s="146">
        <v>3398</v>
      </c>
      <c r="E27" s="146">
        <v>3235</v>
      </c>
      <c r="F27" s="146">
        <v>2944.2</v>
      </c>
      <c r="G27" s="146">
        <v>2.2799999999999998</v>
      </c>
      <c r="H27" s="146">
        <v>2360</v>
      </c>
      <c r="I27" s="146">
        <v>1805</v>
      </c>
      <c r="J27" s="146">
        <v>255</v>
      </c>
      <c r="K27" s="146">
        <v>85</v>
      </c>
      <c r="L27" s="146">
        <v>140</v>
      </c>
      <c r="M27" s="146">
        <v>30</v>
      </c>
      <c r="N27" s="146">
        <v>40</v>
      </c>
    </row>
    <row r="28" spans="1:14">
      <c r="A28" s="146" t="s">
        <v>185</v>
      </c>
      <c r="B28" s="146">
        <v>5064</v>
      </c>
      <c r="C28" s="146">
        <v>4939</v>
      </c>
      <c r="D28" s="146">
        <v>2415</v>
      </c>
      <c r="E28" s="146">
        <v>2307</v>
      </c>
      <c r="F28" s="146">
        <v>2412.8000000000002</v>
      </c>
      <c r="G28" s="146">
        <v>2.1</v>
      </c>
      <c r="H28" s="146">
        <v>1595</v>
      </c>
      <c r="I28" s="146">
        <v>1360</v>
      </c>
      <c r="J28" s="146">
        <v>125</v>
      </c>
      <c r="K28" s="146">
        <v>60</v>
      </c>
      <c r="L28" s="146">
        <v>30</v>
      </c>
      <c r="M28" s="146">
        <v>0</v>
      </c>
      <c r="N28" s="146">
        <v>15</v>
      </c>
    </row>
    <row r="29" spans="1:14">
      <c r="A29" s="146" t="s">
        <v>186</v>
      </c>
      <c r="B29" s="146">
        <v>4098</v>
      </c>
      <c r="C29" s="146">
        <v>3631</v>
      </c>
      <c r="D29" s="146">
        <v>1474</v>
      </c>
      <c r="E29" s="146">
        <v>1387</v>
      </c>
      <c r="F29" s="146">
        <v>2446</v>
      </c>
      <c r="G29" s="146">
        <v>1.68</v>
      </c>
      <c r="H29" s="146">
        <v>1860</v>
      </c>
      <c r="I29" s="146">
        <v>1435</v>
      </c>
      <c r="J29" s="146">
        <v>200</v>
      </c>
      <c r="K29" s="146">
        <v>135</v>
      </c>
      <c r="L29" s="146">
        <v>60</v>
      </c>
      <c r="M29" s="146">
        <v>10</v>
      </c>
      <c r="N29" s="146">
        <v>15</v>
      </c>
    </row>
    <row r="30" spans="1:14">
      <c r="A30" s="146" t="s">
        <v>187</v>
      </c>
      <c r="B30" s="146">
        <v>2455</v>
      </c>
      <c r="C30" s="146">
        <v>2264</v>
      </c>
      <c r="D30" s="146">
        <v>910</v>
      </c>
      <c r="E30" s="146">
        <v>832</v>
      </c>
      <c r="F30" s="146">
        <v>3125.8</v>
      </c>
      <c r="G30" s="146">
        <v>0.79</v>
      </c>
      <c r="H30" s="146">
        <v>1000</v>
      </c>
      <c r="I30" s="146">
        <v>695</v>
      </c>
      <c r="J30" s="146">
        <v>150</v>
      </c>
      <c r="K30" s="146">
        <v>75</v>
      </c>
      <c r="L30" s="146">
        <v>55</v>
      </c>
      <c r="M30" s="146">
        <v>10</v>
      </c>
      <c r="N30" s="146">
        <v>0</v>
      </c>
    </row>
    <row r="31" spans="1:14">
      <c r="A31" s="146" t="s">
        <v>188</v>
      </c>
      <c r="B31" s="146">
        <v>3896</v>
      </c>
      <c r="C31" s="146">
        <v>3587</v>
      </c>
      <c r="D31" s="146">
        <v>1449</v>
      </c>
      <c r="E31" s="146">
        <v>1356</v>
      </c>
      <c r="F31" s="146">
        <v>3647.3</v>
      </c>
      <c r="G31" s="146">
        <v>1.07</v>
      </c>
      <c r="H31" s="146">
        <v>1670</v>
      </c>
      <c r="I31" s="146">
        <v>1260</v>
      </c>
      <c r="J31" s="146">
        <v>160</v>
      </c>
      <c r="K31" s="146">
        <v>145</v>
      </c>
      <c r="L31" s="146">
        <v>45</v>
      </c>
      <c r="M31" s="146">
        <v>15</v>
      </c>
      <c r="N31" s="146">
        <v>35</v>
      </c>
    </row>
    <row r="32" spans="1:14">
      <c r="A32" s="146" t="s">
        <v>189</v>
      </c>
      <c r="B32" s="146">
        <v>5558</v>
      </c>
      <c r="C32" s="146">
        <v>5202</v>
      </c>
      <c r="D32" s="146">
        <v>2326</v>
      </c>
      <c r="E32" s="146">
        <v>2231</v>
      </c>
      <c r="F32" s="146">
        <v>1871.7</v>
      </c>
      <c r="G32" s="146">
        <v>2.97</v>
      </c>
      <c r="H32" s="146">
        <v>2040</v>
      </c>
      <c r="I32" s="146">
        <v>1555</v>
      </c>
      <c r="J32" s="146">
        <v>195</v>
      </c>
      <c r="K32" s="146">
        <v>115</v>
      </c>
      <c r="L32" s="146">
        <v>115</v>
      </c>
      <c r="M32" s="146">
        <v>0</v>
      </c>
      <c r="N32" s="146">
        <v>65</v>
      </c>
    </row>
    <row r="33" spans="1:14">
      <c r="A33" s="146" t="s">
        <v>190</v>
      </c>
      <c r="B33" s="146">
        <v>5523</v>
      </c>
      <c r="C33" s="146">
        <v>4102</v>
      </c>
      <c r="D33" s="146">
        <v>2429</v>
      </c>
      <c r="E33" s="146">
        <v>2063</v>
      </c>
      <c r="F33" s="146">
        <v>277.2</v>
      </c>
      <c r="G33" s="146">
        <v>19.920000000000002</v>
      </c>
      <c r="H33" s="146">
        <v>2215</v>
      </c>
      <c r="I33" s="146">
        <v>2075</v>
      </c>
      <c r="J33" s="146">
        <v>90</v>
      </c>
      <c r="K33" s="146">
        <v>10</v>
      </c>
      <c r="L33" s="146">
        <v>15</v>
      </c>
      <c r="M33" s="146">
        <v>0</v>
      </c>
      <c r="N33" s="146">
        <v>30</v>
      </c>
    </row>
    <row r="34" spans="1:14">
      <c r="A34" s="146" t="s">
        <v>191</v>
      </c>
      <c r="B34" s="146">
        <v>5621</v>
      </c>
      <c r="C34" s="146">
        <v>5064</v>
      </c>
      <c r="D34" s="146">
        <v>2032</v>
      </c>
      <c r="E34" s="146">
        <v>1965</v>
      </c>
      <c r="F34" s="146">
        <v>32.9</v>
      </c>
      <c r="G34" s="146">
        <v>170.91</v>
      </c>
      <c r="H34" s="146">
        <v>2155</v>
      </c>
      <c r="I34" s="146">
        <v>1895</v>
      </c>
      <c r="J34" s="146">
        <v>135</v>
      </c>
      <c r="K34" s="146">
        <v>15</v>
      </c>
      <c r="L34" s="146">
        <v>80</v>
      </c>
      <c r="M34" s="146">
        <v>0</v>
      </c>
      <c r="N34" s="146">
        <v>25</v>
      </c>
    </row>
    <row r="35" spans="1:14">
      <c r="A35" s="146" t="s">
        <v>192</v>
      </c>
      <c r="B35" s="146">
        <v>3076</v>
      </c>
      <c r="C35" s="146">
        <v>2140</v>
      </c>
      <c r="D35" s="146">
        <v>2090</v>
      </c>
      <c r="E35" s="146">
        <v>1299</v>
      </c>
      <c r="F35" s="146">
        <v>160.9</v>
      </c>
      <c r="G35" s="146">
        <v>19.12</v>
      </c>
      <c r="H35" s="146">
        <v>1030</v>
      </c>
      <c r="I35" s="146">
        <v>880</v>
      </c>
      <c r="J35" s="146">
        <v>55</v>
      </c>
      <c r="K35" s="146">
        <v>25</v>
      </c>
      <c r="L35" s="146">
        <v>20</v>
      </c>
      <c r="M35" s="146">
        <v>0</v>
      </c>
      <c r="N35" s="146">
        <v>45</v>
      </c>
    </row>
    <row r="36" spans="1:14">
      <c r="A36" s="146" t="s">
        <v>193</v>
      </c>
      <c r="B36" s="146">
        <v>304</v>
      </c>
      <c r="C36" s="146">
        <v>198</v>
      </c>
      <c r="D36" s="146">
        <v>154</v>
      </c>
      <c r="E36" s="146">
        <v>128</v>
      </c>
      <c r="F36" s="146">
        <v>35.1</v>
      </c>
      <c r="G36" s="146">
        <v>8.67</v>
      </c>
      <c r="H36" s="146">
        <v>155</v>
      </c>
      <c r="I36" s="146">
        <v>120</v>
      </c>
      <c r="J36" s="146">
        <v>15</v>
      </c>
      <c r="K36" s="146">
        <v>0</v>
      </c>
      <c r="L36" s="146">
        <v>15</v>
      </c>
      <c r="M36" s="146">
        <v>0</v>
      </c>
      <c r="N36" s="146">
        <v>0</v>
      </c>
    </row>
    <row r="37" spans="1:14">
      <c r="A37" s="146" t="s">
        <v>194</v>
      </c>
      <c r="B37" s="146">
        <v>2626</v>
      </c>
      <c r="C37" s="146">
        <v>2552</v>
      </c>
      <c r="D37" s="146">
        <v>940</v>
      </c>
      <c r="E37" s="146">
        <v>918</v>
      </c>
      <c r="F37" s="146">
        <v>115.8</v>
      </c>
      <c r="G37" s="146">
        <v>22.67</v>
      </c>
      <c r="H37" s="146">
        <v>1085</v>
      </c>
      <c r="I37" s="146">
        <v>940</v>
      </c>
      <c r="J37" s="146">
        <v>70</v>
      </c>
      <c r="K37" s="146">
        <v>0</v>
      </c>
      <c r="L37" s="146">
        <v>30</v>
      </c>
      <c r="M37" s="146">
        <v>0</v>
      </c>
      <c r="N37" s="146">
        <v>40</v>
      </c>
    </row>
    <row r="38" spans="1:14">
      <c r="A38" s="146" t="s">
        <v>195</v>
      </c>
      <c r="B38" s="146">
        <v>925</v>
      </c>
      <c r="C38" s="146">
        <v>113</v>
      </c>
      <c r="D38" s="146">
        <v>419</v>
      </c>
      <c r="E38" s="146">
        <v>374</v>
      </c>
      <c r="F38" s="146">
        <v>71.3</v>
      </c>
      <c r="G38" s="146">
        <v>12.98</v>
      </c>
      <c r="H38" s="146">
        <v>295</v>
      </c>
      <c r="I38" s="146">
        <v>275</v>
      </c>
      <c r="J38" s="146">
        <v>15</v>
      </c>
      <c r="K38" s="146">
        <v>0</v>
      </c>
      <c r="L38" s="146">
        <v>0</v>
      </c>
      <c r="M38" s="146">
        <v>0</v>
      </c>
      <c r="N38" s="146">
        <v>0</v>
      </c>
    </row>
    <row r="39" spans="1:14">
      <c r="A39" s="146" t="s">
        <v>196</v>
      </c>
      <c r="B39" s="146">
        <v>715</v>
      </c>
      <c r="C39" s="146">
        <v>759</v>
      </c>
      <c r="D39" s="146">
        <v>272</v>
      </c>
      <c r="E39" s="146">
        <v>256</v>
      </c>
      <c r="F39" s="146">
        <v>117.1</v>
      </c>
      <c r="G39" s="146">
        <v>6.11</v>
      </c>
      <c r="H39" s="146">
        <v>335</v>
      </c>
      <c r="I39" s="146">
        <v>305</v>
      </c>
      <c r="J39" s="146">
        <v>20</v>
      </c>
      <c r="K39" s="146">
        <v>0</v>
      </c>
      <c r="L39" s="146">
        <v>0</v>
      </c>
      <c r="M39" s="146">
        <v>0</v>
      </c>
      <c r="N39" s="146">
        <v>15</v>
      </c>
    </row>
    <row r="40" spans="1:14">
      <c r="A40" s="146" t="s">
        <v>197</v>
      </c>
      <c r="B40" s="146">
        <v>3301</v>
      </c>
      <c r="C40" s="146">
        <v>3059</v>
      </c>
      <c r="D40" s="146">
        <v>1077</v>
      </c>
      <c r="E40" s="146">
        <v>1053</v>
      </c>
      <c r="F40" s="146">
        <v>2446.3000000000002</v>
      </c>
      <c r="G40" s="146">
        <v>1.35</v>
      </c>
      <c r="H40" s="146">
        <v>1395</v>
      </c>
      <c r="I40" s="146">
        <v>1205</v>
      </c>
      <c r="J40" s="146">
        <v>100</v>
      </c>
      <c r="K40" s="146">
        <v>15</v>
      </c>
      <c r="L40" s="146">
        <v>60</v>
      </c>
      <c r="M40" s="146">
        <v>0</v>
      </c>
      <c r="N40" s="146">
        <v>20</v>
      </c>
    </row>
    <row r="41" spans="1:14">
      <c r="A41" s="146" t="s">
        <v>198</v>
      </c>
      <c r="B41" s="146">
        <v>4144</v>
      </c>
      <c r="C41" s="146">
        <v>3950</v>
      </c>
      <c r="D41" s="146">
        <v>1662</v>
      </c>
      <c r="E41" s="146">
        <v>1529</v>
      </c>
      <c r="F41" s="146">
        <v>1306.5999999999999</v>
      </c>
      <c r="G41" s="146">
        <v>3.17</v>
      </c>
      <c r="H41" s="146">
        <v>1550</v>
      </c>
      <c r="I41" s="146">
        <v>1410</v>
      </c>
      <c r="J41" s="146">
        <v>65</v>
      </c>
      <c r="K41" s="146">
        <v>20</v>
      </c>
      <c r="L41" s="146">
        <v>10</v>
      </c>
      <c r="M41" s="146">
        <v>10</v>
      </c>
      <c r="N41" s="146">
        <v>40</v>
      </c>
    </row>
    <row r="42" spans="1:14">
      <c r="A42" s="146" t="s">
        <v>199</v>
      </c>
      <c r="B42" s="146">
        <v>6880</v>
      </c>
      <c r="C42" s="146">
        <v>5802</v>
      </c>
      <c r="D42" s="146">
        <v>2163</v>
      </c>
      <c r="E42" s="146">
        <v>2105</v>
      </c>
      <c r="F42" s="146">
        <v>2678.2</v>
      </c>
      <c r="G42" s="146">
        <v>2.57</v>
      </c>
      <c r="H42" s="146">
        <v>2480</v>
      </c>
      <c r="I42" s="146">
        <v>2230</v>
      </c>
      <c r="J42" s="146">
        <v>130</v>
      </c>
      <c r="K42" s="146">
        <v>20</v>
      </c>
      <c r="L42" s="146">
        <v>45</v>
      </c>
      <c r="M42" s="146">
        <v>0</v>
      </c>
      <c r="N42" s="146">
        <v>35</v>
      </c>
    </row>
    <row r="43" spans="1:14">
      <c r="A43" s="146" t="s">
        <v>200</v>
      </c>
      <c r="B43" s="146">
        <v>3868</v>
      </c>
      <c r="C43" s="146">
        <v>1755</v>
      </c>
      <c r="D43" s="146">
        <v>1213</v>
      </c>
      <c r="E43" s="146">
        <v>1176</v>
      </c>
      <c r="F43" s="146">
        <v>1655</v>
      </c>
      <c r="G43" s="146">
        <v>2.34</v>
      </c>
      <c r="H43" s="146">
        <v>1345</v>
      </c>
      <c r="I43" s="146">
        <v>1225</v>
      </c>
      <c r="J43" s="146">
        <v>90</v>
      </c>
      <c r="K43" s="146">
        <v>15</v>
      </c>
      <c r="L43" s="146">
        <v>0</v>
      </c>
      <c r="M43" s="146">
        <v>0</v>
      </c>
      <c r="N43" s="146">
        <v>20</v>
      </c>
    </row>
    <row r="44" spans="1:14">
      <c r="A44" s="146" t="s">
        <v>201</v>
      </c>
      <c r="B44" s="146">
        <v>3711</v>
      </c>
      <c r="C44" s="146">
        <v>3591</v>
      </c>
      <c r="D44" s="146">
        <v>1600</v>
      </c>
      <c r="E44" s="146">
        <v>1392</v>
      </c>
      <c r="F44" s="146">
        <v>1542.9</v>
      </c>
      <c r="G44" s="146">
        <v>2.41</v>
      </c>
      <c r="H44" s="146">
        <v>1360</v>
      </c>
      <c r="I44" s="146">
        <v>1170</v>
      </c>
      <c r="J44" s="146">
        <v>90</v>
      </c>
      <c r="K44" s="146">
        <v>10</v>
      </c>
      <c r="L44" s="146">
        <v>60</v>
      </c>
      <c r="M44" s="146">
        <v>0</v>
      </c>
      <c r="N44" s="146">
        <v>35</v>
      </c>
    </row>
    <row r="45" spans="1:14">
      <c r="A45" s="146" t="s">
        <v>202</v>
      </c>
      <c r="B45" s="146">
        <v>3861</v>
      </c>
      <c r="C45" s="146">
        <v>3792</v>
      </c>
      <c r="D45" s="146">
        <v>2050</v>
      </c>
      <c r="E45" s="146">
        <v>1952</v>
      </c>
      <c r="F45" s="146">
        <v>326.2</v>
      </c>
      <c r="G45" s="146">
        <v>11.83</v>
      </c>
      <c r="H45" s="146">
        <v>1110</v>
      </c>
      <c r="I45" s="146">
        <v>970</v>
      </c>
      <c r="J45" s="146">
        <v>85</v>
      </c>
      <c r="K45" s="146">
        <v>0</v>
      </c>
      <c r="L45" s="146">
        <v>20</v>
      </c>
      <c r="M45" s="146">
        <v>0</v>
      </c>
      <c r="N45" s="146">
        <v>30</v>
      </c>
    </row>
    <row r="46" spans="1:14">
      <c r="A46" s="146" t="s">
        <v>203</v>
      </c>
      <c r="B46" s="146">
        <v>5132</v>
      </c>
      <c r="C46" s="146">
        <v>5145</v>
      </c>
      <c r="D46" s="146">
        <v>1770</v>
      </c>
      <c r="E46" s="146">
        <v>1743</v>
      </c>
      <c r="F46" s="146">
        <v>74.5</v>
      </c>
      <c r="G46" s="146">
        <v>68.87</v>
      </c>
      <c r="H46" s="146">
        <v>1910</v>
      </c>
      <c r="I46" s="146">
        <v>1670</v>
      </c>
      <c r="J46" s="146">
        <v>140</v>
      </c>
      <c r="K46" s="146">
        <v>15</v>
      </c>
      <c r="L46" s="146">
        <v>55</v>
      </c>
      <c r="M46" s="146">
        <v>0</v>
      </c>
      <c r="N46" s="146">
        <v>25</v>
      </c>
    </row>
    <row r="47" spans="1:14">
      <c r="A47" s="146" t="s">
        <v>204</v>
      </c>
      <c r="B47" s="146">
        <v>8383</v>
      </c>
      <c r="C47" s="146">
        <v>6210</v>
      </c>
      <c r="D47" s="146">
        <v>2790</v>
      </c>
      <c r="E47" s="146">
        <v>2719</v>
      </c>
      <c r="F47" s="146">
        <v>45.4</v>
      </c>
      <c r="G47" s="146">
        <v>184.73</v>
      </c>
      <c r="H47" s="146">
        <v>3205</v>
      </c>
      <c r="I47" s="146">
        <v>2845</v>
      </c>
      <c r="J47" s="146">
        <v>230</v>
      </c>
      <c r="K47" s="146">
        <v>15</v>
      </c>
      <c r="L47" s="146">
        <v>45</v>
      </c>
      <c r="M47" s="146">
        <v>0</v>
      </c>
      <c r="N47" s="146">
        <v>75</v>
      </c>
    </row>
    <row r="48" spans="1:14">
      <c r="A48" s="146" t="s">
        <v>205</v>
      </c>
      <c r="B48" s="146">
        <v>5533</v>
      </c>
      <c r="C48" s="146">
        <v>5270</v>
      </c>
      <c r="D48" s="146">
        <v>2167</v>
      </c>
      <c r="E48" s="146">
        <v>1967</v>
      </c>
      <c r="F48" s="146">
        <v>19.8</v>
      </c>
      <c r="G48" s="146">
        <v>279.42</v>
      </c>
      <c r="H48" s="146">
        <v>2085</v>
      </c>
      <c r="I48" s="146">
        <v>1830</v>
      </c>
      <c r="J48" s="146">
        <v>140</v>
      </c>
      <c r="K48" s="146">
        <v>15</v>
      </c>
      <c r="L48" s="146">
        <v>65</v>
      </c>
      <c r="M48" s="146">
        <v>0</v>
      </c>
      <c r="N48" s="146">
        <v>30</v>
      </c>
    </row>
    <row r="49" spans="1:14">
      <c r="A49" s="146" t="s">
        <v>206</v>
      </c>
      <c r="B49" s="146">
        <v>2653</v>
      </c>
      <c r="C49" s="146">
        <v>2434</v>
      </c>
      <c r="D49" s="146">
        <v>1118</v>
      </c>
      <c r="E49" s="146">
        <v>1087</v>
      </c>
      <c r="F49" s="146">
        <v>933.8</v>
      </c>
      <c r="G49" s="146">
        <v>2.84</v>
      </c>
      <c r="H49" s="146">
        <v>1120</v>
      </c>
      <c r="I49" s="146">
        <v>965</v>
      </c>
      <c r="J49" s="146">
        <v>40</v>
      </c>
      <c r="K49" s="146">
        <v>0</v>
      </c>
      <c r="L49" s="146">
        <v>95</v>
      </c>
      <c r="M49" s="146">
        <v>0</v>
      </c>
      <c r="N49" s="146">
        <v>25</v>
      </c>
    </row>
  </sheetData>
  <pageMargins left="0.7" right="0.7" top="0.75" bottom="0.75" header="0.3" footer="0.3"/>
  <pageSetup orientation="portrait" horizontalDpi="0" verticalDpi="0"/>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E5C73-3865-FB40-921A-14399E6D27C6}">
  <dimension ref="A1:CA53"/>
  <sheetViews>
    <sheetView topLeftCell="BC1" zoomScaleNormal="100" workbookViewId="0">
      <pane ySplit="1" topLeftCell="A2" activePane="bottomLeft" state="frozen"/>
      <selection pane="bottomLeft" activeCell="BX2" sqref="A2:CA49"/>
    </sheetView>
  </sheetViews>
  <sheetFormatPr defaultColWidth="11.42578125" defaultRowHeight="15"/>
  <cols>
    <col min="1" max="1" width="23.85546875" customWidth="1"/>
    <col min="2" max="78" width="11.7109375" customWidth="1"/>
    <col min="79" max="79" width="35.85546875" customWidth="1"/>
  </cols>
  <sheetData>
    <row r="1" spans="1:79" ht="65.25" thickTop="1" thickBot="1">
      <c r="A1" s="144" t="s">
        <v>101</v>
      </c>
      <c r="B1" s="149" t="s">
        <v>209</v>
      </c>
      <c r="C1" s="145" t="s">
        <v>138</v>
      </c>
      <c r="D1" s="149" t="s">
        <v>225</v>
      </c>
      <c r="E1" s="149" t="s">
        <v>226</v>
      </c>
      <c r="F1" s="149" t="s">
        <v>227</v>
      </c>
      <c r="G1" s="84" t="s">
        <v>139</v>
      </c>
      <c r="H1" s="20" t="s">
        <v>140</v>
      </c>
      <c r="I1" s="15" t="s">
        <v>141</v>
      </c>
      <c r="J1" s="15" t="s">
        <v>142</v>
      </c>
      <c r="K1" s="15" t="s">
        <v>143</v>
      </c>
      <c r="L1" s="145" t="s">
        <v>144</v>
      </c>
      <c r="M1" s="150" t="s">
        <v>216</v>
      </c>
      <c r="N1" s="14" t="s">
        <v>145</v>
      </c>
      <c r="O1" s="151" t="s">
        <v>217</v>
      </c>
      <c r="P1" s="85" t="s">
        <v>146</v>
      </c>
      <c r="Q1" s="152" t="s">
        <v>210</v>
      </c>
      <c r="R1" s="152" t="s">
        <v>316</v>
      </c>
      <c r="S1" s="89" t="s">
        <v>19</v>
      </c>
      <c r="T1" s="89" t="s">
        <v>147</v>
      </c>
      <c r="U1" s="89" t="s">
        <v>17</v>
      </c>
      <c r="V1" s="153" t="s">
        <v>218</v>
      </c>
      <c r="W1" s="15" t="s">
        <v>148</v>
      </c>
      <c r="X1" s="153" t="s">
        <v>219</v>
      </c>
      <c r="Y1" s="89" t="s">
        <v>149</v>
      </c>
      <c r="Z1" s="153" t="s">
        <v>212</v>
      </c>
      <c r="AA1" s="15" t="s">
        <v>150</v>
      </c>
      <c r="AB1" s="154" t="s">
        <v>214</v>
      </c>
      <c r="AC1" s="154" t="s">
        <v>317</v>
      </c>
      <c r="AD1" s="162" t="s">
        <v>28</v>
      </c>
      <c r="AE1" s="89" t="s">
        <v>26</v>
      </c>
      <c r="AF1" s="153" t="s">
        <v>220</v>
      </c>
      <c r="AG1" s="15" t="s">
        <v>151</v>
      </c>
      <c r="AH1" s="233" t="s">
        <v>221</v>
      </c>
      <c r="AI1" s="89" t="s">
        <v>152</v>
      </c>
      <c r="AJ1" s="154" t="s">
        <v>213</v>
      </c>
      <c r="AK1" s="154" t="s">
        <v>318</v>
      </c>
      <c r="AL1" s="162" t="s">
        <v>31</v>
      </c>
      <c r="AM1" s="89" t="s">
        <v>153</v>
      </c>
      <c r="AN1" s="153" t="s">
        <v>223</v>
      </c>
      <c r="AO1" s="15" t="s">
        <v>154</v>
      </c>
      <c r="AP1" s="155" t="s">
        <v>222</v>
      </c>
      <c r="AQ1" s="20" t="s">
        <v>155</v>
      </c>
      <c r="AR1" s="156" t="s">
        <v>215</v>
      </c>
      <c r="AS1" s="21" t="s">
        <v>156</v>
      </c>
      <c r="AT1" s="15" t="s">
        <v>157</v>
      </c>
      <c r="AU1" s="16" t="s">
        <v>230</v>
      </c>
      <c r="AV1" s="15" t="s">
        <v>231</v>
      </c>
      <c r="AW1" s="15" t="s">
        <v>232</v>
      </c>
      <c r="AX1" s="20" t="s">
        <v>234</v>
      </c>
      <c r="AY1" s="22" t="s">
        <v>235</v>
      </c>
      <c r="AZ1" s="16" t="s">
        <v>236</v>
      </c>
      <c r="BA1" s="20" t="s">
        <v>237</v>
      </c>
      <c r="BB1" s="22" t="s">
        <v>238</v>
      </c>
      <c r="BC1" s="15" t="s">
        <v>239</v>
      </c>
      <c r="BD1" s="15" t="s">
        <v>240</v>
      </c>
      <c r="BE1" s="15" t="s">
        <v>241</v>
      </c>
      <c r="BF1" s="20" t="s">
        <v>242</v>
      </c>
      <c r="BG1" s="20" t="s">
        <v>243</v>
      </c>
      <c r="BH1" s="19" t="s">
        <v>244</v>
      </c>
      <c r="BI1" s="153" t="s">
        <v>211</v>
      </c>
      <c r="BJ1" s="158" t="s">
        <v>245</v>
      </c>
      <c r="BK1" s="153" t="s">
        <v>246</v>
      </c>
      <c r="BL1" s="153" t="s">
        <v>247</v>
      </c>
      <c r="BM1" s="155" t="s">
        <v>233</v>
      </c>
      <c r="BN1" s="159" t="s">
        <v>248</v>
      </c>
      <c r="BO1" s="158" t="s">
        <v>249</v>
      </c>
      <c r="BP1" s="155" t="s">
        <v>250</v>
      </c>
      <c r="BQ1" s="159" t="s">
        <v>251</v>
      </c>
      <c r="BR1" s="153" t="s">
        <v>252</v>
      </c>
      <c r="BS1" s="153" t="s">
        <v>253</v>
      </c>
      <c r="BT1" s="153" t="s">
        <v>254</v>
      </c>
      <c r="BU1" s="155" t="s">
        <v>255</v>
      </c>
      <c r="BV1" s="155" t="s">
        <v>256</v>
      </c>
      <c r="BW1" s="160" t="s">
        <v>257</v>
      </c>
      <c r="BX1" s="157" t="s">
        <v>224</v>
      </c>
      <c r="BY1" s="17" t="s">
        <v>158</v>
      </c>
      <c r="BZ1" s="83" t="s">
        <v>159</v>
      </c>
      <c r="CA1" s="144" t="s">
        <v>8</v>
      </c>
    </row>
    <row r="2" spans="1:79" ht="15.75" thickTop="1">
      <c r="A2" s="207" t="s">
        <v>98</v>
      </c>
      <c r="B2" s="272" t="s">
        <v>175</v>
      </c>
      <c r="C2" s="208">
        <v>5680006</v>
      </c>
      <c r="D2" s="209"/>
      <c r="E2" s="208"/>
      <c r="F2" s="210"/>
      <c r="G2" s="209"/>
      <c r="H2" s="208"/>
      <c r="I2" s="210"/>
      <c r="J2" s="210"/>
      <c r="K2" s="211"/>
      <c r="L2" s="212" t="s">
        <v>43</v>
      </c>
      <c r="M2" s="213">
        <v>1.5</v>
      </c>
      <c r="N2" s="213">
        <v>1.49</v>
      </c>
      <c r="O2" s="214">
        <v>150</v>
      </c>
      <c r="P2" s="214">
        <v>149</v>
      </c>
      <c r="Q2" s="210">
        <v>4166</v>
      </c>
      <c r="R2" s="210">
        <v>3980</v>
      </c>
      <c r="S2" s="210">
        <v>3980</v>
      </c>
      <c r="T2" s="210">
        <v>3764</v>
      </c>
      <c r="U2" s="215">
        <v>3451</v>
      </c>
      <c r="V2" s="273">
        <v>186</v>
      </c>
      <c r="W2" s="216">
        <v>529</v>
      </c>
      <c r="X2" s="217">
        <v>4.6733668341708542E-2</v>
      </c>
      <c r="Y2" s="217">
        <v>0.1532889017676036</v>
      </c>
      <c r="Z2" s="218">
        <v>2778.3</v>
      </c>
      <c r="AA2" s="218">
        <v>2676</v>
      </c>
      <c r="AB2" s="219">
        <v>2775</v>
      </c>
      <c r="AC2" s="215">
        <v>2709</v>
      </c>
      <c r="AD2" s="219">
        <v>2709</v>
      </c>
      <c r="AE2" s="215">
        <v>2204</v>
      </c>
      <c r="AF2" s="290">
        <v>66</v>
      </c>
      <c r="AG2" s="210">
        <v>505</v>
      </c>
      <c r="AH2" s="274">
        <v>2.4363233665559248E-2</v>
      </c>
      <c r="AI2" s="220">
        <v>0.22912885662431942</v>
      </c>
      <c r="AJ2" s="210">
        <v>2576</v>
      </c>
      <c r="AK2" s="215">
        <v>2455</v>
      </c>
      <c r="AL2" s="219">
        <v>2455</v>
      </c>
      <c r="AM2" s="215">
        <v>1989</v>
      </c>
      <c r="AN2" s="216">
        <v>121</v>
      </c>
      <c r="AO2" s="216">
        <v>466</v>
      </c>
      <c r="AP2" s="221">
        <v>4.9287169042769856E-2</v>
      </c>
      <c r="AQ2" s="221">
        <v>0.2342885872297637</v>
      </c>
      <c r="AR2" s="222">
        <v>17.173333333333332</v>
      </c>
      <c r="AS2" s="222">
        <v>16.476510067114095</v>
      </c>
      <c r="AT2" s="210">
        <v>1540</v>
      </c>
      <c r="AU2" s="223">
        <v>1030</v>
      </c>
      <c r="AV2" s="210">
        <v>105</v>
      </c>
      <c r="AW2" s="216">
        <v>1135</v>
      </c>
      <c r="AX2" s="224">
        <v>0.73701298701298701</v>
      </c>
      <c r="AY2" s="225">
        <v>0.81258322713670006</v>
      </c>
      <c r="AZ2" s="210">
        <v>155</v>
      </c>
      <c r="BA2" s="224">
        <v>0.10064935064935066</v>
      </c>
      <c r="BB2" s="226">
        <v>2.3244653729642186</v>
      </c>
      <c r="BC2" s="210">
        <v>215</v>
      </c>
      <c r="BD2" s="210">
        <v>10</v>
      </c>
      <c r="BE2" s="216">
        <v>225</v>
      </c>
      <c r="BF2" s="224">
        <v>0.1461038961038961</v>
      </c>
      <c r="BG2" s="226">
        <v>3.602167063705525</v>
      </c>
      <c r="BH2" s="210">
        <v>25</v>
      </c>
      <c r="BI2" s="219">
        <v>1220</v>
      </c>
      <c r="BJ2" s="223">
        <v>845</v>
      </c>
      <c r="BK2" s="210">
        <v>65</v>
      </c>
      <c r="BL2" s="216">
        <v>910</v>
      </c>
      <c r="BM2" s="224">
        <v>0.74590163934426235</v>
      </c>
      <c r="BN2" s="225">
        <v>0.81164487415044861</v>
      </c>
      <c r="BO2" s="210">
        <v>125</v>
      </c>
      <c r="BP2" s="224">
        <v>0.10245901639344263</v>
      </c>
      <c r="BQ2" s="226">
        <v>3.6592505854800939</v>
      </c>
      <c r="BR2" s="210">
        <v>140</v>
      </c>
      <c r="BS2" s="210">
        <v>15</v>
      </c>
      <c r="BT2" s="216">
        <v>155</v>
      </c>
      <c r="BU2" s="224">
        <v>0.12704918032786885</v>
      </c>
      <c r="BV2" s="226">
        <v>3.7040577355063808</v>
      </c>
      <c r="BW2" s="210">
        <v>25</v>
      </c>
      <c r="BX2" s="227" t="s">
        <v>4</v>
      </c>
      <c r="BY2" s="227" t="s">
        <v>4</v>
      </c>
      <c r="BZ2" s="227" t="s">
        <v>4</v>
      </c>
      <c r="CA2" s="140"/>
    </row>
    <row r="3" spans="1:79">
      <c r="A3" s="207" t="s">
        <v>261</v>
      </c>
      <c r="B3" s="272" t="s">
        <v>176</v>
      </c>
      <c r="C3" s="208">
        <v>5680007</v>
      </c>
      <c r="D3" s="209"/>
      <c r="E3" s="208"/>
      <c r="F3" s="210"/>
      <c r="G3" s="209"/>
      <c r="H3" s="208"/>
      <c r="I3" s="210"/>
      <c r="J3" s="210"/>
      <c r="K3" s="211"/>
      <c r="L3" s="212" t="s">
        <v>44</v>
      </c>
      <c r="M3" s="213">
        <v>2.71</v>
      </c>
      <c r="N3" s="213">
        <v>2.71</v>
      </c>
      <c r="O3" s="214">
        <v>271</v>
      </c>
      <c r="P3" s="214">
        <v>271</v>
      </c>
      <c r="Q3" s="210">
        <v>3665</v>
      </c>
      <c r="R3" s="210">
        <v>3457</v>
      </c>
      <c r="S3" s="210">
        <v>3457</v>
      </c>
      <c r="T3" s="210">
        <v>3474</v>
      </c>
      <c r="U3" s="215">
        <v>3719</v>
      </c>
      <c r="V3" s="273">
        <v>208</v>
      </c>
      <c r="W3" s="216">
        <v>-262</v>
      </c>
      <c r="X3" s="217">
        <v>6.0167775527914379E-2</v>
      </c>
      <c r="Y3" s="217">
        <v>-7.0449045442323208E-2</v>
      </c>
      <c r="Z3" s="218">
        <v>1354.8</v>
      </c>
      <c r="AA3" s="218">
        <v>1275.4000000000001</v>
      </c>
      <c r="AB3" s="219">
        <v>1757</v>
      </c>
      <c r="AC3" s="215">
        <v>1723</v>
      </c>
      <c r="AD3" s="219">
        <v>1723</v>
      </c>
      <c r="AE3" s="215">
        <v>1681</v>
      </c>
      <c r="AF3" s="290">
        <v>34</v>
      </c>
      <c r="AG3" s="210">
        <v>42</v>
      </c>
      <c r="AH3" s="274">
        <v>1.9733023795705164E-2</v>
      </c>
      <c r="AI3" s="220">
        <v>2.4985127900059488E-2</v>
      </c>
      <c r="AJ3" s="210">
        <v>1668</v>
      </c>
      <c r="AK3" s="215">
        <v>1632</v>
      </c>
      <c r="AL3" s="219">
        <v>1632</v>
      </c>
      <c r="AM3" s="215">
        <v>1599</v>
      </c>
      <c r="AN3" s="216">
        <v>36</v>
      </c>
      <c r="AO3" s="216">
        <v>33</v>
      </c>
      <c r="AP3" s="221">
        <v>2.2058823529411766E-2</v>
      </c>
      <c r="AQ3" s="221">
        <v>2.0637898686679174E-2</v>
      </c>
      <c r="AR3" s="222">
        <v>6.1549815498154983</v>
      </c>
      <c r="AS3" s="222">
        <v>6.0221402214022142</v>
      </c>
      <c r="AT3" s="210">
        <v>1545</v>
      </c>
      <c r="AU3" s="223">
        <v>1085</v>
      </c>
      <c r="AV3" s="210">
        <v>100</v>
      </c>
      <c r="AW3" s="216">
        <v>1185</v>
      </c>
      <c r="AX3" s="224">
        <v>0.76699029126213591</v>
      </c>
      <c r="AY3" s="225">
        <v>0.84563427923057977</v>
      </c>
      <c r="AZ3" s="210">
        <v>145</v>
      </c>
      <c r="BA3" s="224">
        <v>9.3851132686084138E-2</v>
      </c>
      <c r="BB3" s="226">
        <v>2.1674626486393564</v>
      </c>
      <c r="BC3" s="210">
        <v>195</v>
      </c>
      <c r="BD3" s="210">
        <v>0</v>
      </c>
      <c r="BE3" s="216">
        <v>195</v>
      </c>
      <c r="BF3" s="224">
        <v>0.12621359223300971</v>
      </c>
      <c r="BG3" s="226">
        <v>3.1117749564351507</v>
      </c>
      <c r="BH3" s="210">
        <v>10</v>
      </c>
      <c r="BI3" s="219">
        <v>1270</v>
      </c>
      <c r="BJ3" s="223">
        <v>900</v>
      </c>
      <c r="BK3" s="210">
        <v>105</v>
      </c>
      <c r="BL3" s="216">
        <v>1005</v>
      </c>
      <c r="BM3" s="224">
        <v>0.79133858267716539</v>
      </c>
      <c r="BN3" s="225">
        <v>0.86108659703717672</v>
      </c>
      <c r="BO3" s="210">
        <v>120</v>
      </c>
      <c r="BP3" s="224">
        <v>9.4488188976377951E-2</v>
      </c>
      <c r="BQ3" s="226">
        <v>3.3745781777277841</v>
      </c>
      <c r="BR3" s="210">
        <v>120</v>
      </c>
      <c r="BS3" s="210">
        <v>10</v>
      </c>
      <c r="BT3" s="216">
        <v>130</v>
      </c>
      <c r="BU3" s="224">
        <v>0.10236220472440945</v>
      </c>
      <c r="BV3" s="226">
        <v>2.9843208374463397</v>
      </c>
      <c r="BW3" s="210">
        <v>10</v>
      </c>
      <c r="BX3" s="227" t="s">
        <v>4</v>
      </c>
      <c r="BY3" s="227" t="s">
        <v>4</v>
      </c>
      <c r="BZ3" s="227" t="s">
        <v>4</v>
      </c>
      <c r="CA3" s="140"/>
    </row>
    <row r="4" spans="1:79">
      <c r="A4" s="163"/>
      <c r="B4" s="275" t="s">
        <v>160</v>
      </c>
      <c r="C4" s="164">
        <v>5680001.0099999998</v>
      </c>
      <c r="D4" s="165"/>
      <c r="E4" s="166"/>
      <c r="F4" s="167"/>
      <c r="G4" s="165"/>
      <c r="H4" s="166"/>
      <c r="I4" s="167"/>
      <c r="J4" s="167"/>
      <c r="K4" s="168"/>
      <c r="L4" s="169" t="s">
        <v>32</v>
      </c>
      <c r="M4" s="170">
        <v>3.86</v>
      </c>
      <c r="N4" s="170">
        <v>3.87</v>
      </c>
      <c r="O4" s="171">
        <v>386</v>
      </c>
      <c r="P4" s="171">
        <v>387</v>
      </c>
      <c r="Q4" s="167">
        <v>8090</v>
      </c>
      <c r="R4" s="167">
        <v>7958</v>
      </c>
      <c r="S4" s="167">
        <v>7958</v>
      </c>
      <c r="T4" s="167">
        <v>7332</v>
      </c>
      <c r="U4" s="172">
        <v>6825</v>
      </c>
      <c r="V4" s="276">
        <v>132</v>
      </c>
      <c r="W4" s="173">
        <v>1133</v>
      </c>
      <c r="X4" s="174">
        <v>1.6587082181452627E-2</v>
      </c>
      <c r="Y4" s="174">
        <v>0.16600732600732601</v>
      </c>
      <c r="Z4" s="175">
        <v>2094.3000000000002</v>
      </c>
      <c r="AA4" s="175">
        <v>2057.3000000000002</v>
      </c>
      <c r="AB4" s="176">
        <v>2846</v>
      </c>
      <c r="AC4" s="172">
        <v>2741</v>
      </c>
      <c r="AD4" s="176">
        <v>2741</v>
      </c>
      <c r="AE4" s="172">
        <v>2379</v>
      </c>
      <c r="AF4" s="287">
        <v>105</v>
      </c>
      <c r="AG4" s="167">
        <v>362</v>
      </c>
      <c r="AH4" s="277">
        <v>3.8307187157971545E-2</v>
      </c>
      <c r="AI4" s="177">
        <v>0.15216477511559479</v>
      </c>
      <c r="AJ4" s="167">
        <v>2778</v>
      </c>
      <c r="AK4" s="172">
        <v>2690</v>
      </c>
      <c r="AL4" s="176">
        <v>2690</v>
      </c>
      <c r="AM4" s="172">
        <v>2330</v>
      </c>
      <c r="AN4" s="173">
        <v>88</v>
      </c>
      <c r="AO4" s="173">
        <v>360</v>
      </c>
      <c r="AP4" s="178">
        <v>3.2713754646840149E-2</v>
      </c>
      <c r="AQ4" s="178">
        <v>0.15450643776824036</v>
      </c>
      <c r="AR4" s="179">
        <v>7.1968911917098444</v>
      </c>
      <c r="AS4" s="179">
        <v>6.9509043927648575</v>
      </c>
      <c r="AT4" s="167">
        <v>3465</v>
      </c>
      <c r="AU4" s="180">
        <v>2975</v>
      </c>
      <c r="AV4" s="167">
        <v>280</v>
      </c>
      <c r="AW4" s="173">
        <v>3255</v>
      </c>
      <c r="AX4" s="181">
        <v>0.93939393939393945</v>
      </c>
      <c r="AY4" s="182">
        <v>1.0357154789348837</v>
      </c>
      <c r="AZ4" s="167">
        <v>125</v>
      </c>
      <c r="BA4" s="181">
        <v>3.6075036075036072E-2</v>
      </c>
      <c r="BB4" s="183">
        <v>0.8331417107398631</v>
      </c>
      <c r="BC4" s="167">
        <v>35</v>
      </c>
      <c r="BD4" s="167">
        <v>0</v>
      </c>
      <c r="BE4" s="173">
        <v>35</v>
      </c>
      <c r="BF4" s="181">
        <v>1.0101010101010102E-2</v>
      </c>
      <c r="BG4" s="183">
        <v>0.24903871057717214</v>
      </c>
      <c r="BH4" s="167">
        <v>40</v>
      </c>
      <c r="BI4" s="176">
        <v>2520</v>
      </c>
      <c r="BJ4" s="180">
        <v>2205</v>
      </c>
      <c r="BK4" s="167">
        <v>165</v>
      </c>
      <c r="BL4" s="173">
        <v>2370</v>
      </c>
      <c r="BM4" s="181">
        <v>0.94047619047619047</v>
      </c>
      <c r="BN4" s="182">
        <v>1.0233690864811649</v>
      </c>
      <c r="BO4" s="167">
        <v>40</v>
      </c>
      <c r="BP4" s="181">
        <v>1.5873015873015872E-2</v>
      </c>
      <c r="BQ4" s="183">
        <v>0.56689342403628118</v>
      </c>
      <c r="BR4" s="167">
        <v>40</v>
      </c>
      <c r="BS4" s="167">
        <v>0</v>
      </c>
      <c r="BT4" s="173">
        <v>40</v>
      </c>
      <c r="BU4" s="181">
        <v>1.5873015873015872E-2</v>
      </c>
      <c r="BV4" s="183">
        <v>0.46277014207043365</v>
      </c>
      <c r="BW4" s="167">
        <v>70</v>
      </c>
      <c r="BX4" s="184" t="s">
        <v>6</v>
      </c>
      <c r="BY4" s="184" t="s">
        <v>6</v>
      </c>
      <c r="BZ4" s="184" t="s">
        <v>6</v>
      </c>
      <c r="CA4" s="140"/>
    </row>
    <row r="5" spans="1:79">
      <c r="A5" s="163"/>
      <c r="B5" s="275" t="s">
        <v>161</v>
      </c>
      <c r="C5" s="164">
        <v>5680001.0199999996</v>
      </c>
      <c r="D5" s="165"/>
      <c r="E5" s="164"/>
      <c r="F5" s="167"/>
      <c r="G5" s="165"/>
      <c r="H5" s="164"/>
      <c r="I5" s="167"/>
      <c r="J5" s="167"/>
      <c r="K5" s="168"/>
      <c r="L5" s="169" t="s">
        <v>33</v>
      </c>
      <c r="M5" s="170">
        <v>2.62</v>
      </c>
      <c r="N5" s="170">
        <v>2.63</v>
      </c>
      <c r="O5" s="171">
        <v>262</v>
      </c>
      <c r="P5" s="171">
        <v>263</v>
      </c>
      <c r="Q5" s="167">
        <v>6102</v>
      </c>
      <c r="R5" s="167">
        <v>5952</v>
      </c>
      <c r="S5" s="167">
        <v>5952</v>
      </c>
      <c r="T5" s="167">
        <v>6057</v>
      </c>
      <c r="U5" s="172">
        <v>6130</v>
      </c>
      <c r="V5" s="276">
        <v>150</v>
      </c>
      <c r="W5" s="173">
        <v>-178</v>
      </c>
      <c r="X5" s="174">
        <v>2.5201612903225805E-2</v>
      </c>
      <c r="Y5" s="174">
        <v>-2.9037520391517128E-2</v>
      </c>
      <c r="Z5" s="175">
        <v>2325.1</v>
      </c>
      <c r="AA5" s="175">
        <v>2262</v>
      </c>
      <c r="AB5" s="176">
        <v>2469</v>
      </c>
      <c r="AC5" s="172">
        <v>2249</v>
      </c>
      <c r="AD5" s="176">
        <v>2249</v>
      </c>
      <c r="AE5" s="172">
        <v>2183</v>
      </c>
      <c r="AF5" s="287">
        <v>220</v>
      </c>
      <c r="AG5" s="167">
        <v>66</v>
      </c>
      <c r="AH5" s="277">
        <v>9.7821253890618048E-2</v>
      </c>
      <c r="AI5" s="177">
        <v>3.0233623453962438E-2</v>
      </c>
      <c r="AJ5" s="167">
        <v>2379</v>
      </c>
      <c r="AK5" s="172">
        <v>2190</v>
      </c>
      <c r="AL5" s="176">
        <v>2190</v>
      </c>
      <c r="AM5" s="172">
        <v>2130</v>
      </c>
      <c r="AN5" s="173">
        <v>189</v>
      </c>
      <c r="AO5" s="173">
        <v>60</v>
      </c>
      <c r="AP5" s="178">
        <v>8.6301369863013705E-2</v>
      </c>
      <c r="AQ5" s="178">
        <v>2.8169014084507043E-2</v>
      </c>
      <c r="AR5" s="179">
        <v>9.0801526717557248</v>
      </c>
      <c r="AS5" s="179">
        <v>8.326996197718632</v>
      </c>
      <c r="AT5" s="167">
        <v>3010</v>
      </c>
      <c r="AU5" s="180">
        <v>2520</v>
      </c>
      <c r="AV5" s="167">
        <v>210</v>
      </c>
      <c r="AW5" s="173">
        <v>2730</v>
      </c>
      <c r="AX5" s="181">
        <v>0.90697674418604646</v>
      </c>
      <c r="AY5" s="182">
        <v>0.99997435963180425</v>
      </c>
      <c r="AZ5" s="167">
        <v>135</v>
      </c>
      <c r="BA5" s="181">
        <v>4.4850498338870434E-2</v>
      </c>
      <c r="BB5" s="183">
        <v>1.0358082757244904</v>
      </c>
      <c r="BC5" s="167">
        <v>95</v>
      </c>
      <c r="BD5" s="167">
        <v>20</v>
      </c>
      <c r="BE5" s="173">
        <v>115</v>
      </c>
      <c r="BF5" s="181">
        <v>3.8205980066445183E-2</v>
      </c>
      <c r="BG5" s="183">
        <v>0.94196203319638028</v>
      </c>
      <c r="BH5" s="167">
        <v>25</v>
      </c>
      <c r="BI5" s="176">
        <v>2335</v>
      </c>
      <c r="BJ5" s="180">
        <v>1985</v>
      </c>
      <c r="BK5" s="167">
        <v>140</v>
      </c>
      <c r="BL5" s="173">
        <v>2125</v>
      </c>
      <c r="BM5" s="181">
        <v>0.91006423982869378</v>
      </c>
      <c r="BN5" s="182">
        <v>0.99027664834460694</v>
      </c>
      <c r="BO5" s="167">
        <v>95</v>
      </c>
      <c r="BP5" s="181">
        <v>4.068522483940043E-2</v>
      </c>
      <c r="BQ5" s="183">
        <v>1.4530437442643009</v>
      </c>
      <c r="BR5" s="167">
        <v>55</v>
      </c>
      <c r="BS5" s="167">
        <v>0</v>
      </c>
      <c r="BT5" s="173">
        <v>55</v>
      </c>
      <c r="BU5" s="181">
        <v>2.3554603854389723E-2</v>
      </c>
      <c r="BV5" s="183">
        <v>0.6867231444428491</v>
      </c>
      <c r="BW5" s="167">
        <v>55</v>
      </c>
      <c r="BX5" s="184" t="s">
        <v>6</v>
      </c>
      <c r="BY5" s="184" t="s">
        <v>6</v>
      </c>
      <c r="BZ5" s="184" t="s">
        <v>6</v>
      </c>
      <c r="CA5" s="140"/>
    </row>
    <row r="6" spans="1:79">
      <c r="A6" s="163" t="s">
        <v>94</v>
      </c>
      <c r="B6" s="275" t="s">
        <v>162</v>
      </c>
      <c r="C6" s="164">
        <v>5680001.04</v>
      </c>
      <c r="D6" s="165"/>
      <c r="E6" s="166"/>
      <c r="F6" s="172"/>
      <c r="G6" s="165">
        <v>5680001.0300000003</v>
      </c>
      <c r="H6" s="166">
        <v>0.37398511899999998</v>
      </c>
      <c r="I6" s="172">
        <v>12471</v>
      </c>
      <c r="J6" s="172">
        <v>4144</v>
      </c>
      <c r="K6" s="185">
        <v>4036</v>
      </c>
      <c r="L6" s="169"/>
      <c r="M6" s="170">
        <v>3.09</v>
      </c>
      <c r="N6" s="170">
        <v>3.09</v>
      </c>
      <c r="O6" s="171">
        <v>309</v>
      </c>
      <c r="P6" s="171">
        <v>309</v>
      </c>
      <c r="Q6" s="167">
        <v>6207</v>
      </c>
      <c r="R6" s="167">
        <v>6028</v>
      </c>
      <c r="S6" s="167">
        <v>6028</v>
      </c>
      <c r="T6" s="167">
        <v>5800</v>
      </c>
      <c r="U6" s="172">
        <v>4663.9684190489997</v>
      </c>
      <c r="V6" s="276">
        <v>179</v>
      </c>
      <c r="W6" s="173">
        <v>1364.0315809510003</v>
      </c>
      <c r="X6" s="174">
        <v>2.969475779694758E-2</v>
      </c>
      <c r="Y6" s="174">
        <v>0.29246158172510339</v>
      </c>
      <c r="Z6" s="175">
        <v>2011.9</v>
      </c>
      <c r="AA6" s="175">
        <v>1949</v>
      </c>
      <c r="AB6" s="176">
        <v>2042</v>
      </c>
      <c r="AC6" s="172">
        <v>1957</v>
      </c>
      <c r="AD6" s="176">
        <v>1957</v>
      </c>
      <c r="AE6" s="172">
        <v>1549.794333136</v>
      </c>
      <c r="AF6" s="287">
        <v>85</v>
      </c>
      <c r="AG6" s="167">
        <v>407.20566686400002</v>
      </c>
      <c r="AH6" s="277">
        <v>4.3433827286663257E-2</v>
      </c>
      <c r="AI6" s="177">
        <v>0.2627481970720732</v>
      </c>
      <c r="AJ6" s="167">
        <v>2012</v>
      </c>
      <c r="AK6" s="172">
        <v>1928</v>
      </c>
      <c r="AL6" s="176">
        <v>1928</v>
      </c>
      <c r="AM6" s="172">
        <v>1509.4039402839999</v>
      </c>
      <c r="AN6" s="173">
        <v>84</v>
      </c>
      <c r="AO6" s="173">
        <v>418.59605971600013</v>
      </c>
      <c r="AP6" s="178">
        <v>4.3568464730290454E-2</v>
      </c>
      <c r="AQ6" s="178">
        <v>0.27732540544265422</v>
      </c>
      <c r="AR6" s="179">
        <v>6.5113268608414243</v>
      </c>
      <c r="AS6" s="179">
        <v>6.2394822006472488</v>
      </c>
      <c r="AT6" s="167">
        <v>3040</v>
      </c>
      <c r="AU6" s="180">
        <v>2515</v>
      </c>
      <c r="AV6" s="167">
        <v>245</v>
      </c>
      <c r="AW6" s="173">
        <v>2760</v>
      </c>
      <c r="AX6" s="181">
        <v>0.90789473684210531</v>
      </c>
      <c r="AY6" s="182">
        <v>1.0009864794290024</v>
      </c>
      <c r="AZ6" s="167">
        <v>175</v>
      </c>
      <c r="BA6" s="181">
        <v>5.7565789473684209E-2</v>
      </c>
      <c r="BB6" s="183">
        <v>1.329463960131275</v>
      </c>
      <c r="BC6" s="167">
        <v>75</v>
      </c>
      <c r="BD6" s="167">
        <v>10</v>
      </c>
      <c r="BE6" s="173">
        <v>85</v>
      </c>
      <c r="BF6" s="181">
        <v>2.7960526315789474E-2</v>
      </c>
      <c r="BG6" s="183">
        <v>0.68936208865358661</v>
      </c>
      <c r="BH6" s="167">
        <v>25</v>
      </c>
      <c r="BI6" s="176">
        <v>2415</v>
      </c>
      <c r="BJ6" s="180">
        <v>2045</v>
      </c>
      <c r="BK6" s="167">
        <v>225</v>
      </c>
      <c r="BL6" s="173">
        <v>2270</v>
      </c>
      <c r="BM6" s="181">
        <v>0.93995859213250521</v>
      </c>
      <c r="BN6" s="182">
        <v>1.0228058673911917</v>
      </c>
      <c r="BO6" s="167">
        <v>40</v>
      </c>
      <c r="BP6" s="181">
        <v>1.6563146997929608E-2</v>
      </c>
      <c r="BQ6" s="183">
        <v>0.59154096421177171</v>
      </c>
      <c r="BR6" s="167">
        <v>40</v>
      </c>
      <c r="BS6" s="167">
        <v>25</v>
      </c>
      <c r="BT6" s="173">
        <v>65</v>
      </c>
      <c r="BU6" s="181">
        <v>2.6915113871635612E-2</v>
      </c>
      <c r="BV6" s="183">
        <v>0.78469719742377886</v>
      </c>
      <c r="BW6" s="167">
        <v>40</v>
      </c>
      <c r="BX6" s="184" t="s">
        <v>6</v>
      </c>
      <c r="BY6" s="184" t="s">
        <v>6</v>
      </c>
      <c r="BZ6" s="184" t="s">
        <v>6</v>
      </c>
      <c r="CA6" s="140"/>
    </row>
    <row r="7" spans="1:79">
      <c r="A7" s="163" t="s">
        <v>93</v>
      </c>
      <c r="B7" s="275" t="s">
        <v>163</v>
      </c>
      <c r="C7" s="164">
        <v>5680001.0499999998</v>
      </c>
      <c r="D7" s="165"/>
      <c r="E7" s="166"/>
      <c r="F7" s="172"/>
      <c r="G7" s="165">
        <v>5680001.0300000003</v>
      </c>
      <c r="H7" s="166">
        <v>0.28127120999999999</v>
      </c>
      <c r="I7" s="172">
        <v>12471</v>
      </c>
      <c r="J7" s="172">
        <v>4144</v>
      </c>
      <c r="K7" s="185">
        <v>4036</v>
      </c>
      <c r="L7" s="169"/>
      <c r="M7" s="170">
        <v>1.27</v>
      </c>
      <c r="N7" s="170">
        <v>1.27</v>
      </c>
      <c r="O7" s="171">
        <v>127</v>
      </c>
      <c r="P7" s="171">
        <v>127</v>
      </c>
      <c r="Q7" s="167">
        <v>4966</v>
      </c>
      <c r="R7" s="167">
        <v>4886</v>
      </c>
      <c r="S7" s="167">
        <v>4886</v>
      </c>
      <c r="T7" s="167">
        <v>4689</v>
      </c>
      <c r="U7" s="172">
        <v>3507.73325991</v>
      </c>
      <c r="V7" s="276">
        <v>80</v>
      </c>
      <c r="W7" s="173">
        <v>1378.26674009</v>
      </c>
      <c r="X7" s="174">
        <v>1.6373311502251329E-2</v>
      </c>
      <c r="Y7" s="174">
        <v>0.39292233415871619</v>
      </c>
      <c r="Z7" s="175">
        <v>3900.1</v>
      </c>
      <c r="AA7" s="175">
        <v>3837.9</v>
      </c>
      <c r="AB7" s="176">
        <v>1701</v>
      </c>
      <c r="AC7" s="172">
        <v>1621</v>
      </c>
      <c r="AD7" s="176">
        <v>1621</v>
      </c>
      <c r="AE7" s="172">
        <v>1165.58789424</v>
      </c>
      <c r="AF7" s="287">
        <v>80</v>
      </c>
      <c r="AG7" s="167">
        <v>455.41210576000003</v>
      </c>
      <c r="AH7" s="277">
        <v>4.9352251696483655E-2</v>
      </c>
      <c r="AI7" s="177">
        <v>0.39071451240229554</v>
      </c>
      <c r="AJ7" s="167">
        <v>1671</v>
      </c>
      <c r="AK7" s="172">
        <v>1595</v>
      </c>
      <c r="AL7" s="176">
        <v>1595</v>
      </c>
      <c r="AM7" s="172">
        <v>1135.21060356</v>
      </c>
      <c r="AN7" s="173">
        <v>76</v>
      </c>
      <c r="AO7" s="173">
        <v>459.78939644000002</v>
      </c>
      <c r="AP7" s="178">
        <v>4.7648902821316612E-2</v>
      </c>
      <c r="AQ7" s="178">
        <v>0.40502563577023398</v>
      </c>
      <c r="AR7" s="179">
        <v>13.15748031496063</v>
      </c>
      <c r="AS7" s="179">
        <v>12.559055118110237</v>
      </c>
      <c r="AT7" s="167">
        <v>2360</v>
      </c>
      <c r="AU7" s="180">
        <v>1960</v>
      </c>
      <c r="AV7" s="167">
        <v>200</v>
      </c>
      <c r="AW7" s="173">
        <v>2160</v>
      </c>
      <c r="AX7" s="181">
        <v>0.9152542372881356</v>
      </c>
      <c r="AY7" s="182">
        <v>1.0091005923794218</v>
      </c>
      <c r="AZ7" s="167">
        <v>150</v>
      </c>
      <c r="BA7" s="181">
        <v>6.3559322033898302E-2</v>
      </c>
      <c r="BB7" s="183">
        <v>1.4678827259560809</v>
      </c>
      <c r="BC7" s="167">
        <v>40</v>
      </c>
      <c r="BD7" s="167">
        <v>0</v>
      </c>
      <c r="BE7" s="173">
        <v>40</v>
      </c>
      <c r="BF7" s="181">
        <v>1.6949152542372881E-2</v>
      </c>
      <c r="BG7" s="183">
        <v>0.41787851435830575</v>
      </c>
      <c r="BH7" s="167">
        <v>15</v>
      </c>
      <c r="BI7" s="176">
        <v>1835</v>
      </c>
      <c r="BJ7" s="180">
        <v>1560</v>
      </c>
      <c r="BK7" s="167">
        <v>125</v>
      </c>
      <c r="BL7" s="173">
        <v>1685</v>
      </c>
      <c r="BM7" s="181">
        <v>0.91825613079019075</v>
      </c>
      <c r="BN7" s="182">
        <v>0.99919056669226414</v>
      </c>
      <c r="BO7" s="167">
        <v>55</v>
      </c>
      <c r="BP7" s="181">
        <v>2.9972752043596729E-2</v>
      </c>
      <c r="BQ7" s="183">
        <v>1.0704554301284546</v>
      </c>
      <c r="BR7" s="167">
        <v>50</v>
      </c>
      <c r="BS7" s="167">
        <v>0</v>
      </c>
      <c r="BT7" s="173">
        <v>50</v>
      </c>
      <c r="BU7" s="181">
        <v>2.7247956403269755E-2</v>
      </c>
      <c r="BV7" s="183">
        <v>0.79440106131981802</v>
      </c>
      <c r="BW7" s="167">
        <v>40</v>
      </c>
      <c r="BX7" s="184" t="s">
        <v>6</v>
      </c>
      <c r="BY7" s="184" t="s">
        <v>6</v>
      </c>
      <c r="BZ7" s="184" t="s">
        <v>6</v>
      </c>
      <c r="CA7" s="140"/>
    </row>
    <row r="8" spans="1:79">
      <c r="A8" s="163" t="s">
        <v>88</v>
      </c>
      <c r="B8" s="275" t="s">
        <v>164</v>
      </c>
      <c r="C8" s="164">
        <v>5680001.0599999996</v>
      </c>
      <c r="D8" s="165"/>
      <c r="E8" s="166"/>
      <c r="F8" s="172"/>
      <c r="G8" s="165">
        <v>5680001.0300000003</v>
      </c>
      <c r="H8" s="166">
        <v>8.8030135999999995E-2</v>
      </c>
      <c r="I8" s="172">
        <v>12471</v>
      </c>
      <c r="J8" s="172">
        <v>4144</v>
      </c>
      <c r="K8" s="185">
        <v>4036</v>
      </c>
      <c r="L8" s="169"/>
      <c r="M8" s="170">
        <v>1.61</v>
      </c>
      <c r="N8" s="170">
        <v>1.61</v>
      </c>
      <c r="O8" s="171">
        <v>161</v>
      </c>
      <c r="P8" s="171">
        <v>161</v>
      </c>
      <c r="Q8" s="167">
        <v>841</v>
      </c>
      <c r="R8" s="167">
        <v>878</v>
      </c>
      <c r="S8" s="167">
        <v>878</v>
      </c>
      <c r="T8" s="167">
        <v>894</v>
      </c>
      <c r="U8" s="172">
        <v>1097.8238260559999</v>
      </c>
      <c r="V8" s="276">
        <v>-37</v>
      </c>
      <c r="W8" s="173">
        <v>-219.82382605599992</v>
      </c>
      <c r="X8" s="174">
        <v>-4.2141230068337129E-2</v>
      </c>
      <c r="Y8" s="174">
        <v>-0.20023597670104376</v>
      </c>
      <c r="Z8" s="175">
        <v>524</v>
      </c>
      <c r="AA8" s="175">
        <v>547</v>
      </c>
      <c r="AB8" s="176">
        <v>307</v>
      </c>
      <c r="AC8" s="172">
        <v>309</v>
      </c>
      <c r="AD8" s="176">
        <v>309</v>
      </c>
      <c r="AE8" s="172">
        <v>364.796883584</v>
      </c>
      <c r="AF8" s="287">
        <v>-2</v>
      </c>
      <c r="AG8" s="167">
        <v>-55.796883584</v>
      </c>
      <c r="AH8" s="277">
        <v>-6.4724919093851136E-3</v>
      </c>
      <c r="AI8" s="177">
        <v>-0.15295329015921247</v>
      </c>
      <c r="AJ8" s="167">
        <v>302</v>
      </c>
      <c r="AK8" s="172">
        <v>305</v>
      </c>
      <c r="AL8" s="176">
        <v>305</v>
      </c>
      <c r="AM8" s="172">
        <v>355.28962889599995</v>
      </c>
      <c r="AN8" s="173">
        <v>-3</v>
      </c>
      <c r="AO8" s="173">
        <v>-50.289628895999954</v>
      </c>
      <c r="AP8" s="178">
        <v>-9.8360655737704927E-3</v>
      </c>
      <c r="AQ8" s="178">
        <v>-0.14154544576003</v>
      </c>
      <c r="AR8" s="179">
        <v>1.8757763975155279</v>
      </c>
      <c r="AS8" s="179">
        <v>1.8944099378881987</v>
      </c>
      <c r="AT8" s="167">
        <v>395</v>
      </c>
      <c r="AU8" s="180">
        <v>360</v>
      </c>
      <c r="AV8" s="167">
        <v>10</v>
      </c>
      <c r="AW8" s="173">
        <v>370</v>
      </c>
      <c r="AX8" s="181">
        <v>0.93670886075949367</v>
      </c>
      <c r="AY8" s="182">
        <v>1.0327550835275563</v>
      </c>
      <c r="AZ8" s="167">
        <v>10</v>
      </c>
      <c r="BA8" s="181">
        <v>2.5316455696202531E-2</v>
      </c>
      <c r="BB8" s="183">
        <v>0.58467565118250653</v>
      </c>
      <c r="BC8" s="167">
        <v>10</v>
      </c>
      <c r="BD8" s="167">
        <v>10</v>
      </c>
      <c r="BE8" s="173">
        <v>20</v>
      </c>
      <c r="BF8" s="181">
        <v>5.0632911392405063E-2</v>
      </c>
      <c r="BG8" s="183">
        <v>1.2483459416273437</v>
      </c>
      <c r="BH8" s="167">
        <v>0</v>
      </c>
      <c r="BI8" s="176">
        <v>330</v>
      </c>
      <c r="BJ8" s="180">
        <v>280</v>
      </c>
      <c r="BK8" s="167">
        <v>15</v>
      </c>
      <c r="BL8" s="173">
        <v>295</v>
      </c>
      <c r="BM8" s="181">
        <v>0.89393939393939392</v>
      </c>
      <c r="BN8" s="182">
        <v>0.97273057011903574</v>
      </c>
      <c r="BO8" s="167">
        <v>0</v>
      </c>
      <c r="BP8" s="181">
        <v>0</v>
      </c>
      <c r="BQ8" s="183">
        <v>0</v>
      </c>
      <c r="BR8" s="167">
        <v>0</v>
      </c>
      <c r="BS8" s="167">
        <v>0</v>
      </c>
      <c r="BT8" s="173">
        <v>0</v>
      </c>
      <c r="BU8" s="181">
        <v>0</v>
      </c>
      <c r="BV8" s="183">
        <v>0</v>
      </c>
      <c r="BW8" s="167">
        <v>25</v>
      </c>
      <c r="BX8" s="184" t="s">
        <v>6</v>
      </c>
      <c r="BY8" s="184" t="s">
        <v>6</v>
      </c>
      <c r="BZ8" s="184" t="s">
        <v>6</v>
      </c>
      <c r="CA8" s="140"/>
    </row>
    <row r="9" spans="1:79">
      <c r="A9" s="163" t="s">
        <v>92</v>
      </c>
      <c r="B9" s="275" t="s">
        <v>165</v>
      </c>
      <c r="C9" s="164">
        <v>5680001.0700000003</v>
      </c>
      <c r="D9" s="165"/>
      <c r="E9" s="166"/>
      <c r="F9" s="172"/>
      <c r="G9" s="165">
        <v>5680001.0300000003</v>
      </c>
      <c r="H9" s="166">
        <v>0.25671353600000002</v>
      </c>
      <c r="I9" s="172">
        <v>12471</v>
      </c>
      <c r="J9" s="172">
        <v>4144</v>
      </c>
      <c r="K9" s="185">
        <v>4036</v>
      </c>
      <c r="L9" s="169"/>
      <c r="M9" s="170">
        <v>2.16</v>
      </c>
      <c r="N9" s="170">
        <v>2.16</v>
      </c>
      <c r="O9" s="171">
        <v>216</v>
      </c>
      <c r="P9" s="171">
        <v>216</v>
      </c>
      <c r="Q9" s="167">
        <v>8198</v>
      </c>
      <c r="R9" s="167">
        <v>8015</v>
      </c>
      <c r="S9" s="167">
        <v>8015</v>
      </c>
      <c r="T9" s="167">
        <v>6781</v>
      </c>
      <c r="U9" s="172">
        <v>3201.4745074560001</v>
      </c>
      <c r="V9" s="276">
        <v>183</v>
      </c>
      <c r="W9" s="173">
        <v>4813.5254925440004</v>
      </c>
      <c r="X9" s="174">
        <v>2.2832189644416717E-2</v>
      </c>
      <c r="Y9" s="174">
        <v>1.5035339126810634</v>
      </c>
      <c r="Z9" s="175">
        <v>3797.7</v>
      </c>
      <c r="AA9" s="175">
        <v>3714.4</v>
      </c>
      <c r="AB9" s="176">
        <v>2446</v>
      </c>
      <c r="AC9" s="172">
        <v>2388</v>
      </c>
      <c r="AD9" s="176">
        <v>2388</v>
      </c>
      <c r="AE9" s="172">
        <v>1063.8208931840002</v>
      </c>
      <c r="AF9" s="287">
        <v>58</v>
      </c>
      <c r="AG9" s="167">
        <v>1324.1791068159998</v>
      </c>
      <c r="AH9" s="277">
        <v>2.4288107202680067E-2</v>
      </c>
      <c r="AI9" s="177">
        <v>1.2447387669297896</v>
      </c>
      <c r="AJ9" s="167">
        <v>2404</v>
      </c>
      <c r="AK9" s="172">
        <v>2370</v>
      </c>
      <c r="AL9" s="176">
        <v>2370</v>
      </c>
      <c r="AM9" s="172">
        <v>1036.0958312960001</v>
      </c>
      <c r="AN9" s="173">
        <v>34</v>
      </c>
      <c r="AO9" s="173">
        <v>1333.9041687039999</v>
      </c>
      <c r="AP9" s="178">
        <v>1.4345991561181435E-2</v>
      </c>
      <c r="AQ9" s="178">
        <v>1.2874331972125457</v>
      </c>
      <c r="AR9" s="179">
        <v>11.12962962962963</v>
      </c>
      <c r="AS9" s="179">
        <v>10.972222222222221</v>
      </c>
      <c r="AT9" s="167">
        <v>3750</v>
      </c>
      <c r="AU9" s="180">
        <v>3260</v>
      </c>
      <c r="AV9" s="167">
        <v>180</v>
      </c>
      <c r="AW9" s="173">
        <v>3440</v>
      </c>
      <c r="AX9" s="181">
        <v>0.91733333333333333</v>
      </c>
      <c r="AY9" s="182">
        <v>1.0113928702682837</v>
      </c>
      <c r="AZ9" s="167">
        <v>225</v>
      </c>
      <c r="BA9" s="181">
        <v>0.06</v>
      </c>
      <c r="BB9" s="183">
        <v>1.3856812933025404</v>
      </c>
      <c r="BC9" s="167">
        <v>45</v>
      </c>
      <c r="BD9" s="167">
        <v>30</v>
      </c>
      <c r="BE9" s="173">
        <v>75</v>
      </c>
      <c r="BF9" s="181">
        <v>0.02</v>
      </c>
      <c r="BG9" s="183">
        <v>0.49309664694280081</v>
      </c>
      <c r="BH9" s="167">
        <v>20</v>
      </c>
      <c r="BI9" s="176">
        <v>2850</v>
      </c>
      <c r="BJ9" s="180">
        <v>2410</v>
      </c>
      <c r="BK9" s="167">
        <v>245</v>
      </c>
      <c r="BL9" s="173">
        <v>2655</v>
      </c>
      <c r="BM9" s="181">
        <v>0.93157894736842106</v>
      </c>
      <c r="BN9" s="182">
        <v>1.0136876467556268</v>
      </c>
      <c r="BO9" s="167">
        <v>100</v>
      </c>
      <c r="BP9" s="181">
        <v>3.5087719298245612E-2</v>
      </c>
      <c r="BQ9" s="183">
        <v>1.2531328320802004</v>
      </c>
      <c r="BR9" s="167">
        <v>40</v>
      </c>
      <c r="BS9" s="167">
        <v>0</v>
      </c>
      <c r="BT9" s="173">
        <v>40</v>
      </c>
      <c r="BU9" s="181">
        <v>1.4035087719298246E-2</v>
      </c>
      <c r="BV9" s="183">
        <v>0.40918623088333084</v>
      </c>
      <c r="BW9" s="167">
        <v>50</v>
      </c>
      <c r="BX9" s="184" t="s">
        <v>6</v>
      </c>
      <c r="BY9" s="184" t="s">
        <v>6</v>
      </c>
      <c r="BZ9" s="184" t="s">
        <v>6</v>
      </c>
      <c r="CA9" s="140"/>
    </row>
    <row r="10" spans="1:79">
      <c r="A10" s="163" t="s">
        <v>266</v>
      </c>
      <c r="B10" s="275" t="s">
        <v>167</v>
      </c>
      <c r="C10" s="164">
        <v>5680003</v>
      </c>
      <c r="D10" s="165"/>
      <c r="E10" s="164"/>
      <c r="F10" s="167"/>
      <c r="G10" s="165"/>
      <c r="H10" s="164"/>
      <c r="I10" s="167"/>
      <c r="J10" s="167"/>
      <c r="K10" s="168"/>
      <c r="L10" s="169" t="s">
        <v>36</v>
      </c>
      <c r="M10" s="170">
        <v>5.87</v>
      </c>
      <c r="N10" s="170">
        <v>5.87</v>
      </c>
      <c r="O10" s="171">
        <v>587</v>
      </c>
      <c r="P10" s="171">
        <v>587</v>
      </c>
      <c r="Q10" s="167">
        <v>2367</v>
      </c>
      <c r="R10" s="167">
        <v>1763</v>
      </c>
      <c r="S10" s="167">
        <v>1763</v>
      </c>
      <c r="T10" s="167">
        <v>1597</v>
      </c>
      <c r="U10" s="172">
        <v>1313</v>
      </c>
      <c r="V10" s="276">
        <v>604</v>
      </c>
      <c r="W10" s="173">
        <v>450</v>
      </c>
      <c r="X10" s="174">
        <v>0.342597844583097</v>
      </c>
      <c r="Y10" s="174">
        <v>0.3427265803503427</v>
      </c>
      <c r="Z10" s="175">
        <v>403.5</v>
      </c>
      <c r="AA10" s="175">
        <v>300.60000000000002</v>
      </c>
      <c r="AB10" s="176">
        <v>944</v>
      </c>
      <c r="AC10" s="172">
        <v>601</v>
      </c>
      <c r="AD10" s="176">
        <v>601</v>
      </c>
      <c r="AE10" s="172">
        <v>508</v>
      </c>
      <c r="AF10" s="287">
        <v>343</v>
      </c>
      <c r="AG10" s="167">
        <v>93</v>
      </c>
      <c r="AH10" s="277">
        <v>0.57071547420965063</v>
      </c>
      <c r="AI10" s="177">
        <v>0.18307086614173229</v>
      </c>
      <c r="AJ10" s="167">
        <v>920</v>
      </c>
      <c r="AK10" s="172">
        <v>589</v>
      </c>
      <c r="AL10" s="176">
        <v>589</v>
      </c>
      <c r="AM10" s="172">
        <v>454</v>
      </c>
      <c r="AN10" s="173">
        <v>331</v>
      </c>
      <c r="AO10" s="173">
        <v>135</v>
      </c>
      <c r="AP10" s="178">
        <v>0.56196943972835312</v>
      </c>
      <c r="AQ10" s="178">
        <v>0.29735682819383258</v>
      </c>
      <c r="AR10" s="179">
        <v>1.5672913117546849</v>
      </c>
      <c r="AS10" s="179">
        <v>1.0034071550255537</v>
      </c>
      <c r="AT10" s="167">
        <v>835</v>
      </c>
      <c r="AU10" s="180">
        <v>695</v>
      </c>
      <c r="AV10" s="167">
        <v>75</v>
      </c>
      <c r="AW10" s="173">
        <v>770</v>
      </c>
      <c r="AX10" s="181">
        <v>0.92215568862275454</v>
      </c>
      <c r="AY10" s="182">
        <v>1.0167096897715044</v>
      </c>
      <c r="AZ10" s="167">
        <v>20</v>
      </c>
      <c r="BA10" s="181">
        <v>2.3952095808383235E-2</v>
      </c>
      <c r="BB10" s="183">
        <v>0.55316618495111403</v>
      </c>
      <c r="BC10" s="167">
        <v>20</v>
      </c>
      <c r="BD10" s="167">
        <v>10</v>
      </c>
      <c r="BE10" s="173">
        <v>30</v>
      </c>
      <c r="BF10" s="181">
        <v>3.5928143712574849E-2</v>
      </c>
      <c r="BG10" s="183">
        <v>0.88580235977748645</v>
      </c>
      <c r="BH10" s="167">
        <v>10</v>
      </c>
      <c r="BI10" s="176">
        <v>860</v>
      </c>
      <c r="BJ10" s="180">
        <v>735</v>
      </c>
      <c r="BK10" s="167">
        <v>60</v>
      </c>
      <c r="BL10" s="173">
        <v>795</v>
      </c>
      <c r="BM10" s="181">
        <v>0.92441860465116277</v>
      </c>
      <c r="BN10" s="182">
        <v>1.0058961965736264</v>
      </c>
      <c r="BO10" s="167">
        <v>20</v>
      </c>
      <c r="BP10" s="181">
        <v>2.3255813953488372E-2</v>
      </c>
      <c r="BQ10" s="183">
        <v>0.83056478405315615</v>
      </c>
      <c r="BR10" s="167">
        <v>20</v>
      </c>
      <c r="BS10" s="167">
        <v>0</v>
      </c>
      <c r="BT10" s="173">
        <v>20</v>
      </c>
      <c r="BU10" s="181">
        <v>2.3255813953488372E-2</v>
      </c>
      <c r="BV10" s="183">
        <v>0.67801206861482144</v>
      </c>
      <c r="BW10" s="167">
        <v>25</v>
      </c>
      <c r="BX10" s="184" t="s">
        <v>6</v>
      </c>
      <c r="BY10" s="184" t="s">
        <v>6</v>
      </c>
      <c r="BZ10" s="184" t="s">
        <v>6</v>
      </c>
      <c r="CA10" s="140"/>
    </row>
    <row r="11" spans="1:79">
      <c r="A11" s="163"/>
      <c r="B11" s="275" t="s">
        <v>168</v>
      </c>
      <c r="C11" s="164">
        <v>5680004.0099999998</v>
      </c>
      <c r="D11" s="165"/>
      <c r="E11" s="164"/>
      <c r="F11" s="167"/>
      <c r="G11" s="165"/>
      <c r="H11" s="164"/>
      <c r="I11" s="167"/>
      <c r="J11" s="167"/>
      <c r="K11" s="168"/>
      <c r="L11" s="169" t="s">
        <v>37</v>
      </c>
      <c r="M11" s="170">
        <v>1.69</v>
      </c>
      <c r="N11" s="170">
        <v>1.69</v>
      </c>
      <c r="O11" s="171">
        <v>169</v>
      </c>
      <c r="P11" s="171">
        <v>169</v>
      </c>
      <c r="Q11" s="167">
        <v>4780</v>
      </c>
      <c r="R11" s="167">
        <v>4757</v>
      </c>
      <c r="S11" s="167">
        <v>4757</v>
      </c>
      <c r="T11" s="167">
        <v>4783</v>
      </c>
      <c r="U11" s="172">
        <v>4838</v>
      </c>
      <c r="V11" s="276">
        <v>23</v>
      </c>
      <c r="W11" s="173">
        <v>-81</v>
      </c>
      <c r="X11" s="174">
        <v>4.8349800294303132E-3</v>
      </c>
      <c r="Y11" s="174">
        <v>-1.6742455560148823E-2</v>
      </c>
      <c r="Z11" s="175">
        <v>2835.6</v>
      </c>
      <c r="AA11" s="175">
        <v>2821.8</v>
      </c>
      <c r="AB11" s="176">
        <v>1656</v>
      </c>
      <c r="AC11" s="172">
        <v>1654</v>
      </c>
      <c r="AD11" s="176">
        <v>1654</v>
      </c>
      <c r="AE11" s="172">
        <v>1597</v>
      </c>
      <c r="AF11" s="287">
        <v>2</v>
      </c>
      <c r="AG11" s="167">
        <v>57</v>
      </c>
      <c r="AH11" s="277">
        <v>1.2091898428053204E-3</v>
      </c>
      <c r="AI11" s="177">
        <v>3.5691922354414526E-2</v>
      </c>
      <c r="AJ11" s="167">
        <v>1630</v>
      </c>
      <c r="AK11" s="172">
        <v>1621</v>
      </c>
      <c r="AL11" s="176">
        <v>1621</v>
      </c>
      <c r="AM11" s="172">
        <v>1574</v>
      </c>
      <c r="AN11" s="173">
        <v>9</v>
      </c>
      <c r="AO11" s="173">
        <v>47</v>
      </c>
      <c r="AP11" s="178">
        <v>5.5521283158544111E-3</v>
      </c>
      <c r="AQ11" s="178">
        <v>2.9860228716645489E-2</v>
      </c>
      <c r="AR11" s="179">
        <v>9.6449704142011843</v>
      </c>
      <c r="AS11" s="179">
        <v>9.5917159763313613</v>
      </c>
      <c r="AT11" s="167">
        <v>2560</v>
      </c>
      <c r="AU11" s="180">
        <v>2205</v>
      </c>
      <c r="AV11" s="167">
        <v>215</v>
      </c>
      <c r="AW11" s="173">
        <v>2420</v>
      </c>
      <c r="AX11" s="181">
        <v>0.9453125</v>
      </c>
      <c r="AY11" s="182">
        <v>1.0422409040793825</v>
      </c>
      <c r="AZ11" s="167">
        <v>90</v>
      </c>
      <c r="BA11" s="181">
        <v>3.515625E-2</v>
      </c>
      <c r="BB11" s="183">
        <v>0.81192263279445731</v>
      </c>
      <c r="BC11" s="167">
        <v>25</v>
      </c>
      <c r="BD11" s="167">
        <v>10</v>
      </c>
      <c r="BE11" s="173">
        <v>35</v>
      </c>
      <c r="BF11" s="181">
        <v>1.3671875E-2</v>
      </c>
      <c r="BG11" s="183">
        <v>0.33707778599605526</v>
      </c>
      <c r="BH11" s="167">
        <v>20</v>
      </c>
      <c r="BI11" s="176">
        <v>2065</v>
      </c>
      <c r="BJ11" s="180">
        <v>1735</v>
      </c>
      <c r="BK11" s="167">
        <v>210</v>
      </c>
      <c r="BL11" s="173">
        <v>1945</v>
      </c>
      <c r="BM11" s="181">
        <v>0.9418886198547215</v>
      </c>
      <c r="BN11" s="182">
        <v>1.0249060063707525</v>
      </c>
      <c r="BO11" s="167">
        <v>40</v>
      </c>
      <c r="BP11" s="181">
        <v>1.9370460048426151E-2</v>
      </c>
      <c r="BQ11" s="183">
        <v>0.69180214458664824</v>
      </c>
      <c r="BR11" s="167">
        <v>30</v>
      </c>
      <c r="BS11" s="167">
        <v>0</v>
      </c>
      <c r="BT11" s="173">
        <v>30</v>
      </c>
      <c r="BU11" s="181">
        <v>1.4527845036319613E-2</v>
      </c>
      <c r="BV11" s="183">
        <v>0.42355233342039694</v>
      </c>
      <c r="BW11" s="167">
        <v>45</v>
      </c>
      <c r="BX11" s="184" t="s">
        <v>6</v>
      </c>
      <c r="BY11" s="184" t="s">
        <v>6</v>
      </c>
      <c r="BZ11" s="184" t="s">
        <v>6</v>
      </c>
      <c r="CA11" s="140"/>
    </row>
    <row r="12" spans="1:79">
      <c r="A12" s="163"/>
      <c r="B12" s="275" t="s">
        <v>169</v>
      </c>
      <c r="C12" s="164">
        <v>5680004.0300000003</v>
      </c>
      <c r="D12" s="165"/>
      <c r="E12" s="166"/>
      <c r="F12" s="167"/>
      <c r="G12" s="165"/>
      <c r="H12" s="166"/>
      <c r="I12" s="167"/>
      <c r="J12" s="167"/>
      <c r="K12" s="168"/>
      <c r="L12" s="169" t="s">
        <v>39</v>
      </c>
      <c r="M12" s="170">
        <v>1.58</v>
      </c>
      <c r="N12" s="170">
        <v>1.57</v>
      </c>
      <c r="O12" s="171">
        <v>158</v>
      </c>
      <c r="P12" s="171">
        <v>157</v>
      </c>
      <c r="Q12" s="167">
        <v>3670</v>
      </c>
      <c r="R12" s="167">
        <v>3663</v>
      </c>
      <c r="S12" s="167">
        <v>3663</v>
      </c>
      <c r="T12" s="167">
        <v>3593</v>
      </c>
      <c r="U12" s="172">
        <v>3631</v>
      </c>
      <c r="V12" s="276">
        <v>7</v>
      </c>
      <c r="W12" s="173">
        <v>32</v>
      </c>
      <c r="X12" s="174">
        <v>1.9110019110019109E-3</v>
      </c>
      <c r="Y12" s="174">
        <v>8.812999173781328E-3</v>
      </c>
      <c r="Z12" s="175">
        <v>2330</v>
      </c>
      <c r="AA12" s="175">
        <v>2325.9</v>
      </c>
      <c r="AB12" s="176">
        <v>1253</v>
      </c>
      <c r="AC12" s="172">
        <v>1249</v>
      </c>
      <c r="AD12" s="176">
        <v>1249</v>
      </c>
      <c r="AE12" s="172">
        <v>1230</v>
      </c>
      <c r="AF12" s="287">
        <v>4</v>
      </c>
      <c r="AG12" s="167">
        <v>19</v>
      </c>
      <c r="AH12" s="277">
        <v>3.2025620496397116E-3</v>
      </c>
      <c r="AI12" s="177">
        <v>1.5447154471544716E-2</v>
      </c>
      <c r="AJ12" s="167">
        <v>1229</v>
      </c>
      <c r="AK12" s="172">
        <v>1229</v>
      </c>
      <c r="AL12" s="176">
        <v>1229</v>
      </c>
      <c r="AM12" s="172">
        <v>1191</v>
      </c>
      <c r="AN12" s="173">
        <v>0</v>
      </c>
      <c r="AO12" s="173">
        <v>38</v>
      </c>
      <c r="AP12" s="178">
        <v>0</v>
      </c>
      <c r="AQ12" s="178">
        <v>3.190596137699412E-2</v>
      </c>
      <c r="AR12" s="179">
        <v>7.7784810126582276</v>
      </c>
      <c r="AS12" s="179">
        <v>7.8280254777070066</v>
      </c>
      <c r="AT12" s="167">
        <v>1970</v>
      </c>
      <c r="AU12" s="180">
        <v>1600</v>
      </c>
      <c r="AV12" s="167">
        <v>195</v>
      </c>
      <c r="AW12" s="173">
        <v>1795</v>
      </c>
      <c r="AX12" s="181">
        <v>0.91116751269035534</v>
      </c>
      <c r="AY12" s="182">
        <v>1.004594832073159</v>
      </c>
      <c r="AZ12" s="167">
        <v>90</v>
      </c>
      <c r="BA12" s="181">
        <v>4.5685279187817257E-2</v>
      </c>
      <c r="BB12" s="183">
        <v>1.0550872791643708</v>
      </c>
      <c r="BC12" s="167">
        <v>60</v>
      </c>
      <c r="BD12" s="167">
        <v>10</v>
      </c>
      <c r="BE12" s="173">
        <v>70</v>
      </c>
      <c r="BF12" s="181">
        <v>3.553299492385787E-2</v>
      </c>
      <c r="BG12" s="183">
        <v>0.87606003263949384</v>
      </c>
      <c r="BH12" s="167">
        <v>15</v>
      </c>
      <c r="BI12" s="176">
        <v>1585</v>
      </c>
      <c r="BJ12" s="180">
        <v>1300</v>
      </c>
      <c r="BK12" s="167">
        <v>140</v>
      </c>
      <c r="BL12" s="173">
        <v>1440</v>
      </c>
      <c r="BM12" s="181">
        <v>0.90851735015772872</v>
      </c>
      <c r="BN12" s="182">
        <v>0.98859341692897573</v>
      </c>
      <c r="BO12" s="167">
        <v>55</v>
      </c>
      <c r="BP12" s="181">
        <v>3.4700315457413249E-2</v>
      </c>
      <c r="BQ12" s="183">
        <v>1.2392969806219016</v>
      </c>
      <c r="BR12" s="167">
        <v>35</v>
      </c>
      <c r="BS12" s="167">
        <v>10</v>
      </c>
      <c r="BT12" s="173">
        <v>45</v>
      </c>
      <c r="BU12" s="181">
        <v>2.8391167192429023E-2</v>
      </c>
      <c r="BV12" s="183">
        <v>0.82773082193670622</v>
      </c>
      <c r="BW12" s="167">
        <v>40</v>
      </c>
      <c r="BX12" s="184" t="s">
        <v>6</v>
      </c>
      <c r="BY12" s="184" t="s">
        <v>6</v>
      </c>
      <c r="BZ12" s="184" t="s">
        <v>6</v>
      </c>
      <c r="CA12" s="140"/>
    </row>
    <row r="13" spans="1:79">
      <c r="A13" s="163"/>
      <c r="B13" s="275" t="s">
        <v>170</v>
      </c>
      <c r="C13" s="164">
        <v>5680004.04</v>
      </c>
      <c r="D13" s="165"/>
      <c r="E13" s="164"/>
      <c r="F13" s="167"/>
      <c r="G13" s="165"/>
      <c r="H13" s="164"/>
      <c r="I13" s="167"/>
      <c r="J13" s="167"/>
      <c r="K13" s="168"/>
      <c r="L13" s="169" t="s">
        <v>40</v>
      </c>
      <c r="M13" s="170">
        <v>2.36</v>
      </c>
      <c r="N13" s="170">
        <v>2.35</v>
      </c>
      <c r="O13" s="171">
        <v>236</v>
      </c>
      <c r="P13" s="171">
        <v>235</v>
      </c>
      <c r="Q13" s="167">
        <v>5973</v>
      </c>
      <c r="R13" s="167">
        <v>5599</v>
      </c>
      <c r="S13" s="167">
        <v>5599</v>
      </c>
      <c r="T13" s="167">
        <v>5539</v>
      </c>
      <c r="U13" s="172">
        <v>5299</v>
      </c>
      <c r="V13" s="276">
        <v>374</v>
      </c>
      <c r="W13" s="173">
        <v>300</v>
      </c>
      <c r="X13" s="174">
        <v>6.6797642436149315E-2</v>
      </c>
      <c r="Y13" s="174">
        <v>5.6614455557652391E-2</v>
      </c>
      <c r="Z13" s="175">
        <v>2535.9</v>
      </c>
      <c r="AA13" s="175">
        <v>2379.1</v>
      </c>
      <c r="AB13" s="176">
        <v>2288</v>
      </c>
      <c r="AC13" s="172">
        <v>2126</v>
      </c>
      <c r="AD13" s="176">
        <v>2126</v>
      </c>
      <c r="AE13" s="172">
        <v>1963</v>
      </c>
      <c r="AF13" s="287">
        <v>162</v>
      </c>
      <c r="AG13" s="167">
        <v>163</v>
      </c>
      <c r="AH13" s="277">
        <v>7.61994355597366E-2</v>
      </c>
      <c r="AI13" s="177">
        <v>8.3036169128884355E-2</v>
      </c>
      <c r="AJ13" s="167">
        <v>2244</v>
      </c>
      <c r="AK13" s="172">
        <v>2092</v>
      </c>
      <c r="AL13" s="176">
        <v>2092</v>
      </c>
      <c r="AM13" s="172">
        <v>1913</v>
      </c>
      <c r="AN13" s="173">
        <v>152</v>
      </c>
      <c r="AO13" s="173">
        <v>179</v>
      </c>
      <c r="AP13" s="178">
        <v>7.2657743785850867E-2</v>
      </c>
      <c r="AQ13" s="178">
        <v>9.3570308416100367E-2</v>
      </c>
      <c r="AR13" s="179">
        <v>9.5084745762711869</v>
      </c>
      <c r="AS13" s="179">
        <v>8.9021276595744681</v>
      </c>
      <c r="AT13" s="167">
        <v>2950</v>
      </c>
      <c r="AU13" s="180">
        <v>2505</v>
      </c>
      <c r="AV13" s="167">
        <v>180</v>
      </c>
      <c r="AW13" s="173">
        <v>2685</v>
      </c>
      <c r="AX13" s="181">
        <v>0.9101694915254237</v>
      </c>
      <c r="AY13" s="182">
        <v>1.0034944779773138</v>
      </c>
      <c r="AZ13" s="167">
        <v>125</v>
      </c>
      <c r="BA13" s="181">
        <v>4.2372881355932202E-2</v>
      </c>
      <c r="BB13" s="183">
        <v>0.97858848397072062</v>
      </c>
      <c r="BC13" s="167">
        <v>85</v>
      </c>
      <c r="BD13" s="167">
        <v>40</v>
      </c>
      <c r="BE13" s="173">
        <v>125</v>
      </c>
      <c r="BF13" s="181">
        <v>4.2372881355932202E-2</v>
      </c>
      <c r="BG13" s="183">
        <v>1.0446962858957645</v>
      </c>
      <c r="BH13" s="167">
        <v>15</v>
      </c>
      <c r="BI13" s="176">
        <v>2360</v>
      </c>
      <c r="BJ13" s="180">
        <v>1970</v>
      </c>
      <c r="BK13" s="167">
        <v>225</v>
      </c>
      <c r="BL13" s="173">
        <v>2195</v>
      </c>
      <c r="BM13" s="181">
        <v>0.93008474576271183</v>
      </c>
      <c r="BN13" s="182">
        <v>1.0120617472934841</v>
      </c>
      <c r="BO13" s="167">
        <v>60</v>
      </c>
      <c r="BP13" s="181">
        <v>2.5423728813559324E-2</v>
      </c>
      <c r="BQ13" s="183">
        <v>0.90799031476997583</v>
      </c>
      <c r="BR13" s="167">
        <v>60</v>
      </c>
      <c r="BS13" s="167">
        <v>10</v>
      </c>
      <c r="BT13" s="173">
        <v>70</v>
      </c>
      <c r="BU13" s="181">
        <v>2.9661016949152543E-2</v>
      </c>
      <c r="BV13" s="183">
        <v>0.86475268073331035</v>
      </c>
      <c r="BW13" s="167">
        <v>35</v>
      </c>
      <c r="BX13" s="184" t="s">
        <v>6</v>
      </c>
      <c r="BY13" s="184" t="s">
        <v>6</v>
      </c>
      <c r="BZ13" s="184" t="s">
        <v>6</v>
      </c>
      <c r="CA13" s="140"/>
    </row>
    <row r="14" spans="1:79">
      <c r="A14" s="163" t="s">
        <v>95</v>
      </c>
      <c r="B14" s="275" t="s">
        <v>171</v>
      </c>
      <c r="C14" s="164">
        <v>5680004.0499999998</v>
      </c>
      <c r="D14" s="165"/>
      <c r="E14" s="164"/>
      <c r="F14" s="167"/>
      <c r="G14" s="165"/>
      <c r="H14" s="164"/>
      <c r="I14" s="167"/>
      <c r="J14" s="167"/>
      <c r="K14" s="168"/>
      <c r="L14" s="169" t="s">
        <v>41</v>
      </c>
      <c r="M14" s="170">
        <v>4.8499999999999996</v>
      </c>
      <c r="N14" s="170">
        <v>4.8600000000000003</v>
      </c>
      <c r="O14" s="171">
        <v>484.99999999999994</v>
      </c>
      <c r="P14" s="171">
        <v>486.00000000000006</v>
      </c>
      <c r="Q14" s="167">
        <v>6371</v>
      </c>
      <c r="R14" s="167">
        <v>5843</v>
      </c>
      <c r="S14" s="167">
        <v>5843</v>
      </c>
      <c r="T14" s="167">
        <v>4833</v>
      </c>
      <c r="U14" s="172">
        <v>4617</v>
      </c>
      <c r="V14" s="276">
        <v>528</v>
      </c>
      <c r="W14" s="173">
        <v>1226</v>
      </c>
      <c r="X14" s="174">
        <v>9.0364538764333396E-2</v>
      </c>
      <c r="Y14" s="174">
        <v>0.26554039419536496</v>
      </c>
      <c r="Z14" s="175">
        <v>1314.7</v>
      </c>
      <c r="AA14" s="175">
        <v>1203.2</v>
      </c>
      <c r="AB14" s="176">
        <v>2407</v>
      </c>
      <c r="AC14" s="172">
        <v>2114</v>
      </c>
      <c r="AD14" s="176">
        <v>2114</v>
      </c>
      <c r="AE14" s="172">
        <v>1419</v>
      </c>
      <c r="AF14" s="287">
        <v>293</v>
      </c>
      <c r="AG14" s="167">
        <v>695</v>
      </c>
      <c r="AH14" s="277">
        <v>0.13859981078524125</v>
      </c>
      <c r="AI14" s="177">
        <v>0.48978153629316418</v>
      </c>
      <c r="AJ14" s="167">
        <v>2341</v>
      </c>
      <c r="AK14" s="172">
        <v>2053</v>
      </c>
      <c r="AL14" s="176">
        <v>2053</v>
      </c>
      <c r="AM14" s="172">
        <v>1392</v>
      </c>
      <c r="AN14" s="173">
        <v>288</v>
      </c>
      <c r="AO14" s="173">
        <v>661</v>
      </c>
      <c r="AP14" s="178">
        <v>0.14028251339503167</v>
      </c>
      <c r="AQ14" s="178">
        <v>0.47485632183908044</v>
      </c>
      <c r="AR14" s="179">
        <v>4.8268041237113408</v>
      </c>
      <c r="AS14" s="179">
        <v>4.2242798353909459</v>
      </c>
      <c r="AT14" s="167">
        <v>2955</v>
      </c>
      <c r="AU14" s="180">
        <v>2640</v>
      </c>
      <c r="AV14" s="167">
        <v>165</v>
      </c>
      <c r="AW14" s="173">
        <v>2805</v>
      </c>
      <c r="AX14" s="181">
        <v>0.949238578680203</v>
      </c>
      <c r="AY14" s="182">
        <v>1.0465695465051852</v>
      </c>
      <c r="AZ14" s="167">
        <v>115</v>
      </c>
      <c r="BA14" s="181">
        <v>3.8917089678510999E-2</v>
      </c>
      <c r="BB14" s="183">
        <v>0.89877805262150112</v>
      </c>
      <c r="BC14" s="167">
        <v>20</v>
      </c>
      <c r="BD14" s="167">
        <v>0</v>
      </c>
      <c r="BE14" s="173">
        <v>20</v>
      </c>
      <c r="BF14" s="181">
        <v>6.7681895093062603E-3</v>
      </c>
      <c r="BG14" s="183">
        <v>0.16686857764561785</v>
      </c>
      <c r="BH14" s="167">
        <v>15</v>
      </c>
      <c r="BI14" s="176">
        <v>2420</v>
      </c>
      <c r="BJ14" s="180">
        <v>2085</v>
      </c>
      <c r="BK14" s="167">
        <v>210</v>
      </c>
      <c r="BL14" s="173">
        <v>2295</v>
      </c>
      <c r="BM14" s="181">
        <v>0.94834710743801653</v>
      </c>
      <c r="BN14" s="182">
        <v>1.0319337404113347</v>
      </c>
      <c r="BO14" s="167">
        <v>30</v>
      </c>
      <c r="BP14" s="181">
        <v>1.2396694214876033E-2</v>
      </c>
      <c r="BQ14" s="183">
        <v>0.44273907910271548</v>
      </c>
      <c r="BR14" s="167">
        <v>55</v>
      </c>
      <c r="BS14" s="167">
        <v>0</v>
      </c>
      <c r="BT14" s="173">
        <v>55</v>
      </c>
      <c r="BU14" s="181">
        <v>2.2727272727272728E-2</v>
      </c>
      <c r="BV14" s="183">
        <v>0.66260270341903005</v>
      </c>
      <c r="BW14" s="167">
        <v>35</v>
      </c>
      <c r="BX14" s="184" t="s">
        <v>6</v>
      </c>
      <c r="BY14" s="184" t="s">
        <v>6</v>
      </c>
      <c r="BZ14" s="184" t="s">
        <v>6</v>
      </c>
      <c r="CA14" s="140"/>
    </row>
    <row r="15" spans="1:79">
      <c r="A15" s="163"/>
      <c r="B15" s="275" t="s">
        <v>172</v>
      </c>
      <c r="C15" s="164">
        <v>5680004.0599999996</v>
      </c>
      <c r="D15" s="165"/>
      <c r="E15" s="166"/>
      <c r="F15" s="172"/>
      <c r="G15" s="165">
        <v>5680004.0199999996</v>
      </c>
      <c r="H15" s="166">
        <v>0.63400758400000001</v>
      </c>
      <c r="I15" s="172">
        <v>7718</v>
      </c>
      <c r="J15" s="172">
        <v>2500</v>
      </c>
      <c r="K15" s="185">
        <v>2438</v>
      </c>
      <c r="L15" s="169"/>
      <c r="M15" s="170">
        <v>3.4</v>
      </c>
      <c r="N15" s="170">
        <v>3.4</v>
      </c>
      <c r="O15" s="171">
        <v>340</v>
      </c>
      <c r="P15" s="171">
        <v>340</v>
      </c>
      <c r="Q15" s="167">
        <v>6283</v>
      </c>
      <c r="R15" s="167">
        <v>5810</v>
      </c>
      <c r="S15" s="167">
        <v>5810</v>
      </c>
      <c r="T15" s="167">
        <v>5644</v>
      </c>
      <c r="U15" s="172">
        <v>4893.2705333120002</v>
      </c>
      <c r="V15" s="276">
        <v>473</v>
      </c>
      <c r="W15" s="173">
        <v>916.72946668799977</v>
      </c>
      <c r="X15" s="174">
        <v>8.1411359724612734E-2</v>
      </c>
      <c r="Y15" s="174">
        <v>0.18734493841024427</v>
      </c>
      <c r="Z15" s="175">
        <v>1847.1</v>
      </c>
      <c r="AA15" s="175">
        <v>1706.7</v>
      </c>
      <c r="AB15" s="176">
        <v>1967</v>
      </c>
      <c r="AC15" s="172">
        <v>1753</v>
      </c>
      <c r="AD15" s="176">
        <v>1753</v>
      </c>
      <c r="AE15" s="172">
        <v>1585.0189600000001</v>
      </c>
      <c r="AF15" s="287">
        <v>214</v>
      </c>
      <c r="AG15" s="167">
        <v>167.98103999999989</v>
      </c>
      <c r="AH15" s="277">
        <v>0.12207644038790645</v>
      </c>
      <c r="AI15" s="177">
        <v>0.10598046095297174</v>
      </c>
      <c r="AJ15" s="167">
        <v>1927</v>
      </c>
      <c r="AK15" s="172">
        <v>1736</v>
      </c>
      <c r="AL15" s="176">
        <v>1736</v>
      </c>
      <c r="AM15" s="172">
        <v>1545.7104897920001</v>
      </c>
      <c r="AN15" s="173">
        <v>191</v>
      </c>
      <c r="AO15" s="173">
        <v>190.28951020799991</v>
      </c>
      <c r="AP15" s="178">
        <v>0.11002304147465437</v>
      </c>
      <c r="AQ15" s="178">
        <v>0.12310811854140059</v>
      </c>
      <c r="AR15" s="179">
        <v>5.6676470588235297</v>
      </c>
      <c r="AS15" s="179">
        <v>5.1058823529411761</v>
      </c>
      <c r="AT15" s="167">
        <v>2945</v>
      </c>
      <c r="AU15" s="180">
        <v>2550</v>
      </c>
      <c r="AV15" s="167">
        <v>210</v>
      </c>
      <c r="AW15" s="173">
        <v>2760</v>
      </c>
      <c r="AX15" s="181">
        <v>0.93718166383701185</v>
      </c>
      <c r="AY15" s="182">
        <v>1.033276365862196</v>
      </c>
      <c r="AZ15" s="167">
        <v>95</v>
      </c>
      <c r="BA15" s="181">
        <v>3.2258064516129031E-2</v>
      </c>
      <c r="BB15" s="183">
        <v>0.74498994263577445</v>
      </c>
      <c r="BC15" s="167">
        <v>65</v>
      </c>
      <c r="BD15" s="167">
        <v>10</v>
      </c>
      <c r="BE15" s="173">
        <v>75</v>
      </c>
      <c r="BF15" s="181">
        <v>2.5466893039049237E-2</v>
      </c>
      <c r="BG15" s="183">
        <v>0.62788197828030667</v>
      </c>
      <c r="BH15" s="167">
        <v>10</v>
      </c>
      <c r="BI15" s="176">
        <v>2350</v>
      </c>
      <c r="BJ15" s="180">
        <v>2030</v>
      </c>
      <c r="BK15" s="167">
        <v>190</v>
      </c>
      <c r="BL15" s="173">
        <v>2220</v>
      </c>
      <c r="BM15" s="181">
        <v>0.94468085106382982</v>
      </c>
      <c r="BN15" s="182">
        <v>1.0279443428333295</v>
      </c>
      <c r="BO15" s="167">
        <v>45</v>
      </c>
      <c r="BP15" s="181">
        <v>1.9148936170212766E-2</v>
      </c>
      <c r="BQ15" s="183">
        <v>0.68389057750759874</v>
      </c>
      <c r="BR15" s="167">
        <v>35</v>
      </c>
      <c r="BS15" s="167">
        <v>15</v>
      </c>
      <c r="BT15" s="173">
        <v>50</v>
      </c>
      <c r="BU15" s="181">
        <v>2.1276595744680851E-2</v>
      </c>
      <c r="BV15" s="183">
        <v>0.62030891383909192</v>
      </c>
      <c r="BW15" s="167">
        <v>35</v>
      </c>
      <c r="BX15" s="184" t="s">
        <v>6</v>
      </c>
      <c r="BY15" s="184" t="s">
        <v>6</v>
      </c>
      <c r="BZ15" s="184" t="s">
        <v>6</v>
      </c>
      <c r="CA15" s="140"/>
    </row>
    <row r="16" spans="1:79">
      <c r="A16" s="163"/>
      <c r="B16" s="275" t="s">
        <v>173</v>
      </c>
      <c r="C16" s="164">
        <v>5680004.0700000003</v>
      </c>
      <c r="D16" s="165"/>
      <c r="E16" s="166"/>
      <c r="F16" s="172"/>
      <c r="G16" s="165">
        <v>5680004.0199999996</v>
      </c>
      <c r="H16" s="166">
        <v>0.36599241599999999</v>
      </c>
      <c r="I16" s="172">
        <v>7718</v>
      </c>
      <c r="J16" s="172">
        <v>2500</v>
      </c>
      <c r="K16" s="185">
        <v>2438</v>
      </c>
      <c r="L16" s="169"/>
      <c r="M16" s="170">
        <v>0.9</v>
      </c>
      <c r="N16" s="170">
        <v>0.9</v>
      </c>
      <c r="O16" s="171">
        <v>90</v>
      </c>
      <c r="P16" s="171">
        <v>90</v>
      </c>
      <c r="Q16" s="167">
        <v>3610</v>
      </c>
      <c r="R16" s="167">
        <v>3546</v>
      </c>
      <c r="S16" s="167">
        <v>3546</v>
      </c>
      <c r="T16" s="167">
        <v>3001</v>
      </c>
      <c r="U16" s="172">
        <v>2824.7294666879998</v>
      </c>
      <c r="V16" s="276">
        <v>64</v>
      </c>
      <c r="W16" s="173">
        <v>721.27053331200023</v>
      </c>
      <c r="X16" s="174">
        <v>1.804850535815003E-2</v>
      </c>
      <c r="Y16" s="174">
        <v>0.25534145546252651</v>
      </c>
      <c r="Z16" s="175">
        <v>4012.4</v>
      </c>
      <c r="AA16" s="175">
        <v>3941.3</v>
      </c>
      <c r="AB16" s="176">
        <v>1228</v>
      </c>
      <c r="AC16" s="172">
        <v>1181</v>
      </c>
      <c r="AD16" s="176">
        <v>1181</v>
      </c>
      <c r="AE16" s="172">
        <v>914.98104000000001</v>
      </c>
      <c r="AF16" s="287">
        <v>47</v>
      </c>
      <c r="AG16" s="167">
        <v>266.01895999999999</v>
      </c>
      <c r="AH16" s="277">
        <v>3.9796782387806942E-2</v>
      </c>
      <c r="AI16" s="177">
        <v>0.29073712827972914</v>
      </c>
      <c r="AJ16" s="167">
        <v>1209</v>
      </c>
      <c r="AK16" s="172">
        <v>1162</v>
      </c>
      <c r="AL16" s="176">
        <v>1162</v>
      </c>
      <c r="AM16" s="172">
        <v>892.28951020800002</v>
      </c>
      <c r="AN16" s="173">
        <v>47</v>
      </c>
      <c r="AO16" s="173">
        <v>269.71048979199998</v>
      </c>
      <c r="AP16" s="178">
        <v>4.0447504302925992E-2</v>
      </c>
      <c r="AQ16" s="178">
        <v>0.30226791496083849</v>
      </c>
      <c r="AR16" s="179">
        <v>13.433333333333334</v>
      </c>
      <c r="AS16" s="179">
        <v>12.911111111111111</v>
      </c>
      <c r="AT16" s="167">
        <v>1765</v>
      </c>
      <c r="AU16" s="180">
        <v>1470</v>
      </c>
      <c r="AV16" s="167">
        <v>105</v>
      </c>
      <c r="AW16" s="173">
        <v>1575</v>
      </c>
      <c r="AX16" s="181">
        <v>0.8923512747875354</v>
      </c>
      <c r="AY16" s="182">
        <v>0.98384925555406322</v>
      </c>
      <c r="AZ16" s="167">
        <v>105</v>
      </c>
      <c r="BA16" s="181">
        <v>5.9490084985835696E-2</v>
      </c>
      <c r="BB16" s="183">
        <v>1.3739049650308475</v>
      </c>
      <c r="BC16" s="167">
        <v>45</v>
      </c>
      <c r="BD16" s="167">
        <v>10</v>
      </c>
      <c r="BE16" s="173">
        <v>55</v>
      </c>
      <c r="BF16" s="181">
        <v>3.1161473087818695E-2</v>
      </c>
      <c r="BG16" s="183">
        <v>0.7682808946700862</v>
      </c>
      <c r="BH16" s="167">
        <v>30</v>
      </c>
      <c r="BI16" s="176">
        <v>1395</v>
      </c>
      <c r="BJ16" s="180">
        <v>1145</v>
      </c>
      <c r="BK16" s="167">
        <v>160</v>
      </c>
      <c r="BL16" s="173">
        <v>1305</v>
      </c>
      <c r="BM16" s="181">
        <v>0.93548387096774188</v>
      </c>
      <c r="BN16" s="182">
        <v>1.0179367475165852</v>
      </c>
      <c r="BO16" s="167">
        <v>40</v>
      </c>
      <c r="BP16" s="181">
        <v>2.8673835125448029E-2</v>
      </c>
      <c r="BQ16" s="183">
        <v>1.0240655401945724</v>
      </c>
      <c r="BR16" s="167">
        <v>20</v>
      </c>
      <c r="BS16" s="167">
        <v>0</v>
      </c>
      <c r="BT16" s="173">
        <v>20</v>
      </c>
      <c r="BU16" s="181">
        <v>1.4336917562724014E-2</v>
      </c>
      <c r="BV16" s="183">
        <v>0.41798593477329493</v>
      </c>
      <c r="BW16" s="167">
        <v>30</v>
      </c>
      <c r="BX16" s="184" t="s">
        <v>6</v>
      </c>
      <c r="BY16" s="184" t="s">
        <v>6</v>
      </c>
      <c r="BZ16" s="184" t="s">
        <v>6</v>
      </c>
      <c r="CA16" s="140"/>
    </row>
    <row r="17" spans="1:79">
      <c r="A17" s="163" t="s">
        <v>78</v>
      </c>
      <c r="B17" s="275" t="s">
        <v>174</v>
      </c>
      <c r="C17" s="164">
        <v>5680005</v>
      </c>
      <c r="D17" s="165"/>
      <c r="E17" s="164"/>
      <c r="F17" s="167"/>
      <c r="G17" s="165"/>
      <c r="H17" s="164"/>
      <c r="I17" s="167"/>
      <c r="J17" s="167"/>
      <c r="K17" s="168"/>
      <c r="L17" s="169" t="s">
        <v>42</v>
      </c>
      <c r="M17" s="170">
        <v>3.53</v>
      </c>
      <c r="N17" s="170">
        <v>3.53</v>
      </c>
      <c r="O17" s="171">
        <v>353</v>
      </c>
      <c r="P17" s="171">
        <v>353</v>
      </c>
      <c r="Q17" s="167">
        <v>7036</v>
      </c>
      <c r="R17" s="167">
        <v>6479</v>
      </c>
      <c r="S17" s="167">
        <v>6479</v>
      </c>
      <c r="T17" s="167">
        <v>6653</v>
      </c>
      <c r="U17" s="172">
        <v>6847</v>
      </c>
      <c r="V17" s="276">
        <v>557</v>
      </c>
      <c r="W17" s="173">
        <v>-368</v>
      </c>
      <c r="X17" s="174">
        <v>8.5970057107578324E-2</v>
      </c>
      <c r="Y17" s="174">
        <v>-5.3746166204177014E-2</v>
      </c>
      <c r="Z17" s="175">
        <v>1992.6</v>
      </c>
      <c r="AA17" s="175">
        <v>1835.3</v>
      </c>
      <c r="AB17" s="176">
        <v>2850</v>
      </c>
      <c r="AC17" s="172">
        <v>2676</v>
      </c>
      <c r="AD17" s="176">
        <v>2676</v>
      </c>
      <c r="AE17" s="172">
        <v>2756</v>
      </c>
      <c r="AF17" s="287">
        <v>174</v>
      </c>
      <c r="AG17" s="167">
        <v>-80</v>
      </c>
      <c r="AH17" s="277">
        <v>6.5022421524663671E-2</v>
      </c>
      <c r="AI17" s="177">
        <v>-2.9027576197387519E-2</v>
      </c>
      <c r="AJ17" s="167">
        <v>2763</v>
      </c>
      <c r="AK17" s="172">
        <v>2559</v>
      </c>
      <c r="AL17" s="176">
        <v>2559</v>
      </c>
      <c r="AM17" s="172">
        <v>2668</v>
      </c>
      <c r="AN17" s="173">
        <v>204</v>
      </c>
      <c r="AO17" s="173">
        <v>-109</v>
      </c>
      <c r="AP17" s="178">
        <v>7.9718640093786639E-2</v>
      </c>
      <c r="AQ17" s="178">
        <v>-4.0854572713643178E-2</v>
      </c>
      <c r="AR17" s="179">
        <v>7.8271954674220963</v>
      </c>
      <c r="AS17" s="179">
        <v>7.2492917847025495</v>
      </c>
      <c r="AT17" s="167">
        <v>2925</v>
      </c>
      <c r="AU17" s="180">
        <v>2330</v>
      </c>
      <c r="AV17" s="167">
        <v>185</v>
      </c>
      <c r="AW17" s="173">
        <v>2515</v>
      </c>
      <c r="AX17" s="181">
        <v>0.85982905982905988</v>
      </c>
      <c r="AY17" s="182">
        <v>0.94799234821285538</v>
      </c>
      <c r="AZ17" s="167">
        <v>205</v>
      </c>
      <c r="BA17" s="181">
        <v>7.0085470085470086E-2</v>
      </c>
      <c r="BB17" s="183">
        <v>1.618602080495845</v>
      </c>
      <c r="BC17" s="167">
        <v>165</v>
      </c>
      <c r="BD17" s="167">
        <v>0</v>
      </c>
      <c r="BE17" s="173">
        <v>165</v>
      </c>
      <c r="BF17" s="181">
        <v>5.6410256410256411E-2</v>
      </c>
      <c r="BG17" s="183">
        <v>1.3907854144540535</v>
      </c>
      <c r="BH17" s="167">
        <v>40</v>
      </c>
      <c r="BI17" s="176">
        <v>2370</v>
      </c>
      <c r="BJ17" s="180">
        <v>1980</v>
      </c>
      <c r="BK17" s="167">
        <v>175</v>
      </c>
      <c r="BL17" s="173">
        <v>2155</v>
      </c>
      <c r="BM17" s="181">
        <v>0.90928270042194093</v>
      </c>
      <c r="BN17" s="182">
        <v>0.98942622461582252</v>
      </c>
      <c r="BO17" s="167">
        <v>75</v>
      </c>
      <c r="BP17" s="181">
        <v>3.1645569620253167E-2</v>
      </c>
      <c r="BQ17" s="183">
        <v>1.1301989150090417</v>
      </c>
      <c r="BR17" s="167">
        <v>80</v>
      </c>
      <c r="BS17" s="167">
        <v>15</v>
      </c>
      <c r="BT17" s="173">
        <v>95</v>
      </c>
      <c r="BU17" s="181">
        <v>4.0084388185654012E-2</v>
      </c>
      <c r="BV17" s="183">
        <v>1.1686410549753357</v>
      </c>
      <c r="BW17" s="167">
        <v>45</v>
      </c>
      <c r="BX17" s="184" t="s">
        <v>6</v>
      </c>
      <c r="BY17" s="184" t="s">
        <v>6</v>
      </c>
      <c r="BZ17" s="184" t="s">
        <v>6</v>
      </c>
      <c r="CA17" s="140"/>
    </row>
    <row r="18" spans="1:79">
      <c r="A18" s="163"/>
      <c r="B18" s="275" t="s">
        <v>177</v>
      </c>
      <c r="C18" s="164">
        <v>5680008</v>
      </c>
      <c r="D18" s="165"/>
      <c r="E18" s="164"/>
      <c r="F18" s="167"/>
      <c r="G18" s="165"/>
      <c r="H18" s="164"/>
      <c r="I18" s="167"/>
      <c r="J18" s="167"/>
      <c r="K18" s="168"/>
      <c r="L18" s="169" t="s">
        <v>45</v>
      </c>
      <c r="M18" s="170">
        <v>5.39</v>
      </c>
      <c r="N18" s="170">
        <v>5.39</v>
      </c>
      <c r="O18" s="171">
        <v>539</v>
      </c>
      <c r="P18" s="171">
        <v>539</v>
      </c>
      <c r="Q18" s="167">
        <v>5945</v>
      </c>
      <c r="R18" s="167">
        <v>5825</v>
      </c>
      <c r="S18" s="167">
        <v>5825</v>
      </c>
      <c r="T18" s="167">
        <v>5807</v>
      </c>
      <c r="U18" s="172">
        <v>5392</v>
      </c>
      <c r="V18" s="276">
        <v>120</v>
      </c>
      <c r="W18" s="173">
        <v>433</v>
      </c>
      <c r="X18" s="174">
        <v>2.0600858369098713E-2</v>
      </c>
      <c r="Y18" s="174">
        <v>8.0304154302670627E-2</v>
      </c>
      <c r="Z18" s="175">
        <v>1104</v>
      </c>
      <c r="AA18" s="175">
        <v>1081.4000000000001</v>
      </c>
      <c r="AB18" s="176">
        <v>2240</v>
      </c>
      <c r="AC18" s="172">
        <v>2176</v>
      </c>
      <c r="AD18" s="176">
        <v>2176</v>
      </c>
      <c r="AE18" s="172">
        <v>2034</v>
      </c>
      <c r="AF18" s="287">
        <v>64</v>
      </c>
      <c r="AG18" s="167">
        <v>142</v>
      </c>
      <c r="AH18" s="277">
        <v>2.9411764705882353E-2</v>
      </c>
      <c r="AI18" s="177">
        <v>6.9813176007866268E-2</v>
      </c>
      <c r="AJ18" s="167">
        <v>2173</v>
      </c>
      <c r="AK18" s="172">
        <v>2136</v>
      </c>
      <c r="AL18" s="176">
        <v>2136</v>
      </c>
      <c r="AM18" s="172">
        <v>1977</v>
      </c>
      <c r="AN18" s="173">
        <v>37</v>
      </c>
      <c r="AO18" s="173">
        <v>159</v>
      </c>
      <c r="AP18" s="178">
        <v>1.7322097378277154E-2</v>
      </c>
      <c r="AQ18" s="178">
        <v>8.042488619119878E-2</v>
      </c>
      <c r="AR18" s="179">
        <v>4.0315398886827456</v>
      </c>
      <c r="AS18" s="179">
        <v>3.9628942486085341</v>
      </c>
      <c r="AT18" s="167">
        <v>2915</v>
      </c>
      <c r="AU18" s="180">
        <v>2480</v>
      </c>
      <c r="AV18" s="167">
        <v>285</v>
      </c>
      <c r="AW18" s="173">
        <v>2765</v>
      </c>
      <c r="AX18" s="181">
        <v>0.94854202401372212</v>
      </c>
      <c r="AY18" s="182">
        <v>1.0458015700261545</v>
      </c>
      <c r="AZ18" s="167">
        <v>80</v>
      </c>
      <c r="BA18" s="181">
        <v>2.7444253859348199E-2</v>
      </c>
      <c r="BB18" s="183">
        <v>0.63381648635908083</v>
      </c>
      <c r="BC18" s="167">
        <v>50</v>
      </c>
      <c r="BD18" s="167">
        <v>10</v>
      </c>
      <c r="BE18" s="173">
        <v>60</v>
      </c>
      <c r="BF18" s="181">
        <v>2.0583190394511151E-2</v>
      </c>
      <c r="BG18" s="183">
        <v>0.50747510834593568</v>
      </c>
      <c r="BH18" s="167">
        <v>15</v>
      </c>
      <c r="BI18" s="176">
        <v>2445</v>
      </c>
      <c r="BJ18" s="180">
        <v>2030</v>
      </c>
      <c r="BK18" s="167">
        <v>260</v>
      </c>
      <c r="BL18" s="173">
        <v>2290</v>
      </c>
      <c r="BM18" s="181">
        <v>0.93660531697341509</v>
      </c>
      <c r="BN18" s="182">
        <v>1.0191570369678074</v>
      </c>
      <c r="BO18" s="167">
        <v>70</v>
      </c>
      <c r="BP18" s="181">
        <v>2.8629856850715747E-2</v>
      </c>
      <c r="BQ18" s="183">
        <v>1.0224948875255624</v>
      </c>
      <c r="BR18" s="167">
        <v>20</v>
      </c>
      <c r="BS18" s="167">
        <v>10</v>
      </c>
      <c r="BT18" s="173">
        <v>30</v>
      </c>
      <c r="BU18" s="181">
        <v>1.2269938650306749E-2</v>
      </c>
      <c r="BV18" s="183">
        <v>0.3577241589010714</v>
      </c>
      <c r="BW18" s="167">
        <v>45</v>
      </c>
      <c r="BX18" s="184" t="s">
        <v>6</v>
      </c>
      <c r="BY18" s="184" t="s">
        <v>6</v>
      </c>
      <c r="BZ18" s="184" t="s">
        <v>6</v>
      </c>
      <c r="CA18" s="140"/>
    </row>
    <row r="19" spans="1:79">
      <c r="A19" s="163" t="s">
        <v>79</v>
      </c>
      <c r="B19" s="275" t="s">
        <v>178</v>
      </c>
      <c r="C19" s="164">
        <v>5680009</v>
      </c>
      <c r="D19" s="165"/>
      <c r="E19" s="164"/>
      <c r="F19" s="167"/>
      <c r="G19" s="165"/>
      <c r="H19" s="164"/>
      <c r="I19" s="167"/>
      <c r="J19" s="167"/>
      <c r="K19" s="168"/>
      <c r="L19" s="169" t="s">
        <v>46</v>
      </c>
      <c r="M19" s="170">
        <v>1.84</v>
      </c>
      <c r="N19" s="170">
        <v>1.84</v>
      </c>
      <c r="O19" s="171">
        <v>184</v>
      </c>
      <c r="P19" s="171">
        <v>184</v>
      </c>
      <c r="Q19" s="167">
        <v>6070</v>
      </c>
      <c r="R19" s="167">
        <v>6080</v>
      </c>
      <c r="S19" s="167">
        <v>6080</v>
      </c>
      <c r="T19" s="167">
        <v>6096</v>
      </c>
      <c r="U19" s="172">
        <v>6333</v>
      </c>
      <c r="V19" s="276">
        <v>-10</v>
      </c>
      <c r="W19" s="173">
        <v>-253</v>
      </c>
      <c r="X19" s="174">
        <v>-1.6447368421052631E-3</v>
      </c>
      <c r="Y19" s="174">
        <v>-3.9949471024790781E-2</v>
      </c>
      <c r="Z19" s="175">
        <v>3301.4</v>
      </c>
      <c r="AA19" s="175">
        <v>3308.8</v>
      </c>
      <c r="AB19" s="176">
        <v>2232</v>
      </c>
      <c r="AC19" s="172">
        <v>2199</v>
      </c>
      <c r="AD19" s="176">
        <v>2199</v>
      </c>
      <c r="AE19" s="172">
        <v>2141</v>
      </c>
      <c r="AF19" s="287">
        <v>33</v>
      </c>
      <c r="AG19" s="167">
        <v>58</v>
      </c>
      <c r="AH19" s="277">
        <v>1.5006821282401092E-2</v>
      </c>
      <c r="AI19" s="177">
        <v>2.7090144792153201E-2</v>
      </c>
      <c r="AJ19" s="167">
        <v>2175</v>
      </c>
      <c r="AK19" s="172">
        <v>2184</v>
      </c>
      <c r="AL19" s="176">
        <v>2184</v>
      </c>
      <c r="AM19" s="172">
        <v>2104</v>
      </c>
      <c r="AN19" s="173">
        <v>-9</v>
      </c>
      <c r="AO19" s="173">
        <v>80</v>
      </c>
      <c r="AP19" s="178">
        <v>-4.120879120879121E-3</v>
      </c>
      <c r="AQ19" s="178">
        <v>3.8022813688212927E-2</v>
      </c>
      <c r="AR19" s="179">
        <v>11.820652173913043</v>
      </c>
      <c r="AS19" s="179">
        <v>11.869565217391305</v>
      </c>
      <c r="AT19" s="167">
        <v>3210</v>
      </c>
      <c r="AU19" s="180">
        <v>2630</v>
      </c>
      <c r="AV19" s="167">
        <v>215</v>
      </c>
      <c r="AW19" s="173">
        <v>2845</v>
      </c>
      <c r="AX19" s="181">
        <v>0.88629283489096577</v>
      </c>
      <c r="AY19" s="182">
        <v>0.97716960847956535</v>
      </c>
      <c r="AZ19" s="167">
        <v>205</v>
      </c>
      <c r="BA19" s="181">
        <v>6.3862928348909651E-2</v>
      </c>
      <c r="BB19" s="183">
        <v>1.4748944191434099</v>
      </c>
      <c r="BC19" s="167">
        <v>115</v>
      </c>
      <c r="BD19" s="167">
        <v>20</v>
      </c>
      <c r="BE19" s="173">
        <v>135</v>
      </c>
      <c r="BF19" s="181">
        <v>4.2056074766355138E-2</v>
      </c>
      <c r="BG19" s="183">
        <v>1.0368854725432726</v>
      </c>
      <c r="BH19" s="167">
        <v>40</v>
      </c>
      <c r="BI19" s="176">
        <v>2445</v>
      </c>
      <c r="BJ19" s="180">
        <v>1995</v>
      </c>
      <c r="BK19" s="167">
        <v>270</v>
      </c>
      <c r="BL19" s="173">
        <v>2265</v>
      </c>
      <c r="BM19" s="181">
        <v>0.92638036809815949</v>
      </c>
      <c r="BN19" s="182">
        <v>1.0080308684419581</v>
      </c>
      <c r="BO19" s="167">
        <v>105</v>
      </c>
      <c r="BP19" s="181">
        <v>4.2944785276073622E-2</v>
      </c>
      <c r="BQ19" s="183">
        <v>1.5337423312883436</v>
      </c>
      <c r="BR19" s="167">
        <v>40</v>
      </c>
      <c r="BS19" s="167">
        <v>10</v>
      </c>
      <c r="BT19" s="173">
        <v>50</v>
      </c>
      <c r="BU19" s="181">
        <v>2.0449897750511249E-2</v>
      </c>
      <c r="BV19" s="183">
        <v>0.59620693150178572</v>
      </c>
      <c r="BW19" s="167">
        <v>25</v>
      </c>
      <c r="BX19" s="184" t="s">
        <v>6</v>
      </c>
      <c r="BY19" s="184" t="s">
        <v>6</v>
      </c>
      <c r="BZ19" s="206" t="s">
        <v>5</v>
      </c>
      <c r="CA19" s="140" t="s">
        <v>275</v>
      </c>
    </row>
    <row r="20" spans="1:79">
      <c r="A20" s="163"/>
      <c r="B20" s="275" t="s">
        <v>179</v>
      </c>
      <c r="C20" s="164">
        <v>5680010</v>
      </c>
      <c r="D20" s="165"/>
      <c r="E20" s="164"/>
      <c r="F20" s="167"/>
      <c r="G20" s="165"/>
      <c r="H20" s="164"/>
      <c r="I20" s="167"/>
      <c r="J20" s="167"/>
      <c r="K20" s="168"/>
      <c r="L20" s="169" t="s">
        <v>47</v>
      </c>
      <c r="M20" s="170">
        <v>1.1599999999999999</v>
      </c>
      <c r="N20" s="170">
        <v>1.1599999999999999</v>
      </c>
      <c r="O20" s="171">
        <v>115.99999999999999</v>
      </c>
      <c r="P20" s="171">
        <v>115.99999999999999</v>
      </c>
      <c r="Q20" s="167">
        <v>4222</v>
      </c>
      <c r="R20" s="167">
        <v>4189</v>
      </c>
      <c r="S20" s="167">
        <v>4189</v>
      </c>
      <c r="T20" s="167">
        <v>3969</v>
      </c>
      <c r="U20" s="172">
        <v>4082</v>
      </c>
      <c r="V20" s="276">
        <v>33</v>
      </c>
      <c r="W20" s="173">
        <v>107</v>
      </c>
      <c r="X20" s="174">
        <v>7.8777751253282409E-3</v>
      </c>
      <c r="Y20" s="174">
        <v>2.6212640862322389E-2</v>
      </c>
      <c r="Z20" s="175">
        <v>3645.3</v>
      </c>
      <c r="AA20" s="175">
        <v>3616.8</v>
      </c>
      <c r="AB20" s="176">
        <v>1538</v>
      </c>
      <c r="AC20" s="172">
        <v>1518</v>
      </c>
      <c r="AD20" s="176">
        <v>1518</v>
      </c>
      <c r="AE20" s="172">
        <v>1483</v>
      </c>
      <c r="AF20" s="287">
        <v>20</v>
      </c>
      <c r="AG20" s="167">
        <v>35</v>
      </c>
      <c r="AH20" s="277">
        <v>1.3175230566534914E-2</v>
      </c>
      <c r="AI20" s="177">
        <v>2.3600809170600135E-2</v>
      </c>
      <c r="AJ20" s="167">
        <v>1495</v>
      </c>
      <c r="AK20" s="172">
        <v>1479</v>
      </c>
      <c r="AL20" s="176">
        <v>1479</v>
      </c>
      <c r="AM20" s="172">
        <v>1452</v>
      </c>
      <c r="AN20" s="173">
        <v>16</v>
      </c>
      <c r="AO20" s="173">
        <v>27</v>
      </c>
      <c r="AP20" s="178">
        <v>1.0818120351588911E-2</v>
      </c>
      <c r="AQ20" s="178">
        <v>1.859504132231405E-2</v>
      </c>
      <c r="AR20" s="179">
        <v>12.88793103448276</v>
      </c>
      <c r="AS20" s="179">
        <v>12.750000000000002</v>
      </c>
      <c r="AT20" s="167">
        <v>2000</v>
      </c>
      <c r="AU20" s="180">
        <v>1625</v>
      </c>
      <c r="AV20" s="167">
        <v>195</v>
      </c>
      <c r="AW20" s="173">
        <v>1820</v>
      </c>
      <c r="AX20" s="181">
        <v>0.91</v>
      </c>
      <c r="AY20" s="182">
        <v>1.0033076074972436</v>
      </c>
      <c r="AZ20" s="167">
        <v>105</v>
      </c>
      <c r="BA20" s="181">
        <v>5.2499999999999998E-2</v>
      </c>
      <c r="BB20" s="183">
        <v>1.212471131639723</v>
      </c>
      <c r="BC20" s="167">
        <v>65</v>
      </c>
      <c r="BD20" s="167">
        <v>0</v>
      </c>
      <c r="BE20" s="173">
        <v>65</v>
      </c>
      <c r="BF20" s="181">
        <v>3.2500000000000001E-2</v>
      </c>
      <c r="BG20" s="183">
        <v>0.80128205128205132</v>
      </c>
      <c r="BH20" s="167">
        <v>10</v>
      </c>
      <c r="BI20" s="176">
        <v>1470</v>
      </c>
      <c r="BJ20" s="180">
        <v>1210</v>
      </c>
      <c r="BK20" s="167">
        <v>110</v>
      </c>
      <c r="BL20" s="173">
        <v>1320</v>
      </c>
      <c r="BM20" s="181">
        <v>0.89795918367346939</v>
      </c>
      <c r="BN20" s="182">
        <v>0.97710466123337247</v>
      </c>
      <c r="BO20" s="167">
        <v>50</v>
      </c>
      <c r="BP20" s="181">
        <v>3.4013605442176874E-2</v>
      </c>
      <c r="BQ20" s="183">
        <v>1.2147716229348884</v>
      </c>
      <c r="BR20" s="167">
        <v>70</v>
      </c>
      <c r="BS20" s="167">
        <v>10</v>
      </c>
      <c r="BT20" s="173">
        <v>80</v>
      </c>
      <c r="BU20" s="181">
        <v>5.4421768707482991E-2</v>
      </c>
      <c r="BV20" s="183">
        <v>1.5866404870986297</v>
      </c>
      <c r="BW20" s="167">
        <v>20</v>
      </c>
      <c r="BX20" s="184" t="s">
        <v>6</v>
      </c>
      <c r="BY20" s="184" t="s">
        <v>6</v>
      </c>
      <c r="BZ20" s="184" t="s">
        <v>6</v>
      </c>
      <c r="CA20" s="140" t="s">
        <v>276</v>
      </c>
    </row>
    <row r="21" spans="1:79">
      <c r="A21" s="163"/>
      <c r="B21" s="275" t="s">
        <v>180</v>
      </c>
      <c r="C21" s="164">
        <v>5680011.0099999998</v>
      </c>
      <c r="D21" s="165"/>
      <c r="E21" s="166"/>
      <c r="F21" s="167"/>
      <c r="G21" s="165"/>
      <c r="H21" s="166"/>
      <c r="I21" s="167"/>
      <c r="J21" s="167"/>
      <c r="K21" s="168"/>
      <c r="L21" s="169" t="s">
        <v>48</v>
      </c>
      <c r="M21" s="170">
        <v>2.4900000000000002</v>
      </c>
      <c r="N21" s="170">
        <v>2.4900000000000002</v>
      </c>
      <c r="O21" s="171">
        <v>249.00000000000003</v>
      </c>
      <c r="P21" s="171">
        <v>249.00000000000003</v>
      </c>
      <c r="Q21" s="167">
        <v>7479</v>
      </c>
      <c r="R21" s="167">
        <v>7589</v>
      </c>
      <c r="S21" s="167">
        <v>7589</v>
      </c>
      <c r="T21" s="167">
        <v>7108</v>
      </c>
      <c r="U21" s="172">
        <v>7259</v>
      </c>
      <c r="V21" s="276">
        <v>-110</v>
      </c>
      <c r="W21" s="173">
        <v>330</v>
      </c>
      <c r="X21" s="174">
        <v>-1.4494663328501779E-2</v>
      </c>
      <c r="Y21" s="174">
        <v>4.5460807273729163E-2</v>
      </c>
      <c r="Z21" s="175">
        <v>3003.6</v>
      </c>
      <c r="AA21" s="175">
        <v>3048.4</v>
      </c>
      <c r="AB21" s="176">
        <v>2859</v>
      </c>
      <c r="AC21" s="172">
        <v>2842</v>
      </c>
      <c r="AD21" s="176">
        <v>2842</v>
      </c>
      <c r="AE21" s="172">
        <v>2599</v>
      </c>
      <c r="AF21" s="287">
        <v>17</v>
      </c>
      <c r="AG21" s="167">
        <v>243</v>
      </c>
      <c r="AH21" s="277">
        <v>5.9817030260380013E-3</v>
      </c>
      <c r="AI21" s="177">
        <v>9.3497499038091569E-2</v>
      </c>
      <c r="AJ21" s="167">
        <v>2791</v>
      </c>
      <c r="AK21" s="172">
        <v>2807</v>
      </c>
      <c r="AL21" s="176">
        <v>2807</v>
      </c>
      <c r="AM21" s="172">
        <v>2556</v>
      </c>
      <c r="AN21" s="173">
        <v>-16</v>
      </c>
      <c r="AO21" s="173">
        <v>251</v>
      </c>
      <c r="AP21" s="178">
        <v>-5.7000356252226575E-3</v>
      </c>
      <c r="AQ21" s="178">
        <v>9.8200312989045385E-2</v>
      </c>
      <c r="AR21" s="179">
        <v>11.208835341365461</v>
      </c>
      <c r="AS21" s="179">
        <v>11.27309236947791</v>
      </c>
      <c r="AT21" s="167">
        <v>3465</v>
      </c>
      <c r="AU21" s="180">
        <v>2785</v>
      </c>
      <c r="AV21" s="167">
        <v>235</v>
      </c>
      <c r="AW21" s="173">
        <v>3020</v>
      </c>
      <c r="AX21" s="181">
        <v>0.87157287157287155</v>
      </c>
      <c r="AY21" s="182">
        <v>0.96094032146953867</v>
      </c>
      <c r="AZ21" s="167">
        <v>140</v>
      </c>
      <c r="BA21" s="181">
        <v>4.0404040404040407E-2</v>
      </c>
      <c r="BB21" s="183">
        <v>0.93311871602864682</v>
      </c>
      <c r="BC21" s="167">
        <v>255</v>
      </c>
      <c r="BD21" s="167">
        <v>10</v>
      </c>
      <c r="BE21" s="173">
        <v>265</v>
      </c>
      <c r="BF21" s="181">
        <v>7.647907647907648E-2</v>
      </c>
      <c r="BG21" s="183">
        <v>1.8855788086557319</v>
      </c>
      <c r="BH21" s="167">
        <v>40</v>
      </c>
      <c r="BI21" s="176">
        <v>2665</v>
      </c>
      <c r="BJ21" s="180">
        <v>2125</v>
      </c>
      <c r="BK21" s="167">
        <v>245</v>
      </c>
      <c r="BL21" s="173">
        <v>2370</v>
      </c>
      <c r="BM21" s="181">
        <v>0.88930581613508441</v>
      </c>
      <c r="BN21" s="182">
        <v>0.96768859209475988</v>
      </c>
      <c r="BO21" s="167">
        <v>70</v>
      </c>
      <c r="BP21" s="181">
        <v>2.6266416510318951E-2</v>
      </c>
      <c r="BQ21" s="183">
        <v>0.93808630393996251</v>
      </c>
      <c r="BR21" s="167">
        <v>155</v>
      </c>
      <c r="BS21" s="167">
        <v>15</v>
      </c>
      <c r="BT21" s="173">
        <v>170</v>
      </c>
      <c r="BU21" s="181">
        <v>6.3789868667917443E-2</v>
      </c>
      <c r="BV21" s="183">
        <v>1.8597629349247069</v>
      </c>
      <c r="BW21" s="167">
        <v>60</v>
      </c>
      <c r="BX21" s="184" t="s">
        <v>6</v>
      </c>
      <c r="BY21" s="184" t="s">
        <v>6</v>
      </c>
      <c r="BZ21" s="184" t="s">
        <v>6</v>
      </c>
      <c r="CA21" s="140" t="s">
        <v>259</v>
      </c>
    </row>
    <row r="22" spans="1:79">
      <c r="A22" s="163" t="s">
        <v>79</v>
      </c>
      <c r="B22" s="275" t="s">
        <v>181</v>
      </c>
      <c r="C22" s="164">
        <v>5680011.0199999996</v>
      </c>
      <c r="D22" s="165"/>
      <c r="E22" s="166"/>
      <c r="F22" s="167"/>
      <c r="G22" s="165"/>
      <c r="H22" s="166"/>
      <c r="I22" s="167"/>
      <c r="J22" s="167"/>
      <c r="K22" s="168"/>
      <c r="L22" s="169" t="s">
        <v>49</v>
      </c>
      <c r="M22" s="170">
        <v>1.69</v>
      </c>
      <c r="N22" s="170">
        <v>1.69</v>
      </c>
      <c r="O22" s="171">
        <v>169</v>
      </c>
      <c r="P22" s="171">
        <v>169</v>
      </c>
      <c r="Q22" s="167">
        <v>2310</v>
      </c>
      <c r="R22" s="167">
        <v>2306</v>
      </c>
      <c r="S22" s="167">
        <v>2306</v>
      </c>
      <c r="T22" s="167">
        <v>2240</v>
      </c>
      <c r="U22" s="172">
        <v>2205</v>
      </c>
      <c r="V22" s="276">
        <v>4</v>
      </c>
      <c r="W22" s="173">
        <v>101</v>
      </c>
      <c r="X22" s="174">
        <v>1.7346053772766695E-3</v>
      </c>
      <c r="Y22" s="174">
        <v>4.5804988662131521E-2</v>
      </c>
      <c r="Z22" s="175">
        <v>1366</v>
      </c>
      <c r="AA22" s="175">
        <v>1363.5</v>
      </c>
      <c r="AB22" s="176">
        <v>1053</v>
      </c>
      <c r="AC22" s="172">
        <v>1060</v>
      </c>
      <c r="AD22" s="176">
        <v>1060</v>
      </c>
      <c r="AE22" s="172">
        <v>964</v>
      </c>
      <c r="AF22" s="287">
        <v>-7</v>
      </c>
      <c r="AG22" s="167">
        <v>96</v>
      </c>
      <c r="AH22" s="277">
        <v>-6.6037735849056606E-3</v>
      </c>
      <c r="AI22" s="177">
        <v>9.9585062240663894E-2</v>
      </c>
      <c r="AJ22" s="167">
        <v>1017</v>
      </c>
      <c r="AK22" s="172">
        <v>1035</v>
      </c>
      <c r="AL22" s="176">
        <v>1035</v>
      </c>
      <c r="AM22" s="172">
        <v>941</v>
      </c>
      <c r="AN22" s="173">
        <v>-18</v>
      </c>
      <c r="AO22" s="173">
        <v>94</v>
      </c>
      <c r="AP22" s="178">
        <v>-1.7391304347826087E-2</v>
      </c>
      <c r="AQ22" s="178">
        <v>9.9893730074388953E-2</v>
      </c>
      <c r="AR22" s="179">
        <v>6.0177514792899407</v>
      </c>
      <c r="AS22" s="179">
        <v>6.1242603550295858</v>
      </c>
      <c r="AT22" s="167">
        <v>920</v>
      </c>
      <c r="AU22" s="180">
        <v>655</v>
      </c>
      <c r="AV22" s="167">
        <v>90</v>
      </c>
      <c r="AW22" s="173">
        <v>745</v>
      </c>
      <c r="AX22" s="181">
        <v>0.80978260869565222</v>
      </c>
      <c r="AY22" s="182">
        <v>0.89281434255308956</v>
      </c>
      <c r="AZ22" s="167">
        <v>65</v>
      </c>
      <c r="BA22" s="181">
        <v>7.0652173913043473E-2</v>
      </c>
      <c r="BB22" s="183">
        <v>1.6316899287077016</v>
      </c>
      <c r="BC22" s="167">
        <v>80</v>
      </c>
      <c r="BD22" s="167">
        <v>0</v>
      </c>
      <c r="BE22" s="173">
        <v>80</v>
      </c>
      <c r="BF22" s="181">
        <v>8.6956521739130432E-2</v>
      </c>
      <c r="BG22" s="183">
        <v>2.1438984649686992</v>
      </c>
      <c r="BH22" s="167">
        <v>15</v>
      </c>
      <c r="BI22" s="176">
        <v>620</v>
      </c>
      <c r="BJ22" s="180">
        <v>475</v>
      </c>
      <c r="BK22" s="167">
        <v>70</v>
      </c>
      <c r="BL22" s="173">
        <v>545</v>
      </c>
      <c r="BM22" s="181">
        <v>0.87903225806451613</v>
      </c>
      <c r="BN22" s="182">
        <v>0.95650952999403271</v>
      </c>
      <c r="BO22" s="167">
        <v>25</v>
      </c>
      <c r="BP22" s="181">
        <v>4.0322580645161289E-2</v>
      </c>
      <c r="BQ22" s="183">
        <v>1.4400921658986174</v>
      </c>
      <c r="BR22" s="167">
        <v>40</v>
      </c>
      <c r="BS22" s="167">
        <v>0</v>
      </c>
      <c r="BT22" s="173">
        <v>40</v>
      </c>
      <c r="BU22" s="181">
        <v>6.4516129032258063E-2</v>
      </c>
      <c r="BV22" s="183">
        <v>1.880936706479827</v>
      </c>
      <c r="BW22" s="167">
        <v>10</v>
      </c>
      <c r="BX22" s="184" t="s">
        <v>6</v>
      </c>
      <c r="BY22" s="184" t="s">
        <v>6</v>
      </c>
      <c r="BZ22" s="227" t="s">
        <v>4</v>
      </c>
      <c r="CA22" s="140" t="s">
        <v>259</v>
      </c>
    </row>
    <row r="23" spans="1:79">
      <c r="A23" s="163" t="s">
        <v>84</v>
      </c>
      <c r="B23" s="275" t="s">
        <v>182</v>
      </c>
      <c r="C23" s="164">
        <v>5680012.0099999998</v>
      </c>
      <c r="D23" s="165"/>
      <c r="E23" s="166"/>
      <c r="F23" s="172"/>
      <c r="G23" s="165">
        <v>5680012</v>
      </c>
      <c r="H23" s="166">
        <v>0.25809771500000001</v>
      </c>
      <c r="I23" s="172">
        <v>8783</v>
      </c>
      <c r="J23" s="172">
        <v>3022</v>
      </c>
      <c r="K23" s="185">
        <v>2968</v>
      </c>
      <c r="L23" s="169"/>
      <c r="M23" s="170">
        <v>1.2</v>
      </c>
      <c r="N23" s="170">
        <v>1.2</v>
      </c>
      <c r="O23" s="171">
        <v>120</v>
      </c>
      <c r="P23" s="171">
        <v>120</v>
      </c>
      <c r="Q23" s="167">
        <v>3132</v>
      </c>
      <c r="R23" s="167">
        <v>3078</v>
      </c>
      <c r="S23" s="167">
        <v>3078</v>
      </c>
      <c r="T23" s="167">
        <v>2948</v>
      </c>
      <c r="U23" s="172">
        <v>2266.8722308450001</v>
      </c>
      <c r="V23" s="276">
        <v>54</v>
      </c>
      <c r="W23" s="173">
        <v>811.1277691549999</v>
      </c>
      <c r="X23" s="174">
        <v>1.7543859649122806E-2</v>
      </c>
      <c r="Y23" s="174">
        <v>0.35781803584608896</v>
      </c>
      <c r="Z23" s="175">
        <v>2619.8000000000002</v>
      </c>
      <c r="AA23" s="175">
        <v>2574.6999999999998</v>
      </c>
      <c r="AB23" s="176">
        <v>1211</v>
      </c>
      <c r="AC23" s="172">
        <v>1181</v>
      </c>
      <c r="AD23" s="176">
        <v>1181</v>
      </c>
      <c r="AE23" s="172">
        <v>779.97129473000007</v>
      </c>
      <c r="AF23" s="287">
        <v>30</v>
      </c>
      <c r="AG23" s="167">
        <v>401.02870526999993</v>
      </c>
      <c r="AH23" s="277">
        <v>2.5402201524132091E-2</v>
      </c>
      <c r="AI23" s="177">
        <v>0.51415828759290771</v>
      </c>
      <c r="AJ23" s="167">
        <v>1185</v>
      </c>
      <c r="AK23" s="172">
        <v>1156</v>
      </c>
      <c r="AL23" s="176">
        <v>1156</v>
      </c>
      <c r="AM23" s="172">
        <v>766.03401812000004</v>
      </c>
      <c r="AN23" s="173">
        <v>29</v>
      </c>
      <c r="AO23" s="173">
        <v>389.96598187999996</v>
      </c>
      <c r="AP23" s="178">
        <v>2.5086505190311418E-2</v>
      </c>
      <c r="AQ23" s="178">
        <v>0.50907136322359947</v>
      </c>
      <c r="AR23" s="179">
        <v>9.875</v>
      </c>
      <c r="AS23" s="179">
        <v>9.6333333333333329</v>
      </c>
      <c r="AT23" s="167">
        <v>1505</v>
      </c>
      <c r="AU23" s="180">
        <v>1195</v>
      </c>
      <c r="AV23" s="167">
        <v>115</v>
      </c>
      <c r="AW23" s="173">
        <v>1310</v>
      </c>
      <c r="AX23" s="181">
        <v>0.87043189368770768</v>
      </c>
      <c r="AY23" s="182">
        <v>0.95968235246715283</v>
      </c>
      <c r="AZ23" s="167">
        <v>85</v>
      </c>
      <c r="BA23" s="181">
        <v>5.647840531561462E-2</v>
      </c>
      <c r="BB23" s="183">
        <v>1.3043511620234325</v>
      </c>
      <c r="BC23" s="167">
        <v>85</v>
      </c>
      <c r="BD23" s="167">
        <v>10</v>
      </c>
      <c r="BE23" s="173">
        <v>95</v>
      </c>
      <c r="BF23" s="181">
        <v>6.3122923588039864E-2</v>
      </c>
      <c r="BG23" s="183">
        <v>1.5562850983244543</v>
      </c>
      <c r="BH23" s="167">
        <v>15</v>
      </c>
      <c r="BI23" s="176">
        <v>1285</v>
      </c>
      <c r="BJ23" s="180">
        <v>1030</v>
      </c>
      <c r="BK23" s="167">
        <v>125</v>
      </c>
      <c r="BL23" s="173">
        <v>1155</v>
      </c>
      <c r="BM23" s="181">
        <v>0.89883268482490275</v>
      </c>
      <c r="BN23" s="182">
        <v>0.97805515214896921</v>
      </c>
      <c r="BO23" s="167">
        <v>35</v>
      </c>
      <c r="BP23" s="181">
        <v>2.7237354085603113E-2</v>
      </c>
      <c r="BQ23" s="183">
        <v>0.97276264591439687</v>
      </c>
      <c r="BR23" s="167">
        <v>50</v>
      </c>
      <c r="BS23" s="167">
        <v>10</v>
      </c>
      <c r="BT23" s="173">
        <v>60</v>
      </c>
      <c r="BU23" s="181">
        <v>4.6692607003891051E-2</v>
      </c>
      <c r="BV23" s="183">
        <v>1.3613004957402639</v>
      </c>
      <c r="BW23" s="167">
        <v>30</v>
      </c>
      <c r="BX23" s="184" t="s">
        <v>6</v>
      </c>
      <c r="BY23" s="184" t="s">
        <v>6</v>
      </c>
      <c r="BZ23" s="184" t="s">
        <v>6</v>
      </c>
      <c r="CA23" s="140"/>
    </row>
    <row r="24" spans="1:79">
      <c r="A24" s="163" t="s">
        <v>89</v>
      </c>
      <c r="B24" s="275" t="s">
        <v>183</v>
      </c>
      <c r="C24" s="164">
        <v>5680012.0199999996</v>
      </c>
      <c r="D24" s="165"/>
      <c r="E24" s="166"/>
      <c r="F24" s="172"/>
      <c r="G24" s="165">
        <v>5680012</v>
      </c>
      <c r="H24" s="166">
        <v>0.74190228499999999</v>
      </c>
      <c r="I24" s="172">
        <v>8783</v>
      </c>
      <c r="J24" s="172">
        <v>3022</v>
      </c>
      <c r="K24" s="185">
        <v>2968</v>
      </c>
      <c r="L24" s="169"/>
      <c r="M24" s="170">
        <v>1.82</v>
      </c>
      <c r="N24" s="170">
        <v>1.82</v>
      </c>
      <c r="O24" s="171">
        <v>182</v>
      </c>
      <c r="P24" s="171">
        <v>182</v>
      </c>
      <c r="Q24" s="167">
        <v>6003</v>
      </c>
      <c r="R24" s="167">
        <v>6011</v>
      </c>
      <c r="S24" s="167">
        <v>6011</v>
      </c>
      <c r="T24" s="167">
        <v>6029</v>
      </c>
      <c r="U24" s="172">
        <v>6516.1277691550004</v>
      </c>
      <c r="V24" s="276">
        <v>-8</v>
      </c>
      <c r="W24" s="173">
        <v>-505.12776915500035</v>
      </c>
      <c r="X24" s="174">
        <v>-1.3308933621693562E-3</v>
      </c>
      <c r="Y24" s="174">
        <v>-7.7519623164249957E-2</v>
      </c>
      <c r="Z24" s="175">
        <v>3295.3</v>
      </c>
      <c r="AA24" s="175">
        <v>3299.3</v>
      </c>
      <c r="AB24" s="176">
        <v>2170</v>
      </c>
      <c r="AC24" s="172">
        <v>2111</v>
      </c>
      <c r="AD24" s="176">
        <v>2111</v>
      </c>
      <c r="AE24" s="172">
        <v>2242.02870527</v>
      </c>
      <c r="AF24" s="287">
        <v>59</v>
      </c>
      <c r="AG24" s="167">
        <v>-131.02870527000005</v>
      </c>
      <c r="AH24" s="277">
        <v>2.7948839412600662E-2</v>
      </c>
      <c r="AI24" s="177">
        <v>-5.8442028401336055E-2</v>
      </c>
      <c r="AJ24" s="167">
        <v>2112</v>
      </c>
      <c r="AK24" s="172">
        <v>2080</v>
      </c>
      <c r="AL24" s="176">
        <v>2080</v>
      </c>
      <c r="AM24" s="172">
        <v>2201.9659818800001</v>
      </c>
      <c r="AN24" s="173">
        <v>32</v>
      </c>
      <c r="AO24" s="173">
        <v>-121.96598188000007</v>
      </c>
      <c r="AP24" s="178">
        <v>1.5384615384615385E-2</v>
      </c>
      <c r="AQ24" s="178">
        <v>-5.5389584981629755E-2</v>
      </c>
      <c r="AR24" s="179">
        <v>11.604395604395604</v>
      </c>
      <c r="AS24" s="179">
        <v>11.428571428571429</v>
      </c>
      <c r="AT24" s="167">
        <v>3010</v>
      </c>
      <c r="AU24" s="180">
        <v>2320</v>
      </c>
      <c r="AV24" s="167">
        <v>255</v>
      </c>
      <c r="AW24" s="173">
        <v>2575</v>
      </c>
      <c r="AX24" s="181">
        <v>0.85548172757475083</v>
      </c>
      <c r="AY24" s="182">
        <v>0.9431992586270681</v>
      </c>
      <c r="AZ24" s="167">
        <v>125</v>
      </c>
      <c r="BA24" s="181">
        <v>4.1528239202657809E-2</v>
      </c>
      <c r="BB24" s="183">
        <v>0.95908173678193553</v>
      </c>
      <c r="BC24" s="167">
        <v>260</v>
      </c>
      <c r="BD24" s="167">
        <v>25</v>
      </c>
      <c r="BE24" s="173">
        <v>285</v>
      </c>
      <c r="BF24" s="181">
        <v>9.4684385382059796E-2</v>
      </c>
      <c r="BG24" s="183">
        <v>2.3344276474866814</v>
      </c>
      <c r="BH24" s="167">
        <v>25</v>
      </c>
      <c r="BI24" s="176">
        <v>2365</v>
      </c>
      <c r="BJ24" s="180">
        <v>1840</v>
      </c>
      <c r="BK24" s="167">
        <v>255</v>
      </c>
      <c r="BL24" s="173">
        <v>2095</v>
      </c>
      <c r="BM24" s="181">
        <v>0.88583509513742076</v>
      </c>
      <c r="BN24" s="182">
        <v>0.96391196424093661</v>
      </c>
      <c r="BO24" s="167">
        <v>95</v>
      </c>
      <c r="BP24" s="181">
        <v>4.0169133192389003E-2</v>
      </c>
      <c r="BQ24" s="183">
        <v>1.4346118997281787</v>
      </c>
      <c r="BR24" s="167">
        <v>125</v>
      </c>
      <c r="BS24" s="167">
        <v>20</v>
      </c>
      <c r="BT24" s="173">
        <v>145</v>
      </c>
      <c r="BU24" s="181">
        <v>6.13107822410148E-2</v>
      </c>
      <c r="BV24" s="183">
        <v>1.7874863627118018</v>
      </c>
      <c r="BW24" s="167">
        <v>30</v>
      </c>
      <c r="BX24" s="184" t="s">
        <v>6</v>
      </c>
      <c r="BY24" s="184" t="s">
        <v>6</v>
      </c>
      <c r="BZ24" s="184" t="s">
        <v>6</v>
      </c>
      <c r="CA24" s="140" t="s">
        <v>259</v>
      </c>
    </row>
    <row r="25" spans="1:79">
      <c r="A25" s="163"/>
      <c r="B25" s="275" t="s">
        <v>185</v>
      </c>
      <c r="C25" s="164">
        <v>5680014</v>
      </c>
      <c r="D25" s="165"/>
      <c r="E25" s="166"/>
      <c r="F25" s="167"/>
      <c r="G25" s="165"/>
      <c r="H25" s="166"/>
      <c r="I25" s="167"/>
      <c r="J25" s="167"/>
      <c r="K25" s="168"/>
      <c r="L25" s="169" t="s">
        <v>52</v>
      </c>
      <c r="M25" s="170">
        <v>2.1</v>
      </c>
      <c r="N25" s="170">
        <v>2.1</v>
      </c>
      <c r="O25" s="171">
        <v>210</v>
      </c>
      <c r="P25" s="171">
        <v>210</v>
      </c>
      <c r="Q25" s="167">
        <v>5064</v>
      </c>
      <c r="R25" s="167">
        <v>4939</v>
      </c>
      <c r="S25" s="167">
        <v>4939</v>
      </c>
      <c r="T25" s="167">
        <v>4931</v>
      </c>
      <c r="U25" s="172">
        <v>4998</v>
      </c>
      <c r="V25" s="276">
        <v>125</v>
      </c>
      <c r="W25" s="173">
        <v>-59</v>
      </c>
      <c r="X25" s="174">
        <v>2.5308766956873861E-2</v>
      </c>
      <c r="Y25" s="174">
        <v>-1.1804721888755502E-2</v>
      </c>
      <c r="Z25" s="175">
        <v>2412.8000000000002</v>
      </c>
      <c r="AA25" s="175">
        <v>2354.5</v>
      </c>
      <c r="AB25" s="176">
        <v>2415</v>
      </c>
      <c r="AC25" s="172">
        <v>2329</v>
      </c>
      <c r="AD25" s="176">
        <v>2329</v>
      </c>
      <c r="AE25" s="172">
        <v>2272</v>
      </c>
      <c r="AF25" s="287">
        <v>86</v>
      </c>
      <c r="AG25" s="167">
        <v>57</v>
      </c>
      <c r="AH25" s="277">
        <v>3.6925719192786602E-2</v>
      </c>
      <c r="AI25" s="177">
        <v>2.5088028169014086E-2</v>
      </c>
      <c r="AJ25" s="167">
        <v>2307</v>
      </c>
      <c r="AK25" s="172">
        <v>2250</v>
      </c>
      <c r="AL25" s="176">
        <v>2250</v>
      </c>
      <c r="AM25" s="172">
        <v>2185</v>
      </c>
      <c r="AN25" s="173">
        <v>57</v>
      </c>
      <c r="AO25" s="173">
        <v>65</v>
      </c>
      <c r="AP25" s="178">
        <v>2.5333333333333333E-2</v>
      </c>
      <c r="AQ25" s="178">
        <v>2.9748283752860413E-2</v>
      </c>
      <c r="AR25" s="179">
        <v>10.985714285714286</v>
      </c>
      <c r="AS25" s="179">
        <v>10.714285714285714</v>
      </c>
      <c r="AT25" s="167">
        <v>2295</v>
      </c>
      <c r="AU25" s="180">
        <v>1820</v>
      </c>
      <c r="AV25" s="167">
        <v>190</v>
      </c>
      <c r="AW25" s="173">
        <v>2010</v>
      </c>
      <c r="AX25" s="181">
        <v>0.87581699346405228</v>
      </c>
      <c r="AY25" s="182">
        <v>0.96561961793170037</v>
      </c>
      <c r="AZ25" s="167">
        <v>100</v>
      </c>
      <c r="BA25" s="181">
        <v>4.357298474945534E-2</v>
      </c>
      <c r="BB25" s="183">
        <v>1.0063044976779525</v>
      </c>
      <c r="BC25" s="167">
        <v>105</v>
      </c>
      <c r="BD25" s="167">
        <v>60</v>
      </c>
      <c r="BE25" s="173">
        <v>165</v>
      </c>
      <c r="BF25" s="181">
        <v>7.1895424836601302E-2</v>
      </c>
      <c r="BG25" s="183">
        <v>1.7725696458728133</v>
      </c>
      <c r="BH25" s="167">
        <v>20</v>
      </c>
      <c r="BI25" s="176">
        <v>1595</v>
      </c>
      <c r="BJ25" s="180">
        <v>1360</v>
      </c>
      <c r="BK25" s="167">
        <v>125</v>
      </c>
      <c r="BL25" s="173">
        <v>1485</v>
      </c>
      <c r="BM25" s="181">
        <v>0.93103448275862066</v>
      </c>
      <c r="BN25" s="182">
        <v>1.0130951934261379</v>
      </c>
      <c r="BO25" s="167">
        <v>60</v>
      </c>
      <c r="BP25" s="181">
        <v>3.7617554858934171E-2</v>
      </c>
      <c r="BQ25" s="183">
        <v>1.3434841021047919</v>
      </c>
      <c r="BR25" s="167">
        <v>30</v>
      </c>
      <c r="BS25" s="167">
        <v>0</v>
      </c>
      <c r="BT25" s="173">
        <v>30</v>
      </c>
      <c r="BU25" s="181">
        <v>1.8808777429467086E-2</v>
      </c>
      <c r="BV25" s="183">
        <v>0.54836085800195589</v>
      </c>
      <c r="BW25" s="167">
        <v>15</v>
      </c>
      <c r="BX25" s="184" t="s">
        <v>6</v>
      </c>
      <c r="BY25" s="184" t="s">
        <v>6</v>
      </c>
      <c r="BZ25" s="184" t="s">
        <v>6</v>
      </c>
      <c r="CA25" s="140"/>
    </row>
    <row r="26" spans="1:79">
      <c r="A26" s="163" t="s">
        <v>82</v>
      </c>
      <c r="B26" s="275" t="s">
        <v>186</v>
      </c>
      <c r="C26" s="164">
        <v>5680015.0099999998</v>
      </c>
      <c r="D26" s="165"/>
      <c r="E26" s="166"/>
      <c r="F26" s="172"/>
      <c r="G26" s="165">
        <v>5680015</v>
      </c>
      <c r="H26" s="166">
        <v>0.37884932399999999</v>
      </c>
      <c r="I26" s="172">
        <v>9499</v>
      </c>
      <c r="J26" s="172">
        <v>3351</v>
      </c>
      <c r="K26" s="185">
        <v>3161</v>
      </c>
      <c r="L26" s="169"/>
      <c r="M26" s="170">
        <v>1.68</v>
      </c>
      <c r="N26" s="170">
        <v>1.68</v>
      </c>
      <c r="O26" s="171">
        <v>168</v>
      </c>
      <c r="P26" s="171">
        <v>168</v>
      </c>
      <c r="Q26" s="167">
        <v>4098</v>
      </c>
      <c r="R26" s="167">
        <v>3631</v>
      </c>
      <c r="S26" s="167">
        <v>3631</v>
      </c>
      <c r="T26" s="167">
        <v>3228</v>
      </c>
      <c r="U26" s="172">
        <v>3598.689728676</v>
      </c>
      <c r="V26" s="276">
        <v>467</v>
      </c>
      <c r="W26" s="173">
        <v>32.310271324000041</v>
      </c>
      <c r="X26" s="174">
        <v>0.12861470669237124</v>
      </c>
      <c r="Y26" s="174">
        <v>8.978343163773491E-3</v>
      </c>
      <c r="Z26" s="175">
        <v>2446</v>
      </c>
      <c r="AA26" s="175">
        <v>2165.3000000000002</v>
      </c>
      <c r="AB26" s="176">
        <v>1474</v>
      </c>
      <c r="AC26" s="172">
        <v>1408</v>
      </c>
      <c r="AD26" s="176">
        <v>1408</v>
      </c>
      <c r="AE26" s="172">
        <v>1269.524084724</v>
      </c>
      <c r="AF26" s="287">
        <v>66</v>
      </c>
      <c r="AG26" s="167">
        <v>138.47591527600002</v>
      </c>
      <c r="AH26" s="277">
        <v>4.6875E-2</v>
      </c>
      <c r="AI26" s="177">
        <v>0.10907702889788443</v>
      </c>
      <c r="AJ26" s="167">
        <v>1387</v>
      </c>
      <c r="AK26" s="172">
        <v>1286</v>
      </c>
      <c r="AL26" s="176">
        <v>1286</v>
      </c>
      <c r="AM26" s="172">
        <v>1197.5427131639999</v>
      </c>
      <c r="AN26" s="173">
        <v>101</v>
      </c>
      <c r="AO26" s="173">
        <v>88.457286836000094</v>
      </c>
      <c r="AP26" s="178">
        <v>7.8538102643856925E-2</v>
      </c>
      <c r="AQ26" s="178">
        <v>7.386566329837968E-2</v>
      </c>
      <c r="AR26" s="179">
        <v>8.2559523809523814</v>
      </c>
      <c r="AS26" s="179">
        <v>7.6547619047619051</v>
      </c>
      <c r="AT26" s="167">
        <v>1850</v>
      </c>
      <c r="AU26" s="180">
        <v>1475</v>
      </c>
      <c r="AV26" s="167">
        <v>125</v>
      </c>
      <c r="AW26" s="173">
        <v>1600</v>
      </c>
      <c r="AX26" s="181">
        <v>0.86486486486486491</v>
      </c>
      <c r="AY26" s="182">
        <v>0.95354450370988408</v>
      </c>
      <c r="AZ26" s="167">
        <v>140</v>
      </c>
      <c r="BA26" s="181">
        <v>7.567567567567568E-2</v>
      </c>
      <c r="BB26" s="183">
        <v>1.7477061356968979</v>
      </c>
      <c r="BC26" s="167">
        <v>90</v>
      </c>
      <c r="BD26" s="167">
        <v>0</v>
      </c>
      <c r="BE26" s="173">
        <v>90</v>
      </c>
      <c r="BF26" s="181">
        <v>4.8648648648648651E-2</v>
      </c>
      <c r="BG26" s="183">
        <v>1.1994242763473533</v>
      </c>
      <c r="BH26" s="167">
        <v>15</v>
      </c>
      <c r="BI26" s="176">
        <v>1860</v>
      </c>
      <c r="BJ26" s="180">
        <v>1435</v>
      </c>
      <c r="BK26" s="167">
        <v>200</v>
      </c>
      <c r="BL26" s="173">
        <v>1635</v>
      </c>
      <c r="BM26" s="181">
        <v>0.87903225806451613</v>
      </c>
      <c r="BN26" s="182">
        <v>0.95650952999403271</v>
      </c>
      <c r="BO26" s="167">
        <v>135</v>
      </c>
      <c r="BP26" s="181">
        <v>7.2580645161290328E-2</v>
      </c>
      <c r="BQ26" s="183">
        <v>2.5921658986175116</v>
      </c>
      <c r="BR26" s="167">
        <v>60</v>
      </c>
      <c r="BS26" s="167">
        <v>10</v>
      </c>
      <c r="BT26" s="173">
        <v>70</v>
      </c>
      <c r="BU26" s="181">
        <v>3.7634408602150539E-2</v>
      </c>
      <c r="BV26" s="183">
        <v>1.0972130787798993</v>
      </c>
      <c r="BW26" s="167">
        <v>15</v>
      </c>
      <c r="BX26" s="184" t="s">
        <v>6</v>
      </c>
      <c r="BY26" s="184" t="s">
        <v>6</v>
      </c>
      <c r="BZ26" s="184" t="s">
        <v>6</v>
      </c>
      <c r="CA26" s="140" t="s">
        <v>259</v>
      </c>
    </row>
    <row r="27" spans="1:79">
      <c r="A27" s="163"/>
      <c r="B27" s="275" t="s">
        <v>188</v>
      </c>
      <c r="C27" s="164">
        <v>5680015.0300000003</v>
      </c>
      <c r="D27" s="165"/>
      <c r="E27" s="166"/>
      <c r="F27" s="172"/>
      <c r="G27" s="165">
        <v>5680015</v>
      </c>
      <c r="H27" s="166">
        <v>0.38939098500000002</v>
      </c>
      <c r="I27" s="172">
        <v>9499</v>
      </c>
      <c r="J27" s="172">
        <v>3351</v>
      </c>
      <c r="K27" s="185">
        <v>3161</v>
      </c>
      <c r="L27" s="169"/>
      <c r="M27" s="170">
        <v>1.07</v>
      </c>
      <c r="N27" s="170">
        <v>1.07</v>
      </c>
      <c r="O27" s="171">
        <v>107</v>
      </c>
      <c r="P27" s="171">
        <v>107</v>
      </c>
      <c r="Q27" s="167">
        <v>3896</v>
      </c>
      <c r="R27" s="167">
        <v>3587</v>
      </c>
      <c r="S27" s="167">
        <v>3587</v>
      </c>
      <c r="T27" s="167">
        <v>3614</v>
      </c>
      <c r="U27" s="172">
        <v>3698.8249665150001</v>
      </c>
      <c r="V27" s="276">
        <v>309</v>
      </c>
      <c r="W27" s="173">
        <v>-111.82496651500014</v>
      </c>
      <c r="X27" s="174">
        <v>8.6144410370783381E-2</v>
      </c>
      <c r="Y27" s="174">
        <v>-3.0232565078731104E-2</v>
      </c>
      <c r="Z27" s="175">
        <v>3647.3</v>
      </c>
      <c r="AA27" s="175">
        <v>3356.7</v>
      </c>
      <c r="AB27" s="176">
        <v>1449</v>
      </c>
      <c r="AC27" s="172">
        <v>1341</v>
      </c>
      <c r="AD27" s="176">
        <v>1341</v>
      </c>
      <c r="AE27" s="172">
        <v>1304.8491907350001</v>
      </c>
      <c r="AF27" s="287">
        <v>108</v>
      </c>
      <c r="AG27" s="167">
        <v>36.150809264999907</v>
      </c>
      <c r="AH27" s="277">
        <v>8.0536912751677847E-2</v>
      </c>
      <c r="AI27" s="177">
        <v>2.7704971211758772E-2</v>
      </c>
      <c r="AJ27" s="167">
        <v>1356</v>
      </c>
      <c r="AK27" s="172">
        <v>1261</v>
      </c>
      <c r="AL27" s="176">
        <v>1261</v>
      </c>
      <c r="AM27" s="172">
        <v>1230.8649035850001</v>
      </c>
      <c r="AN27" s="173">
        <v>95</v>
      </c>
      <c r="AO27" s="173">
        <v>30.135096414999907</v>
      </c>
      <c r="AP27" s="178">
        <v>7.5337034099920694E-2</v>
      </c>
      <c r="AQ27" s="178">
        <v>2.4482862682353557E-2</v>
      </c>
      <c r="AR27" s="179">
        <v>12.672897196261681</v>
      </c>
      <c r="AS27" s="179">
        <v>11.785046728971963</v>
      </c>
      <c r="AT27" s="167">
        <v>1780</v>
      </c>
      <c r="AU27" s="180">
        <v>1415</v>
      </c>
      <c r="AV27" s="167">
        <v>160</v>
      </c>
      <c r="AW27" s="173">
        <v>1575</v>
      </c>
      <c r="AX27" s="181">
        <v>0.8848314606741573</v>
      </c>
      <c r="AY27" s="182">
        <v>0.9755583910409672</v>
      </c>
      <c r="AZ27" s="167">
        <v>85</v>
      </c>
      <c r="BA27" s="181">
        <v>4.7752808988764044E-2</v>
      </c>
      <c r="BB27" s="183">
        <v>1.102836235306329</v>
      </c>
      <c r="BC27" s="167">
        <v>90</v>
      </c>
      <c r="BD27" s="167">
        <v>0</v>
      </c>
      <c r="BE27" s="173">
        <v>90</v>
      </c>
      <c r="BF27" s="181">
        <v>5.0561797752808987E-2</v>
      </c>
      <c r="BG27" s="183">
        <v>1.2465926467655075</v>
      </c>
      <c r="BH27" s="167">
        <v>20</v>
      </c>
      <c r="BI27" s="176">
        <v>1670</v>
      </c>
      <c r="BJ27" s="180">
        <v>1260</v>
      </c>
      <c r="BK27" s="167">
        <v>160</v>
      </c>
      <c r="BL27" s="173">
        <v>1420</v>
      </c>
      <c r="BM27" s="181">
        <v>0.85029940119760483</v>
      </c>
      <c r="BN27" s="182">
        <v>0.92524417975800299</v>
      </c>
      <c r="BO27" s="167">
        <v>145</v>
      </c>
      <c r="BP27" s="181">
        <v>8.6826347305389226E-2</v>
      </c>
      <c r="BQ27" s="183">
        <v>3.1009409751924721</v>
      </c>
      <c r="BR27" s="167">
        <v>45</v>
      </c>
      <c r="BS27" s="167">
        <v>15</v>
      </c>
      <c r="BT27" s="173">
        <v>60</v>
      </c>
      <c r="BU27" s="181">
        <v>3.5928143712574849E-2</v>
      </c>
      <c r="BV27" s="183">
        <v>1.0474677467222988</v>
      </c>
      <c r="BW27" s="167">
        <v>35</v>
      </c>
      <c r="BX27" s="184" t="s">
        <v>6</v>
      </c>
      <c r="BY27" s="184" t="s">
        <v>6</v>
      </c>
      <c r="BZ27" s="184" t="s">
        <v>6</v>
      </c>
      <c r="CA27" s="140" t="s">
        <v>259</v>
      </c>
    </row>
    <row r="28" spans="1:79">
      <c r="A28" s="163" t="s">
        <v>81</v>
      </c>
      <c r="B28" s="275" t="s">
        <v>189</v>
      </c>
      <c r="C28" s="164">
        <v>5680016</v>
      </c>
      <c r="D28" s="165"/>
      <c r="E28" s="164"/>
      <c r="F28" s="167"/>
      <c r="G28" s="165"/>
      <c r="H28" s="164"/>
      <c r="I28" s="167"/>
      <c r="J28" s="167"/>
      <c r="K28" s="168"/>
      <c r="L28" s="169" t="s">
        <v>54</v>
      </c>
      <c r="M28" s="170">
        <v>2.97</v>
      </c>
      <c r="N28" s="170">
        <v>2.98</v>
      </c>
      <c r="O28" s="171">
        <v>297</v>
      </c>
      <c r="P28" s="171">
        <v>298</v>
      </c>
      <c r="Q28" s="167">
        <v>5558</v>
      </c>
      <c r="R28" s="167">
        <v>5202</v>
      </c>
      <c r="S28" s="167">
        <v>5202</v>
      </c>
      <c r="T28" s="167">
        <v>5302</v>
      </c>
      <c r="U28" s="172">
        <v>5150</v>
      </c>
      <c r="V28" s="276">
        <v>356</v>
      </c>
      <c r="W28" s="173">
        <v>52</v>
      </c>
      <c r="X28" s="174">
        <v>6.8435217224144557E-2</v>
      </c>
      <c r="Y28" s="174">
        <v>1.0097087378640776E-2</v>
      </c>
      <c r="Z28" s="175">
        <v>1871.7</v>
      </c>
      <c r="AA28" s="175">
        <v>1746</v>
      </c>
      <c r="AB28" s="176">
        <v>2326</v>
      </c>
      <c r="AC28" s="172">
        <v>2162</v>
      </c>
      <c r="AD28" s="176">
        <v>2162</v>
      </c>
      <c r="AE28" s="172">
        <v>2075</v>
      </c>
      <c r="AF28" s="287">
        <v>164</v>
      </c>
      <c r="AG28" s="167">
        <v>87</v>
      </c>
      <c r="AH28" s="277">
        <v>7.5855689176688251E-2</v>
      </c>
      <c r="AI28" s="177">
        <v>4.1927710843373496E-2</v>
      </c>
      <c r="AJ28" s="167">
        <v>2231</v>
      </c>
      <c r="AK28" s="172">
        <v>2034</v>
      </c>
      <c r="AL28" s="176">
        <v>2034</v>
      </c>
      <c r="AM28" s="172">
        <v>1966</v>
      </c>
      <c r="AN28" s="173">
        <v>197</v>
      </c>
      <c r="AO28" s="173">
        <v>68</v>
      </c>
      <c r="AP28" s="178">
        <v>9.685349065880039E-2</v>
      </c>
      <c r="AQ28" s="178">
        <v>3.4587995930824011E-2</v>
      </c>
      <c r="AR28" s="179">
        <v>7.5117845117845121</v>
      </c>
      <c r="AS28" s="179">
        <v>6.825503355704698</v>
      </c>
      <c r="AT28" s="167">
        <v>2595</v>
      </c>
      <c r="AU28" s="180">
        <v>2010</v>
      </c>
      <c r="AV28" s="167">
        <v>220</v>
      </c>
      <c r="AW28" s="173">
        <v>2230</v>
      </c>
      <c r="AX28" s="181">
        <v>0.859344894026975</v>
      </c>
      <c r="AY28" s="182">
        <v>0.94745853806722713</v>
      </c>
      <c r="AZ28" s="167">
        <v>185</v>
      </c>
      <c r="BA28" s="181">
        <v>7.1290944123314062E-2</v>
      </c>
      <c r="BB28" s="183">
        <v>1.6464421275592163</v>
      </c>
      <c r="BC28" s="167">
        <v>145</v>
      </c>
      <c r="BD28" s="167">
        <v>10</v>
      </c>
      <c r="BE28" s="173">
        <v>155</v>
      </c>
      <c r="BF28" s="181">
        <v>5.9730250481695571E-2</v>
      </c>
      <c r="BG28" s="183">
        <v>1.472639311678885</v>
      </c>
      <c r="BH28" s="167">
        <v>30</v>
      </c>
      <c r="BI28" s="176">
        <v>2040</v>
      </c>
      <c r="BJ28" s="180">
        <v>1555</v>
      </c>
      <c r="BK28" s="167">
        <v>195</v>
      </c>
      <c r="BL28" s="173">
        <v>1750</v>
      </c>
      <c r="BM28" s="181">
        <v>0.85784313725490191</v>
      </c>
      <c r="BN28" s="182">
        <v>0.93345281529369084</v>
      </c>
      <c r="BO28" s="167">
        <v>115</v>
      </c>
      <c r="BP28" s="181">
        <v>5.6372549019607844E-2</v>
      </c>
      <c r="BQ28" s="183">
        <v>2.0133053221288515</v>
      </c>
      <c r="BR28" s="167">
        <v>115</v>
      </c>
      <c r="BS28" s="167">
        <v>0</v>
      </c>
      <c r="BT28" s="173">
        <v>115</v>
      </c>
      <c r="BU28" s="181">
        <v>5.6372549019607844E-2</v>
      </c>
      <c r="BV28" s="183">
        <v>1.6435145486766136</v>
      </c>
      <c r="BW28" s="167">
        <v>65</v>
      </c>
      <c r="BX28" s="184" t="s">
        <v>6</v>
      </c>
      <c r="BY28" s="184" t="s">
        <v>6</v>
      </c>
      <c r="BZ28" s="184" t="s">
        <v>6</v>
      </c>
      <c r="CA28" s="140" t="s">
        <v>276</v>
      </c>
    </row>
    <row r="29" spans="1:79">
      <c r="A29" s="163" t="s">
        <v>91</v>
      </c>
      <c r="B29" s="275" t="s">
        <v>190</v>
      </c>
      <c r="C29" s="164">
        <v>5680100</v>
      </c>
      <c r="D29" s="165"/>
      <c r="E29" s="164"/>
      <c r="F29" s="167"/>
      <c r="G29" s="165"/>
      <c r="H29" s="164"/>
      <c r="I29" s="167"/>
      <c r="J29" s="167"/>
      <c r="K29" s="168"/>
      <c r="L29" s="169" t="s">
        <v>55</v>
      </c>
      <c r="M29" s="170">
        <v>19.920000000000002</v>
      </c>
      <c r="N29" s="170">
        <v>20.07</v>
      </c>
      <c r="O29" s="171">
        <v>1992.0000000000002</v>
      </c>
      <c r="P29" s="171">
        <v>2007</v>
      </c>
      <c r="Q29" s="167">
        <v>5523</v>
      </c>
      <c r="R29" s="167">
        <v>4102</v>
      </c>
      <c r="S29" s="167">
        <v>4102</v>
      </c>
      <c r="T29" s="167">
        <v>3705</v>
      </c>
      <c r="U29" s="172">
        <v>3944</v>
      </c>
      <c r="V29" s="276">
        <v>1421</v>
      </c>
      <c r="W29" s="173">
        <v>158</v>
      </c>
      <c r="X29" s="174">
        <v>0.34641638225255972</v>
      </c>
      <c r="Y29" s="174">
        <v>4.0060851926977691E-2</v>
      </c>
      <c r="Z29" s="175">
        <v>277.2</v>
      </c>
      <c r="AA29" s="175">
        <v>204.4</v>
      </c>
      <c r="AB29" s="176">
        <v>2429</v>
      </c>
      <c r="AC29" s="172">
        <v>2100</v>
      </c>
      <c r="AD29" s="176">
        <v>2100</v>
      </c>
      <c r="AE29" s="172">
        <v>1956</v>
      </c>
      <c r="AF29" s="287">
        <v>329</v>
      </c>
      <c r="AG29" s="167">
        <v>144</v>
      </c>
      <c r="AH29" s="277">
        <v>0.15666666666666668</v>
      </c>
      <c r="AI29" s="177">
        <v>7.3619631901840496E-2</v>
      </c>
      <c r="AJ29" s="167">
        <v>2063</v>
      </c>
      <c r="AK29" s="172">
        <v>1600</v>
      </c>
      <c r="AL29" s="176">
        <v>1600</v>
      </c>
      <c r="AM29" s="172">
        <v>1530</v>
      </c>
      <c r="AN29" s="173">
        <v>463</v>
      </c>
      <c r="AO29" s="173">
        <v>70</v>
      </c>
      <c r="AP29" s="178">
        <v>0.28937499999999999</v>
      </c>
      <c r="AQ29" s="178">
        <v>4.5751633986928102E-2</v>
      </c>
      <c r="AR29" s="179">
        <v>1.0356425702811243</v>
      </c>
      <c r="AS29" s="179">
        <v>0.79720976581963132</v>
      </c>
      <c r="AT29" s="167">
        <v>2110</v>
      </c>
      <c r="AU29" s="180">
        <v>1935</v>
      </c>
      <c r="AV29" s="167">
        <v>100</v>
      </c>
      <c r="AW29" s="173">
        <v>2035</v>
      </c>
      <c r="AX29" s="181">
        <v>0.96445497630331756</v>
      </c>
      <c r="AY29" s="182">
        <v>1.0633461701249367</v>
      </c>
      <c r="AZ29" s="167">
        <v>50</v>
      </c>
      <c r="BA29" s="181">
        <v>2.3696682464454975E-2</v>
      </c>
      <c r="BB29" s="183">
        <v>0.54726749340542669</v>
      </c>
      <c r="BC29" s="167">
        <v>20</v>
      </c>
      <c r="BD29" s="167">
        <v>0</v>
      </c>
      <c r="BE29" s="173">
        <v>20</v>
      </c>
      <c r="BF29" s="181">
        <v>9.4786729857819912E-3</v>
      </c>
      <c r="BG29" s="183">
        <v>0.23369509333782029</v>
      </c>
      <c r="BH29" s="167">
        <v>0</v>
      </c>
      <c r="BI29" s="176">
        <v>2215</v>
      </c>
      <c r="BJ29" s="180">
        <v>2075</v>
      </c>
      <c r="BK29" s="167">
        <v>90</v>
      </c>
      <c r="BL29" s="173">
        <v>2165</v>
      </c>
      <c r="BM29" s="181">
        <v>0.97742663656884876</v>
      </c>
      <c r="BN29" s="182">
        <v>1.063576318355657</v>
      </c>
      <c r="BO29" s="167">
        <v>10</v>
      </c>
      <c r="BP29" s="181">
        <v>4.5146726862302479E-3</v>
      </c>
      <c r="BQ29" s="183">
        <v>0.16123831022250884</v>
      </c>
      <c r="BR29" s="167">
        <v>15</v>
      </c>
      <c r="BS29" s="167">
        <v>0</v>
      </c>
      <c r="BT29" s="173">
        <v>15</v>
      </c>
      <c r="BU29" s="181">
        <v>6.7720090293453723E-3</v>
      </c>
      <c r="BV29" s="183">
        <v>0.1974346655785823</v>
      </c>
      <c r="BW29" s="167">
        <v>30</v>
      </c>
      <c r="BX29" s="184" t="s">
        <v>6</v>
      </c>
      <c r="BY29" s="184" t="s">
        <v>6</v>
      </c>
      <c r="BZ29" s="184" t="s">
        <v>6</v>
      </c>
      <c r="CA29" s="140"/>
    </row>
    <row r="30" spans="1:79">
      <c r="A30" s="163" t="s">
        <v>265</v>
      </c>
      <c r="B30" s="275" t="s">
        <v>192</v>
      </c>
      <c r="C30" s="164">
        <v>5680102.0099999998</v>
      </c>
      <c r="D30" s="165"/>
      <c r="E30" s="166"/>
      <c r="F30" s="172"/>
      <c r="G30" s="165">
        <v>5680102</v>
      </c>
      <c r="H30" s="166">
        <v>0.40751953299999999</v>
      </c>
      <c r="I30" s="172">
        <v>5336</v>
      </c>
      <c r="J30" s="172">
        <v>2161</v>
      </c>
      <c r="K30" s="185">
        <v>1848</v>
      </c>
      <c r="L30" s="169"/>
      <c r="M30" s="170">
        <v>19.12</v>
      </c>
      <c r="N30" s="170">
        <v>19.11</v>
      </c>
      <c r="O30" s="171">
        <v>1912</v>
      </c>
      <c r="P30" s="171">
        <v>1911</v>
      </c>
      <c r="Q30" s="167">
        <v>3076</v>
      </c>
      <c r="R30" s="167">
        <v>2140</v>
      </c>
      <c r="S30" s="167">
        <v>2140</v>
      </c>
      <c r="T30" s="167">
        <v>2057</v>
      </c>
      <c r="U30" s="172">
        <v>2174.5242280879997</v>
      </c>
      <c r="V30" s="276">
        <v>936</v>
      </c>
      <c r="W30" s="173">
        <v>-34.524228087999745</v>
      </c>
      <c r="X30" s="174">
        <v>0.43738317757009348</v>
      </c>
      <c r="Y30" s="174">
        <v>-1.5876681272186128E-2</v>
      </c>
      <c r="Z30" s="175">
        <v>160.9</v>
      </c>
      <c r="AA30" s="175">
        <v>112</v>
      </c>
      <c r="AB30" s="176">
        <v>2090</v>
      </c>
      <c r="AC30" s="172">
        <v>1109</v>
      </c>
      <c r="AD30" s="176">
        <v>1109</v>
      </c>
      <c r="AE30" s="172">
        <v>880.64971081299996</v>
      </c>
      <c r="AF30" s="287">
        <v>981</v>
      </c>
      <c r="AG30" s="167">
        <v>228.35028918700004</v>
      </c>
      <c r="AH30" s="277">
        <v>0.88458070333633909</v>
      </c>
      <c r="AI30" s="177">
        <v>0.25929752361604841</v>
      </c>
      <c r="AJ30" s="167">
        <v>1299</v>
      </c>
      <c r="AK30" s="172">
        <v>766</v>
      </c>
      <c r="AL30" s="176">
        <v>766</v>
      </c>
      <c r="AM30" s="172">
        <v>753.09609698399993</v>
      </c>
      <c r="AN30" s="173">
        <v>533</v>
      </c>
      <c r="AO30" s="173">
        <v>12.903903016000072</v>
      </c>
      <c r="AP30" s="178">
        <v>0.69582245430809397</v>
      </c>
      <c r="AQ30" s="178">
        <v>1.7134470710547613E-2</v>
      </c>
      <c r="AR30" s="179">
        <v>0.67939330543933052</v>
      </c>
      <c r="AS30" s="179">
        <v>0.4008372579801151</v>
      </c>
      <c r="AT30" s="167">
        <v>1005</v>
      </c>
      <c r="AU30" s="180">
        <v>915</v>
      </c>
      <c r="AV30" s="167">
        <v>35</v>
      </c>
      <c r="AW30" s="173">
        <v>950</v>
      </c>
      <c r="AX30" s="181">
        <v>0.94527363184079605</v>
      </c>
      <c r="AY30" s="182">
        <v>1.0421980505411201</v>
      </c>
      <c r="AZ30" s="167">
        <v>30</v>
      </c>
      <c r="BA30" s="181">
        <v>2.9850746268656716E-2</v>
      </c>
      <c r="BB30" s="183">
        <v>0.68939367825997033</v>
      </c>
      <c r="BC30" s="167">
        <v>15</v>
      </c>
      <c r="BD30" s="167">
        <v>0</v>
      </c>
      <c r="BE30" s="173">
        <v>15</v>
      </c>
      <c r="BF30" s="181">
        <v>1.4925373134328358E-2</v>
      </c>
      <c r="BG30" s="183">
        <v>0.36798257234537374</v>
      </c>
      <c r="BH30" s="167">
        <v>0</v>
      </c>
      <c r="BI30" s="176">
        <v>1030</v>
      </c>
      <c r="BJ30" s="180">
        <v>880</v>
      </c>
      <c r="BK30" s="167">
        <v>55</v>
      </c>
      <c r="BL30" s="173">
        <v>935</v>
      </c>
      <c r="BM30" s="181">
        <v>0.90776699029126218</v>
      </c>
      <c r="BN30" s="182">
        <v>0.98777692088276625</v>
      </c>
      <c r="BO30" s="167">
        <v>25</v>
      </c>
      <c r="BP30" s="181">
        <v>2.4271844660194174E-2</v>
      </c>
      <c r="BQ30" s="183">
        <v>0.86685159500693476</v>
      </c>
      <c r="BR30" s="167">
        <v>20</v>
      </c>
      <c r="BS30" s="167">
        <v>0</v>
      </c>
      <c r="BT30" s="173">
        <v>20</v>
      </c>
      <c r="BU30" s="181">
        <v>1.9417475728155338E-2</v>
      </c>
      <c r="BV30" s="183">
        <v>0.56610716408616146</v>
      </c>
      <c r="BW30" s="167">
        <v>45</v>
      </c>
      <c r="BX30" s="184" t="s">
        <v>6</v>
      </c>
      <c r="BY30" s="13" t="s">
        <v>2</v>
      </c>
      <c r="BZ30" s="13" t="s">
        <v>2</v>
      </c>
      <c r="CA30" s="140"/>
    </row>
    <row r="31" spans="1:79">
      <c r="A31" s="163" t="s">
        <v>262</v>
      </c>
      <c r="B31" s="275" t="s">
        <v>197</v>
      </c>
      <c r="C31" s="164"/>
      <c r="D31" s="165">
        <v>5680103.0099999998</v>
      </c>
      <c r="E31" s="278">
        <v>0.40001282999999999</v>
      </c>
      <c r="F31" s="278">
        <v>0.34839881</v>
      </c>
      <c r="G31" s="165"/>
      <c r="H31" s="164"/>
      <c r="I31" s="167"/>
      <c r="J31" s="167"/>
      <c r="K31" s="168"/>
      <c r="L31" s="169"/>
      <c r="M31" s="170">
        <v>1.35</v>
      </c>
      <c r="N31" s="170"/>
      <c r="O31" s="171">
        <v>135</v>
      </c>
      <c r="P31" s="171"/>
      <c r="Q31" s="167">
        <v>3301</v>
      </c>
      <c r="R31" s="167">
        <v>3059</v>
      </c>
      <c r="S31" s="167"/>
      <c r="T31" s="167"/>
      <c r="U31" s="172"/>
      <c r="V31" s="276">
        <v>242</v>
      </c>
      <c r="W31" s="173"/>
      <c r="X31" s="174">
        <v>7.9110820529584833E-2</v>
      </c>
      <c r="Y31" s="174"/>
      <c r="Z31" s="175">
        <v>2446.3000000000002</v>
      </c>
      <c r="AA31" s="175"/>
      <c r="AB31" s="176">
        <v>1077</v>
      </c>
      <c r="AC31" s="172">
        <v>1007.91775733</v>
      </c>
      <c r="AD31" s="176"/>
      <c r="AE31" s="172"/>
      <c r="AF31" s="287">
        <v>69.082242670000028</v>
      </c>
      <c r="AG31" s="167"/>
      <c r="AH31" s="277">
        <v>6.8539563042326654E-2</v>
      </c>
      <c r="AI31" s="177"/>
      <c r="AJ31" s="167">
        <v>1053</v>
      </c>
      <c r="AK31" s="172">
        <v>945.55437033999999</v>
      </c>
      <c r="AL31" s="176"/>
      <c r="AM31" s="172"/>
      <c r="AN31" s="173">
        <v>107.44562966000001</v>
      </c>
      <c r="AO31" s="173"/>
      <c r="AP31" s="178">
        <v>0.11363241821976348</v>
      </c>
      <c r="AQ31" s="178"/>
      <c r="AR31" s="179">
        <v>7.8</v>
      </c>
      <c r="AS31" s="179"/>
      <c r="AT31" s="167"/>
      <c r="AU31" s="180"/>
      <c r="AV31" s="167"/>
      <c r="AW31" s="173"/>
      <c r="AX31" s="181"/>
      <c r="AY31" s="182"/>
      <c r="AZ31" s="167"/>
      <c r="BA31" s="181"/>
      <c r="BB31" s="183"/>
      <c r="BC31" s="167"/>
      <c r="BD31" s="167"/>
      <c r="BE31" s="173"/>
      <c r="BF31" s="181"/>
      <c r="BG31" s="183"/>
      <c r="BH31" s="167"/>
      <c r="BI31" s="176">
        <v>1395</v>
      </c>
      <c r="BJ31" s="180">
        <v>1205</v>
      </c>
      <c r="BK31" s="167">
        <v>100</v>
      </c>
      <c r="BL31" s="173">
        <v>1305</v>
      </c>
      <c r="BM31" s="181">
        <v>0.93548387096774188</v>
      </c>
      <c r="BN31" s="182">
        <v>1.0179367475165852</v>
      </c>
      <c r="BO31" s="167">
        <v>15</v>
      </c>
      <c r="BP31" s="181">
        <v>1.0752688172043012E-2</v>
      </c>
      <c r="BQ31" s="183">
        <v>0.38402457757296471</v>
      </c>
      <c r="BR31" s="167">
        <v>60</v>
      </c>
      <c r="BS31" s="167">
        <v>0</v>
      </c>
      <c r="BT31" s="173">
        <v>60</v>
      </c>
      <c r="BU31" s="181">
        <v>4.3010752688172046E-2</v>
      </c>
      <c r="BV31" s="183">
        <v>1.2539578043198849</v>
      </c>
      <c r="BW31" s="167">
        <v>20</v>
      </c>
      <c r="BX31" s="184" t="s">
        <v>6</v>
      </c>
      <c r="BY31" s="140"/>
      <c r="BZ31" s="140"/>
      <c r="CA31" s="140" t="s">
        <v>270</v>
      </c>
    </row>
    <row r="32" spans="1:79">
      <c r="A32" s="163" t="s">
        <v>262</v>
      </c>
      <c r="B32" s="275" t="s">
        <v>198</v>
      </c>
      <c r="C32" s="164"/>
      <c r="D32" s="165">
        <v>5680103.0099999998</v>
      </c>
      <c r="E32" s="278">
        <v>0.50863455000000002</v>
      </c>
      <c r="F32" s="278">
        <v>0.56527910000000003</v>
      </c>
      <c r="G32" s="165"/>
      <c r="H32" s="164"/>
      <c r="I32" s="167"/>
      <c r="J32" s="167"/>
      <c r="K32" s="168"/>
      <c r="L32" s="169"/>
      <c r="M32" s="170">
        <v>3.17</v>
      </c>
      <c r="N32" s="170"/>
      <c r="O32" s="171">
        <v>317</v>
      </c>
      <c r="P32" s="171"/>
      <c r="Q32" s="167">
        <v>4144</v>
      </c>
      <c r="R32" s="167">
        <v>3950</v>
      </c>
      <c r="S32" s="167"/>
      <c r="T32" s="167"/>
      <c r="U32" s="172"/>
      <c r="V32" s="276">
        <v>194</v>
      </c>
      <c r="W32" s="173"/>
      <c r="X32" s="174">
        <v>4.9113924050632911E-2</v>
      </c>
      <c r="Y32" s="174"/>
      <c r="Z32" s="175">
        <v>1306.5999999999999</v>
      </c>
      <c r="AA32" s="175"/>
      <c r="AB32" s="176">
        <v>1662</v>
      </c>
      <c r="AC32" s="172">
        <v>1635.3524363000001</v>
      </c>
      <c r="AD32" s="176"/>
      <c r="AE32" s="172"/>
      <c r="AF32" s="287">
        <v>26.647563699999864</v>
      </c>
      <c r="AG32" s="167"/>
      <c r="AH32" s="277">
        <v>1.6294691656980206E-2</v>
      </c>
      <c r="AI32" s="177"/>
      <c r="AJ32" s="167">
        <v>1529</v>
      </c>
      <c r="AK32" s="172">
        <v>1534.1674774000001</v>
      </c>
      <c r="AL32" s="176"/>
      <c r="AM32" s="172"/>
      <c r="AN32" s="173">
        <v>-5.1674774000000525</v>
      </c>
      <c r="AO32" s="173"/>
      <c r="AP32" s="178">
        <v>-3.3682615986342849E-3</v>
      </c>
      <c r="AQ32" s="178"/>
      <c r="AR32" s="179">
        <v>4.8233438485804419</v>
      </c>
      <c r="AS32" s="179"/>
      <c r="AT32" s="167"/>
      <c r="AU32" s="180"/>
      <c r="AV32" s="167"/>
      <c r="AW32" s="173"/>
      <c r="AX32" s="181"/>
      <c r="AY32" s="182"/>
      <c r="AZ32" s="167"/>
      <c r="BA32" s="181"/>
      <c r="BB32" s="183"/>
      <c r="BC32" s="167"/>
      <c r="BD32" s="167"/>
      <c r="BE32" s="173"/>
      <c r="BF32" s="181"/>
      <c r="BG32" s="183"/>
      <c r="BH32" s="167"/>
      <c r="BI32" s="176">
        <v>1550</v>
      </c>
      <c r="BJ32" s="180">
        <v>1410</v>
      </c>
      <c r="BK32" s="167">
        <v>65</v>
      </c>
      <c r="BL32" s="173">
        <v>1475</v>
      </c>
      <c r="BM32" s="181">
        <v>0.95161290322580649</v>
      </c>
      <c r="BN32" s="182">
        <v>1.0354873810944576</v>
      </c>
      <c r="BO32" s="167">
        <v>20</v>
      </c>
      <c r="BP32" s="181">
        <v>1.2903225806451613E-2</v>
      </c>
      <c r="BQ32" s="183">
        <v>0.46082949308755761</v>
      </c>
      <c r="BR32" s="167">
        <v>10</v>
      </c>
      <c r="BS32" s="167">
        <v>10</v>
      </c>
      <c r="BT32" s="173">
        <v>20</v>
      </c>
      <c r="BU32" s="181">
        <v>1.2903225806451613E-2</v>
      </c>
      <c r="BV32" s="183">
        <v>0.37618734129596543</v>
      </c>
      <c r="BW32" s="167">
        <v>40</v>
      </c>
      <c r="BX32" s="184" t="s">
        <v>6</v>
      </c>
      <c r="BY32" s="140"/>
      <c r="BZ32" s="140"/>
      <c r="CA32" s="140" t="s">
        <v>270</v>
      </c>
    </row>
    <row r="33" spans="1:79">
      <c r="A33" s="163" t="s">
        <v>90</v>
      </c>
      <c r="B33" s="275" t="s">
        <v>199</v>
      </c>
      <c r="C33" s="164">
        <v>5680103.0199999996</v>
      </c>
      <c r="D33" s="165">
        <v>5680103.0199999996</v>
      </c>
      <c r="E33" s="278">
        <v>0.52044705999999996</v>
      </c>
      <c r="F33" s="278">
        <v>0.46879655999999997</v>
      </c>
      <c r="G33" s="165"/>
      <c r="H33" s="164"/>
      <c r="I33" s="167"/>
      <c r="J33" s="167"/>
      <c r="K33" s="168"/>
      <c r="L33" s="169" t="s">
        <v>59</v>
      </c>
      <c r="M33" s="170">
        <v>2.57</v>
      </c>
      <c r="N33" s="170">
        <v>7.31</v>
      </c>
      <c r="O33" s="171">
        <v>257</v>
      </c>
      <c r="P33" s="171">
        <v>731</v>
      </c>
      <c r="Q33" s="167">
        <v>6880</v>
      </c>
      <c r="R33" s="167">
        <v>5802</v>
      </c>
      <c r="S33" s="167">
        <v>11148</v>
      </c>
      <c r="T33" s="167">
        <v>8818</v>
      </c>
      <c r="U33" s="172">
        <v>6744</v>
      </c>
      <c r="V33" s="276">
        <v>1078</v>
      </c>
      <c r="W33" s="173">
        <v>4404</v>
      </c>
      <c r="X33" s="174">
        <v>0.18579800068941743</v>
      </c>
      <c r="Y33" s="174">
        <v>0.65302491103202842</v>
      </c>
      <c r="Z33" s="175">
        <v>2678.2</v>
      </c>
      <c r="AA33" s="175">
        <v>1526.1</v>
      </c>
      <c r="AB33" s="176">
        <v>2163</v>
      </c>
      <c r="AC33" s="172">
        <v>1847.9960395199998</v>
      </c>
      <c r="AD33" s="176">
        <v>3942</v>
      </c>
      <c r="AE33" s="172">
        <v>2596</v>
      </c>
      <c r="AF33" s="287">
        <v>315.00396048000016</v>
      </c>
      <c r="AG33" s="167">
        <v>1346</v>
      </c>
      <c r="AH33" s="277">
        <v>0.17045705388081869</v>
      </c>
      <c r="AI33" s="177">
        <v>0.5184899845916795</v>
      </c>
      <c r="AJ33" s="167">
        <v>2105</v>
      </c>
      <c r="AK33" s="172">
        <v>1715.7954095999999</v>
      </c>
      <c r="AL33" s="176">
        <v>3660</v>
      </c>
      <c r="AM33" s="172">
        <v>2277</v>
      </c>
      <c r="AN33" s="173">
        <v>389.20459040000014</v>
      </c>
      <c r="AO33" s="173">
        <v>1383</v>
      </c>
      <c r="AP33" s="178">
        <v>0.22683624645594236</v>
      </c>
      <c r="AQ33" s="178">
        <v>0.60737812911725952</v>
      </c>
      <c r="AR33" s="179">
        <v>8.1906614785992211</v>
      </c>
      <c r="AS33" s="179">
        <v>5.0068399452804382</v>
      </c>
      <c r="AT33" s="167">
        <v>5465</v>
      </c>
      <c r="AU33" s="180">
        <v>4885</v>
      </c>
      <c r="AV33" s="167">
        <v>340</v>
      </c>
      <c r="AW33" s="173">
        <v>5225</v>
      </c>
      <c r="AX33" s="181">
        <v>0.95608417200365969</v>
      </c>
      <c r="AY33" s="182">
        <v>1.0541170584384341</v>
      </c>
      <c r="AZ33" s="167">
        <v>100</v>
      </c>
      <c r="BA33" s="181">
        <v>1.8298261665141813E-2</v>
      </c>
      <c r="BB33" s="183">
        <v>0.42259264815570008</v>
      </c>
      <c r="BC33" s="167">
        <v>75</v>
      </c>
      <c r="BD33" s="167">
        <v>0</v>
      </c>
      <c r="BE33" s="173">
        <v>75</v>
      </c>
      <c r="BF33" s="181">
        <v>1.3723696248856358E-2</v>
      </c>
      <c r="BG33" s="183">
        <v>0.33835543019862818</v>
      </c>
      <c r="BH33" s="167">
        <v>65</v>
      </c>
      <c r="BI33" s="176">
        <v>2480</v>
      </c>
      <c r="BJ33" s="180">
        <v>2230</v>
      </c>
      <c r="BK33" s="167">
        <v>130</v>
      </c>
      <c r="BL33" s="173">
        <v>2360</v>
      </c>
      <c r="BM33" s="181">
        <v>0.95161290322580649</v>
      </c>
      <c r="BN33" s="182">
        <v>1.0354873810944576</v>
      </c>
      <c r="BO33" s="167">
        <v>20</v>
      </c>
      <c r="BP33" s="181">
        <v>8.0645161290322578E-3</v>
      </c>
      <c r="BQ33" s="183">
        <v>0.28801843317972348</v>
      </c>
      <c r="BR33" s="167">
        <v>45</v>
      </c>
      <c r="BS33" s="167">
        <v>0</v>
      </c>
      <c r="BT33" s="173">
        <v>45</v>
      </c>
      <c r="BU33" s="181">
        <v>1.8145161290322582E-2</v>
      </c>
      <c r="BV33" s="183">
        <v>0.52901344869745137</v>
      </c>
      <c r="BW33" s="167">
        <v>35</v>
      </c>
      <c r="BX33" s="184" t="s">
        <v>6</v>
      </c>
      <c r="BY33" s="184" t="s">
        <v>6</v>
      </c>
      <c r="BZ33" s="184" t="s">
        <v>6</v>
      </c>
      <c r="CA33" s="140" t="s">
        <v>271</v>
      </c>
    </row>
    <row r="34" spans="1:79">
      <c r="A34" s="163" t="s">
        <v>90</v>
      </c>
      <c r="B34" s="275" t="s">
        <v>200</v>
      </c>
      <c r="C34" s="164"/>
      <c r="D34" s="165">
        <v>5680103.0199999996</v>
      </c>
      <c r="E34" s="278">
        <v>0.15743171</v>
      </c>
      <c r="F34" s="278">
        <v>0.14155781000000001</v>
      </c>
      <c r="G34" s="165"/>
      <c r="H34" s="164"/>
      <c r="I34" s="167"/>
      <c r="J34" s="167"/>
      <c r="K34" s="168"/>
      <c r="L34" s="169"/>
      <c r="M34" s="170">
        <v>2.34</v>
      </c>
      <c r="N34" s="170"/>
      <c r="O34" s="171">
        <v>234</v>
      </c>
      <c r="P34" s="171"/>
      <c r="Q34" s="167">
        <v>3868</v>
      </c>
      <c r="R34" s="167">
        <v>1755</v>
      </c>
      <c r="S34" s="167"/>
      <c r="T34" s="167"/>
      <c r="U34" s="172"/>
      <c r="V34" s="276">
        <v>2113</v>
      </c>
      <c r="W34" s="173"/>
      <c r="X34" s="174">
        <v>1.2039886039886041</v>
      </c>
      <c r="Y34" s="174"/>
      <c r="Z34" s="175">
        <v>1655</v>
      </c>
      <c r="AA34" s="175"/>
      <c r="AB34" s="176">
        <v>1213</v>
      </c>
      <c r="AC34" s="172">
        <v>558.02088702000003</v>
      </c>
      <c r="AD34" s="176"/>
      <c r="AE34" s="172"/>
      <c r="AF34" s="287">
        <v>654.97911297999997</v>
      </c>
      <c r="AG34" s="167"/>
      <c r="AH34" s="277">
        <v>1.1737537576376149</v>
      </c>
      <c r="AI34" s="177"/>
      <c r="AJ34" s="167">
        <v>1176</v>
      </c>
      <c r="AK34" s="172">
        <v>518.10158460000002</v>
      </c>
      <c r="AL34" s="176"/>
      <c r="AM34" s="172"/>
      <c r="AN34" s="173">
        <v>657.89841539999998</v>
      </c>
      <c r="AO34" s="173"/>
      <c r="AP34" s="178">
        <v>1.2698251365278683</v>
      </c>
      <c r="AQ34" s="178"/>
      <c r="AR34" s="179">
        <v>5.0256410256410255</v>
      </c>
      <c r="AS34" s="179"/>
      <c r="AT34" s="167"/>
      <c r="AU34" s="180"/>
      <c r="AV34" s="167"/>
      <c r="AW34" s="173"/>
      <c r="AX34" s="181"/>
      <c r="AY34" s="182"/>
      <c r="AZ34" s="167"/>
      <c r="BA34" s="181"/>
      <c r="BB34" s="183"/>
      <c r="BC34" s="167"/>
      <c r="BD34" s="167"/>
      <c r="BE34" s="173"/>
      <c r="BF34" s="181"/>
      <c r="BG34" s="183"/>
      <c r="BH34" s="167"/>
      <c r="BI34" s="176">
        <v>1345</v>
      </c>
      <c r="BJ34" s="180">
        <v>1225</v>
      </c>
      <c r="BK34" s="167">
        <v>90</v>
      </c>
      <c r="BL34" s="173">
        <v>1315</v>
      </c>
      <c r="BM34" s="181">
        <v>0.97769516728624539</v>
      </c>
      <c r="BN34" s="182">
        <v>1.0638685171776336</v>
      </c>
      <c r="BO34" s="167">
        <v>15</v>
      </c>
      <c r="BP34" s="181">
        <v>1.1152416356877323E-2</v>
      </c>
      <c r="BQ34" s="183">
        <v>0.39830058417419012</v>
      </c>
      <c r="BR34" s="167">
        <v>0</v>
      </c>
      <c r="BS34" s="167">
        <v>0</v>
      </c>
      <c r="BT34" s="173">
        <v>0</v>
      </c>
      <c r="BU34" s="181">
        <v>0</v>
      </c>
      <c r="BV34" s="183">
        <v>0</v>
      </c>
      <c r="BW34" s="167">
        <v>20</v>
      </c>
      <c r="BX34" s="184" t="s">
        <v>6</v>
      </c>
      <c r="BY34" s="140"/>
      <c r="BZ34" s="140"/>
      <c r="CA34" s="140" t="s">
        <v>271</v>
      </c>
    </row>
    <row r="35" spans="1:79">
      <c r="A35" s="163" t="s">
        <v>263</v>
      </c>
      <c r="B35" s="275" t="s">
        <v>201</v>
      </c>
      <c r="C35" s="164"/>
      <c r="D35" s="165">
        <v>5680103.0199999996</v>
      </c>
      <c r="E35" s="278">
        <v>0.32212122999999998</v>
      </c>
      <c r="F35" s="278">
        <v>0.38964562000000003</v>
      </c>
      <c r="G35" s="165"/>
      <c r="H35" s="164"/>
      <c r="I35" s="167"/>
      <c r="J35" s="167"/>
      <c r="K35" s="168"/>
      <c r="L35" s="169"/>
      <c r="M35" s="170">
        <v>2.41</v>
      </c>
      <c r="N35" s="170"/>
      <c r="O35" s="171">
        <v>241</v>
      </c>
      <c r="P35" s="171"/>
      <c r="Q35" s="167">
        <v>3711</v>
      </c>
      <c r="R35" s="167">
        <v>3591</v>
      </c>
      <c r="S35" s="167"/>
      <c r="T35" s="167"/>
      <c r="U35" s="172"/>
      <c r="V35" s="276">
        <v>120</v>
      </c>
      <c r="W35" s="173"/>
      <c r="X35" s="174">
        <v>3.3416875522138678E-2</v>
      </c>
      <c r="Y35" s="174"/>
      <c r="Z35" s="175">
        <v>1542.9</v>
      </c>
      <c r="AA35" s="175"/>
      <c r="AB35" s="176">
        <v>1600</v>
      </c>
      <c r="AC35" s="172">
        <v>1535.9830340400001</v>
      </c>
      <c r="AD35" s="176"/>
      <c r="AE35" s="172"/>
      <c r="AF35" s="287">
        <v>64.016965959999879</v>
      </c>
      <c r="AG35" s="167"/>
      <c r="AH35" s="277">
        <v>4.167817257175039E-2</v>
      </c>
      <c r="AI35" s="177"/>
      <c r="AJ35" s="167">
        <v>1392</v>
      </c>
      <c r="AK35" s="172">
        <v>1426.1029692000002</v>
      </c>
      <c r="AL35" s="176"/>
      <c r="AM35" s="172"/>
      <c r="AN35" s="173">
        <v>-34.102969200000189</v>
      </c>
      <c r="AO35" s="173"/>
      <c r="AP35" s="178">
        <v>-2.3913398917562667E-2</v>
      </c>
      <c r="AQ35" s="178"/>
      <c r="AR35" s="179">
        <v>5.7759336099585061</v>
      </c>
      <c r="AS35" s="179"/>
      <c r="AT35" s="167"/>
      <c r="AU35" s="180"/>
      <c r="AV35" s="167"/>
      <c r="AW35" s="173"/>
      <c r="AX35" s="181"/>
      <c r="AY35" s="182"/>
      <c r="AZ35" s="167"/>
      <c r="BA35" s="181"/>
      <c r="BB35" s="183"/>
      <c r="BC35" s="167"/>
      <c r="BD35" s="167"/>
      <c r="BE35" s="173"/>
      <c r="BF35" s="181"/>
      <c r="BG35" s="183"/>
      <c r="BH35" s="167"/>
      <c r="BI35" s="176">
        <v>1360</v>
      </c>
      <c r="BJ35" s="180">
        <v>1170</v>
      </c>
      <c r="BK35" s="167">
        <v>90</v>
      </c>
      <c r="BL35" s="173">
        <v>1260</v>
      </c>
      <c r="BM35" s="181">
        <v>0.92647058823529416</v>
      </c>
      <c r="BN35" s="182">
        <v>1.0081290405171861</v>
      </c>
      <c r="BO35" s="167">
        <v>10</v>
      </c>
      <c r="BP35" s="181">
        <v>7.3529411764705881E-3</v>
      </c>
      <c r="BQ35" s="183">
        <v>0.26260504201680673</v>
      </c>
      <c r="BR35" s="167">
        <v>60</v>
      </c>
      <c r="BS35" s="167">
        <v>0</v>
      </c>
      <c r="BT35" s="173">
        <v>60</v>
      </c>
      <c r="BU35" s="181">
        <v>4.4117647058823532E-2</v>
      </c>
      <c r="BV35" s="183">
        <v>1.2862287772251759</v>
      </c>
      <c r="BW35" s="167">
        <v>35</v>
      </c>
      <c r="BX35" s="184" t="s">
        <v>6</v>
      </c>
      <c r="BY35" s="140"/>
      <c r="BZ35" s="140"/>
      <c r="CA35" s="140" t="s">
        <v>271</v>
      </c>
    </row>
    <row r="36" spans="1:79">
      <c r="A36" s="163" t="s">
        <v>264</v>
      </c>
      <c r="B36" s="275" t="s">
        <v>202</v>
      </c>
      <c r="C36" s="164">
        <v>5680104</v>
      </c>
      <c r="D36" s="165"/>
      <c r="E36" s="164"/>
      <c r="F36" s="167"/>
      <c r="G36" s="165"/>
      <c r="H36" s="164"/>
      <c r="I36" s="167"/>
      <c r="J36" s="167"/>
      <c r="K36" s="168"/>
      <c r="L36" s="169" t="s">
        <v>60</v>
      </c>
      <c r="M36" s="170">
        <v>11.83</v>
      </c>
      <c r="N36" s="170">
        <v>11.92</v>
      </c>
      <c r="O36" s="171">
        <v>1183</v>
      </c>
      <c r="P36" s="171">
        <v>1192</v>
      </c>
      <c r="Q36" s="167">
        <v>3861</v>
      </c>
      <c r="R36" s="167">
        <v>3792</v>
      </c>
      <c r="S36" s="167">
        <v>3792</v>
      </c>
      <c r="T36" s="167">
        <v>3772</v>
      </c>
      <c r="U36" s="172">
        <v>3698</v>
      </c>
      <c r="V36" s="276">
        <v>69</v>
      </c>
      <c r="W36" s="173">
        <v>94</v>
      </c>
      <c r="X36" s="174">
        <v>1.8196202531645569E-2</v>
      </c>
      <c r="Y36" s="174">
        <v>2.5419145484045429E-2</v>
      </c>
      <c r="Z36" s="175">
        <v>326.2</v>
      </c>
      <c r="AA36" s="175">
        <v>318.2</v>
      </c>
      <c r="AB36" s="176">
        <v>2050</v>
      </c>
      <c r="AC36" s="172">
        <v>2043</v>
      </c>
      <c r="AD36" s="176">
        <v>2043</v>
      </c>
      <c r="AE36" s="172">
        <v>1991</v>
      </c>
      <c r="AF36" s="287">
        <v>7</v>
      </c>
      <c r="AG36" s="167">
        <v>52</v>
      </c>
      <c r="AH36" s="277">
        <v>3.4263338228095936E-3</v>
      </c>
      <c r="AI36" s="177">
        <v>2.6117528879959818E-2</v>
      </c>
      <c r="AJ36" s="167">
        <v>1952</v>
      </c>
      <c r="AK36" s="172">
        <v>1933</v>
      </c>
      <c r="AL36" s="176">
        <v>1933</v>
      </c>
      <c r="AM36" s="172">
        <v>1852</v>
      </c>
      <c r="AN36" s="173">
        <v>19</v>
      </c>
      <c r="AO36" s="173">
        <v>81</v>
      </c>
      <c r="AP36" s="178">
        <v>9.8292809105018104E-3</v>
      </c>
      <c r="AQ36" s="178">
        <v>4.3736501079913608E-2</v>
      </c>
      <c r="AR36" s="179">
        <v>1.6500422654268807</v>
      </c>
      <c r="AS36" s="179">
        <v>1.6216442953020134</v>
      </c>
      <c r="AT36" s="167">
        <v>1350</v>
      </c>
      <c r="AU36" s="180">
        <v>1235</v>
      </c>
      <c r="AV36" s="167">
        <v>50</v>
      </c>
      <c r="AW36" s="173">
        <v>1285</v>
      </c>
      <c r="AX36" s="181">
        <v>0.95185185185185184</v>
      </c>
      <c r="AY36" s="182">
        <v>1.0494507738168157</v>
      </c>
      <c r="AZ36" s="167">
        <v>30</v>
      </c>
      <c r="BA36" s="181">
        <v>2.2222222222222223E-2</v>
      </c>
      <c r="BB36" s="183">
        <v>0.5132152938157557</v>
      </c>
      <c r="BC36" s="167">
        <v>20</v>
      </c>
      <c r="BD36" s="167">
        <v>0</v>
      </c>
      <c r="BE36" s="173">
        <v>20</v>
      </c>
      <c r="BF36" s="181">
        <v>1.4814814814814815E-2</v>
      </c>
      <c r="BG36" s="183">
        <v>0.36525677551318581</v>
      </c>
      <c r="BH36" s="167">
        <v>15</v>
      </c>
      <c r="BI36" s="176">
        <v>1110</v>
      </c>
      <c r="BJ36" s="180">
        <v>970</v>
      </c>
      <c r="BK36" s="167">
        <v>85</v>
      </c>
      <c r="BL36" s="173">
        <v>1055</v>
      </c>
      <c r="BM36" s="181">
        <v>0.9504504504504504</v>
      </c>
      <c r="BN36" s="182">
        <v>1.0342224705663225</v>
      </c>
      <c r="BO36" s="167">
        <v>0</v>
      </c>
      <c r="BP36" s="181">
        <v>0</v>
      </c>
      <c r="BQ36" s="183">
        <v>0</v>
      </c>
      <c r="BR36" s="167">
        <v>20</v>
      </c>
      <c r="BS36" s="167">
        <v>0</v>
      </c>
      <c r="BT36" s="173">
        <v>20</v>
      </c>
      <c r="BU36" s="181">
        <v>1.8018018018018018E-2</v>
      </c>
      <c r="BV36" s="183">
        <v>0.52530664775562741</v>
      </c>
      <c r="BW36" s="167">
        <v>30</v>
      </c>
      <c r="BX36" s="184" t="s">
        <v>6</v>
      </c>
      <c r="BY36" s="184" t="s">
        <v>6</v>
      </c>
      <c r="BZ36" s="184" t="s">
        <v>6</v>
      </c>
      <c r="CA36" s="140"/>
    </row>
    <row r="37" spans="1:79">
      <c r="A37" s="163" t="s">
        <v>260</v>
      </c>
      <c r="B37" s="292">
        <v>5680202.0199999996</v>
      </c>
      <c r="C37" s="164"/>
      <c r="D37" s="165">
        <v>5680202</v>
      </c>
      <c r="E37" s="278">
        <v>0.31679436</v>
      </c>
      <c r="F37" s="278">
        <v>0.31175937999999997</v>
      </c>
      <c r="G37" s="165"/>
      <c r="H37" s="164"/>
      <c r="I37" s="167"/>
      <c r="J37" s="167"/>
      <c r="K37" s="168"/>
      <c r="L37" s="169"/>
      <c r="M37" s="170">
        <v>2.84</v>
      </c>
      <c r="N37" s="170"/>
      <c r="O37" s="171">
        <v>284</v>
      </c>
      <c r="P37" s="171"/>
      <c r="Q37" s="167">
        <v>2653</v>
      </c>
      <c r="R37" s="167">
        <v>2434</v>
      </c>
      <c r="S37" s="167"/>
      <c r="T37" s="167"/>
      <c r="U37" s="172"/>
      <c r="V37" s="276">
        <v>219</v>
      </c>
      <c r="W37" s="173"/>
      <c r="X37" s="174">
        <v>8.9975349219391945E-2</v>
      </c>
      <c r="Y37" s="174"/>
      <c r="Z37" s="175">
        <v>933.8</v>
      </c>
      <c r="AA37" s="175"/>
      <c r="AB37" s="176">
        <v>1118</v>
      </c>
      <c r="AC37" s="172">
        <v>1060.6054107599998</v>
      </c>
      <c r="AD37" s="176"/>
      <c r="AE37" s="172"/>
      <c r="AF37" s="287">
        <v>57.394589240000187</v>
      </c>
      <c r="AG37" s="167">
        <v>0</v>
      </c>
      <c r="AH37" s="277">
        <v>5.4114931583153857E-2</v>
      </c>
      <c r="AI37" s="177"/>
      <c r="AJ37" s="167">
        <v>1087</v>
      </c>
      <c r="AK37" s="172">
        <v>913.76674277999996</v>
      </c>
      <c r="AL37" s="176"/>
      <c r="AM37" s="172"/>
      <c r="AN37" s="173">
        <v>173.23325722000004</v>
      </c>
      <c r="AO37" s="173"/>
      <c r="AP37" s="178">
        <v>0.18958148629152721</v>
      </c>
      <c r="AQ37" s="178"/>
      <c r="AR37" s="179">
        <v>3.8274647887323945</v>
      </c>
      <c r="AS37" s="179"/>
      <c r="AT37" s="167"/>
      <c r="AU37" s="180"/>
      <c r="AV37" s="167"/>
      <c r="AW37" s="173"/>
      <c r="AX37" s="181"/>
      <c r="AY37" s="182"/>
      <c r="AZ37" s="167"/>
      <c r="BA37" s="181"/>
      <c r="BB37" s="183"/>
      <c r="BC37" s="167"/>
      <c r="BD37" s="167"/>
      <c r="BE37" s="173"/>
      <c r="BF37" s="181"/>
      <c r="BG37" s="183"/>
      <c r="BH37" s="167"/>
      <c r="BI37" s="176">
        <v>1120</v>
      </c>
      <c r="BJ37" s="180">
        <v>965</v>
      </c>
      <c r="BK37" s="167">
        <v>40</v>
      </c>
      <c r="BL37" s="173">
        <v>1005</v>
      </c>
      <c r="BM37" s="181">
        <v>0.8973214285714286</v>
      </c>
      <c r="BN37" s="182">
        <v>0.9764106948546557</v>
      </c>
      <c r="BO37" s="167">
        <v>0</v>
      </c>
      <c r="BP37" s="181">
        <v>0</v>
      </c>
      <c r="BQ37" s="183">
        <v>0</v>
      </c>
      <c r="BR37" s="167">
        <v>95</v>
      </c>
      <c r="BS37" s="167">
        <v>0</v>
      </c>
      <c r="BT37" s="173">
        <v>95</v>
      </c>
      <c r="BU37" s="181">
        <v>8.4821428571428575E-2</v>
      </c>
      <c r="BV37" s="183">
        <v>2.4729279466888801</v>
      </c>
      <c r="BW37" s="167">
        <v>25</v>
      </c>
      <c r="BX37" s="184" t="s">
        <v>6</v>
      </c>
      <c r="BY37" s="140"/>
      <c r="BZ37" s="140"/>
      <c r="CA37" s="140" t="s">
        <v>273</v>
      </c>
    </row>
    <row r="38" spans="1:79">
      <c r="A38" s="265" t="s">
        <v>16</v>
      </c>
      <c r="B38" s="148">
        <v>5680000</v>
      </c>
      <c r="C38" s="94">
        <v>5680000</v>
      </c>
      <c r="D38" s="95"/>
      <c r="E38" s="96"/>
      <c r="F38" s="97"/>
      <c r="G38" s="95"/>
      <c r="H38" s="96"/>
      <c r="I38" s="97"/>
      <c r="J38" s="97"/>
      <c r="K38" s="98"/>
      <c r="L38" s="99"/>
      <c r="M38" s="100">
        <v>897.26</v>
      </c>
      <c r="N38" s="100">
        <v>898.02</v>
      </c>
      <c r="O38" s="98">
        <v>89726</v>
      </c>
      <c r="P38" s="98">
        <v>89802</v>
      </c>
      <c r="Q38" s="101">
        <v>212856</v>
      </c>
      <c r="R38" s="101">
        <v>197059</v>
      </c>
      <c r="S38" s="101">
        <v>197059</v>
      </c>
      <c r="T38" s="101">
        <v>187013</v>
      </c>
      <c r="U38" s="102">
        <v>177061</v>
      </c>
      <c r="V38" s="97">
        <v>15797</v>
      </c>
      <c r="W38" s="97">
        <v>19998</v>
      </c>
      <c r="X38" s="103">
        <v>8.0163808808529427E-2</v>
      </c>
      <c r="Y38" s="103">
        <v>0.11294412660043714</v>
      </c>
      <c r="Z38" s="104">
        <v>237.2</v>
      </c>
      <c r="AA38" s="104">
        <v>219.4</v>
      </c>
      <c r="AB38" s="105">
        <v>82649</v>
      </c>
      <c r="AC38" s="102">
        <v>76336</v>
      </c>
      <c r="AD38" s="105">
        <v>76336</v>
      </c>
      <c r="AE38" s="102">
        <v>67379</v>
      </c>
      <c r="AF38" s="286">
        <v>6313</v>
      </c>
      <c r="AG38" s="97">
        <v>8957</v>
      </c>
      <c r="AH38" s="103">
        <v>8.2700167679731706E-2</v>
      </c>
      <c r="AI38" s="106">
        <v>0.13293459386455719</v>
      </c>
      <c r="AJ38" s="101">
        <v>78540</v>
      </c>
      <c r="AK38" s="102">
        <v>72534</v>
      </c>
      <c r="AL38" s="105">
        <v>72534</v>
      </c>
      <c r="AM38" s="102">
        <v>63909</v>
      </c>
      <c r="AN38" s="97">
        <v>6006</v>
      </c>
      <c r="AO38" s="97">
        <v>8625</v>
      </c>
      <c r="AP38" s="107">
        <v>8.2802547770700632E-2</v>
      </c>
      <c r="AQ38" s="107">
        <v>0.13495751772050885</v>
      </c>
      <c r="AR38" s="108">
        <v>0.87533156498673736</v>
      </c>
      <c r="AS38" s="108">
        <v>0.80771029598449928</v>
      </c>
      <c r="AT38" s="101">
        <v>95535</v>
      </c>
      <c r="AU38" s="109">
        <v>79885</v>
      </c>
      <c r="AV38" s="97">
        <v>6725</v>
      </c>
      <c r="AW38" s="97">
        <v>86610</v>
      </c>
      <c r="AX38" s="103">
        <v>0.90657874077563194</v>
      </c>
      <c r="AY38" s="110">
        <v>0.99953554661039901</v>
      </c>
      <c r="AZ38" s="101">
        <v>4135</v>
      </c>
      <c r="BA38" s="103">
        <v>4.3282566598628773E-2</v>
      </c>
      <c r="BB38" s="110">
        <v>0.99959738103068763</v>
      </c>
      <c r="BC38" s="101">
        <v>3485</v>
      </c>
      <c r="BD38" s="101">
        <v>390</v>
      </c>
      <c r="BE38" s="97">
        <v>3875</v>
      </c>
      <c r="BF38" s="103">
        <v>4.0561050923745227E-2</v>
      </c>
      <c r="BG38" s="110">
        <v>1.0000259103487483</v>
      </c>
      <c r="BH38" s="101">
        <v>920</v>
      </c>
      <c r="BI38" s="234">
        <v>79335</v>
      </c>
      <c r="BJ38" s="109">
        <v>66440</v>
      </c>
      <c r="BK38" s="97">
        <v>6455</v>
      </c>
      <c r="BL38" s="97">
        <v>72895</v>
      </c>
      <c r="BM38" s="103">
        <v>0.9188252347639756</v>
      </c>
      <c r="BN38" s="110">
        <v>0.99980983108158383</v>
      </c>
      <c r="BO38" s="101">
        <v>2225</v>
      </c>
      <c r="BP38" s="266">
        <v>2.8045629293502239E-2</v>
      </c>
      <c r="BQ38" s="110">
        <v>1.0016296176250798</v>
      </c>
      <c r="BR38" s="101">
        <v>2385</v>
      </c>
      <c r="BS38" s="101">
        <v>335</v>
      </c>
      <c r="BT38" s="97">
        <v>2720</v>
      </c>
      <c r="BU38" s="266">
        <v>3.4284994012730823E-2</v>
      </c>
      <c r="BV38" s="110">
        <v>0.99956250765979082</v>
      </c>
      <c r="BW38" s="101">
        <v>1500</v>
      </c>
      <c r="BX38" s="111" t="s">
        <v>16</v>
      </c>
      <c r="BY38" s="111" t="s">
        <v>16</v>
      </c>
      <c r="BZ38" s="111" t="s">
        <v>16</v>
      </c>
      <c r="CA38" s="279"/>
    </row>
    <row r="39" spans="1:79">
      <c r="A39" s="4"/>
      <c r="B39" s="280" t="s">
        <v>191</v>
      </c>
      <c r="C39" s="5">
        <v>5680101</v>
      </c>
      <c r="D39" s="87"/>
      <c r="E39" s="5"/>
      <c r="F39" s="7"/>
      <c r="G39" s="87"/>
      <c r="H39" s="5"/>
      <c r="I39" s="7"/>
      <c r="J39" s="7"/>
      <c r="K39" s="9"/>
      <c r="L39" s="282" t="s">
        <v>56</v>
      </c>
      <c r="M39" s="283">
        <v>170.91</v>
      </c>
      <c r="N39" s="283">
        <v>171</v>
      </c>
      <c r="O39" s="6">
        <v>17091</v>
      </c>
      <c r="P39" s="6">
        <v>17100</v>
      </c>
      <c r="Q39" s="7">
        <v>5621</v>
      </c>
      <c r="R39" s="7">
        <v>5064</v>
      </c>
      <c r="S39" s="7">
        <v>5064</v>
      </c>
      <c r="T39" s="7">
        <v>4908</v>
      </c>
      <c r="U39" s="161">
        <v>4890</v>
      </c>
      <c r="V39" s="284">
        <v>557</v>
      </c>
      <c r="W39" s="8">
        <v>174</v>
      </c>
      <c r="X39" s="90">
        <v>0.10999210110584517</v>
      </c>
      <c r="Y39" s="90">
        <v>3.5582822085889573E-2</v>
      </c>
      <c r="Z39" s="91">
        <v>32.9</v>
      </c>
      <c r="AA39" s="91">
        <v>29.6</v>
      </c>
      <c r="AB39" s="88">
        <v>2032</v>
      </c>
      <c r="AC39" s="161">
        <v>1878</v>
      </c>
      <c r="AD39" s="88">
        <v>1878</v>
      </c>
      <c r="AE39" s="161">
        <v>1714</v>
      </c>
      <c r="AF39" s="288">
        <v>154</v>
      </c>
      <c r="AG39" s="7">
        <v>164</v>
      </c>
      <c r="AH39" s="147">
        <v>8.200212992545261E-2</v>
      </c>
      <c r="AI39" s="92">
        <v>9.5682613768961491E-2</v>
      </c>
      <c r="AJ39" s="7">
        <v>1965</v>
      </c>
      <c r="AK39" s="161">
        <v>1797</v>
      </c>
      <c r="AL39" s="88">
        <v>1797</v>
      </c>
      <c r="AM39" s="161">
        <v>1680</v>
      </c>
      <c r="AN39" s="8">
        <v>168</v>
      </c>
      <c r="AO39" s="8">
        <v>117</v>
      </c>
      <c r="AP39" s="230">
        <v>9.3489148580968282E-2</v>
      </c>
      <c r="AQ39" s="230">
        <v>6.9642857142857145E-2</v>
      </c>
      <c r="AR39" s="231">
        <v>0.11497279269791118</v>
      </c>
      <c r="AS39" s="231">
        <v>0.10508771929824562</v>
      </c>
      <c r="AT39" s="7">
        <v>2690</v>
      </c>
      <c r="AU39" s="10">
        <v>2320</v>
      </c>
      <c r="AV39" s="7">
        <v>180</v>
      </c>
      <c r="AW39" s="8">
        <v>2500</v>
      </c>
      <c r="AX39" s="93">
        <v>0.92936802973977695</v>
      </c>
      <c r="AY39" s="11">
        <v>1.0246615542886184</v>
      </c>
      <c r="AZ39" s="7">
        <v>65</v>
      </c>
      <c r="BA39" s="93">
        <v>2.4163568773234202E-2</v>
      </c>
      <c r="BB39" s="12">
        <v>0.55805008714166748</v>
      </c>
      <c r="BC39" s="7">
        <v>95</v>
      </c>
      <c r="BD39" s="7">
        <v>0</v>
      </c>
      <c r="BE39" s="8">
        <v>95</v>
      </c>
      <c r="BF39" s="93">
        <v>3.5315985130111527E-2</v>
      </c>
      <c r="BG39" s="12">
        <v>0.87070969255699038</v>
      </c>
      <c r="BH39" s="7">
        <v>25</v>
      </c>
      <c r="BI39" s="88">
        <v>2155</v>
      </c>
      <c r="BJ39" s="10">
        <v>1895</v>
      </c>
      <c r="BK39" s="7">
        <v>135</v>
      </c>
      <c r="BL39" s="8">
        <v>2030</v>
      </c>
      <c r="BM39" s="93">
        <v>0.94199535962877035</v>
      </c>
      <c r="BN39" s="11">
        <v>1.0250221541118285</v>
      </c>
      <c r="BO39" s="7">
        <v>15</v>
      </c>
      <c r="BP39" s="93">
        <v>6.9605568445475635E-3</v>
      </c>
      <c r="BQ39" s="12">
        <v>0.24859131587669869</v>
      </c>
      <c r="BR39" s="7">
        <v>80</v>
      </c>
      <c r="BS39" s="7">
        <v>0</v>
      </c>
      <c r="BT39" s="8">
        <v>80</v>
      </c>
      <c r="BU39" s="93">
        <v>3.7122969837587005E-2</v>
      </c>
      <c r="BV39" s="12">
        <v>1.0823023276264434</v>
      </c>
      <c r="BW39" s="7">
        <v>25</v>
      </c>
      <c r="BX39" s="13" t="s">
        <v>2</v>
      </c>
      <c r="BY39" s="13" t="s">
        <v>2</v>
      </c>
      <c r="BZ39" s="13" t="s">
        <v>2</v>
      </c>
      <c r="CA39" s="140"/>
    </row>
    <row r="40" spans="1:79">
      <c r="A40" s="4" t="s">
        <v>86</v>
      </c>
      <c r="B40" s="280" t="s">
        <v>193</v>
      </c>
      <c r="C40" s="5">
        <v>5680102.0199999996</v>
      </c>
      <c r="D40" s="87"/>
      <c r="E40" s="54"/>
      <c r="F40" s="161"/>
      <c r="G40" s="87">
        <v>5680102</v>
      </c>
      <c r="H40" s="54">
        <v>5.9301686999999999E-2</v>
      </c>
      <c r="I40" s="161">
        <v>5336</v>
      </c>
      <c r="J40" s="161">
        <v>2161</v>
      </c>
      <c r="K40" s="281">
        <v>1848</v>
      </c>
      <c r="L40" s="282"/>
      <c r="M40" s="283">
        <v>8.67</v>
      </c>
      <c r="N40" s="283">
        <v>8.66</v>
      </c>
      <c r="O40" s="6">
        <v>867</v>
      </c>
      <c r="P40" s="6">
        <v>866</v>
      </c>
      <c r="Q40" s="7">
        <v>304</v>
      </c>
      <c r="R40" s="7">
        <v>198</v>
      </c>
      <c r="S40" s="7">
        <v>198</v>
      </c>
      <c r="T40" s="7">
        <v>219</v>
      </c>
      <c r="U40" s="161">
        <v>316.43380183199997</v>
      </c>
      <c r="V40" s="284">
        <v>106</v>
      </c>
      <c r="W40" s="8">
        <v>-118.43380183199997</v>
      </c>
      <c r="X40" s="90">
        <v>0.53535353535353536</v>
      </c>
      <c r="Y40" s="90">
        <v>-0.37427670857640699</v>
      </c>
      <c r="Z40" s="91">
        <v>35.1</v>
      </c>
      <c r="AA40" s="91">
        <v>22.9</v>
      </c>
      <c r="AB40" s="88">
        <v>154</v>
      </c>
      <c r="AC40" s="161">
        <v>83</v>
      </c>
      <c r="AD40" s="88">
        <v>83</v>
      </c>
      <c r="AE40" s="161">
        <v>128.15094560700001</v>
      </c>
      <c r="AF40" s="288">
        <v>71</v>
      </c>
      <c r="AG40" s="7">
        <v>-45.150945607000011</v>
      </c>
      <c r="AH40" s="147">
        <v>0.85542168674698793</v>
      </c>
      <c r="AI40" s="92">
        <v>-0.35232627736875416</v>
      </c>
      <c r="AJ40" s="7">
        <v>128</v>
      </c>
      <c r="AK40" s="161">
        <v>80</v>
      </c>
      <c r="AL40" s="88">
        <v>80</v>
      </c>
      <c r="AM40" s="161">
        <v>109.58951757599999</v>
      </c>
      <c r="AN40" s="8">
        <v>48</v>
      </c>
      <c r="AO40" s="8">
        <v>-29.589517575999992</v>
      </c>
      <c r="AP40" s="230">
        <v>0.6</v>
      </c>
      <c r="AQ40" s="230">
        <v>-0.27000317393933004</v>
      </c>
      <c r="AR40" s="231">
        <v>0.14763552479815456</v>
      </c>
      <c r="AS40" s="231">
        <v>9.237875288683603E-2</v>
      </c>
      <c r="AT40" s="7">
        <v>115</v>
      </c>
      <c r="AU40" s="10">
        <v>115</v>
      </c>
      <c r="AV40" s="7">
        <v>0</v>
      </c>
      <c r="AW40" s="8">
        <v>115</v>
      </c>
      <c r="AX40" s="93">
        <v>1</v>
      </c>
      <c r="AY40" s="11">
        <v>1.1025358324145533</v>
      </c>
      <c r="AZ40" s="7">
        <v>0</v>
      </c>
      <c r="BA40" s="93">
        <v>0</v>
      </c>
      <c r="BB40" s="12">
        <v>0</v>
      </c>
      <c r="BC40" s="7">
        <v>10</v>
      </c>
      <c r="BD40" s="7">
        <v>0</v>
      </c>
      <c r="BE40" s="8">
        <v>10</v>
      </c>
      <c r="BF40" s="93">
        <v>8.6956521739130432E-2</v>
      </c>
      <c r="BG40" s="12">
        <v>2.1438984649686992</v>
      </c>
      <c r="BH40" s="7">
        <v>0</v>
      </c>
      <c r="BI40" s="88">
        <v>155</v>
      </c>
      <c r="BJ40" s="10">
        <v>120</v>
      </c>
      <c r="BK40" s="7">
        <v>15</v>
      </c>
      <c r="BL40" s="8">
        <v>135</v>
      </c>
      <c r="BM40" s="93">
        <v>0.87096774193548387</v>
      </c>
      <c r="BN40" s="11">
        <v>0.94773421320509665</v>
      </c>
      <c r="BO40" s="7">
        <v>0</v>
      </c>
      <c r="BP40" s="93">
        <v>0</v>
      </c>
      <c r="BQ40" s="12">
        <v>0</v>
      </c>
      <c r="BR40" s="7">
        <v>15</v>
      </c>
      <c r="BS40" s="7">
        <v>0</v>
      </c>
      <c r="BT40" s="8">
        <v>15</v>
      </c>
      <c r="BU40" s="93">
        <v>9.6774193548387094E-2</v>
      </c>
      <c r="BV40" s="12">
        <v>2.8214050597197406</v>
      </c>
      <c r="BW40" s="7">
        <v>0</v>
      </c>
      <c r="BX40" s="13" t="s">
        <v>2</v>
      </c>
      <c r="BY40" s="13" t="s">
        <v>2</v>
      </c>
      <c r="BZ40" s="13" t="s">
        <v>2</v>
      </c>
      <c r="CA40" s="140" t="s">
        <v>274</v>
      </c>
    </row>
    <row r="41" spans="1:79">
      <c r="A41" s="4" t="s">
        <v>96</v>
      </c>
      <c r="B41" s="280" t="s">
        <v>194</v>
      </c>
      <c r="C41" s="5">
        <v>5680102.0300000003</v>
      </c>
      <c r="D41" s="87"/>
      <c r="E41" s="54"/>
      <c r="F41" s="161"/>
      <c r="G41" s="87">
        <v>5680102</v>
      </c>
      <c r="H41" s="54">
        <v>0.50132355799999995</v>
      </c>
      <c r="I41" s="161">
        <v>5336</v>
      </c>
      <c r="J41" s="161">
        <v>2161</v>
      </c>
      <c r="K41" s="281">
        <v>1848</v>
      </c>
      <c r="L41" s="282"/>
      <c r="M41" s="283">
        <v>22.67</v>
      </c>
      <c r="N41" s="283">
        <v>22.67</v>
      </c>
      <c r="O41" s="6">
        <v>2267</v>
      </c>
      <c r="P41" s="6">
        <v>2267</v>
      </c>
      <c r="Q41" s="7">
        <v>2626</v>
      </c>
      <c r="R41" s="7">
        <v>2552</v>
      </c>
      <c r="S41" s="7">
        <v>2552</v>
      </c>
      <c r="T41" s="7">
        <v>2610</v>
      </c>
      <c r="U41" s="161">
        <v>2675.0625054879997</v>
      </c>
      <c r="V41" s="284">
        <v>74</v>
      </c>
      <c r="W41" s="8">
        <v>-123.06250548799972</v>
      </c>
      <c r="X41" s="90">
        <v>2.8996865203761754E-2</v>
      </c>
      <c r="Y41" s="90">
        <v>-4.6003600003937092E-2</v>
      </c>
      <c r="Z41" s="91">
        <v>115.8</v>
      </c>
      <c r="AA41" s="91">
        <v>112.6</v>
      </c>
      <c r="AB41" s="88">
        <v>940</v>
      </c>
      <c r="AC41" s="161">
        <v>910</v>
      </c>
      <c r="AD41" s="88">
        <v>910</v>
      </c>
      <c r="AE41" s="161">
        <v>1083.3602088379998</v>
      </c>
      <c r="AF41" s="288">
        <v>30</v>
      </c>
      <c r="AG41" s="7">
        <v>-173.36020883799983</v>
      </c>
      <c r="AH41" s="147">
        <v>3.2967032967032968E-2</v>
      </c>
      <c r="AI41" s="92">
        <v>-0.16002083833588837</v>
      </c>
      <c r="AJ41" s="7">
        <v>918</v>
      </c>
      <c r="AK41" s="161">
        <v>894</v>
      </c>
      <c r="AL41" s="88">
        <v>894</v>
      </c>
      <c r="AM41" s="161">
        <v>926.44593518399995</v>
      </c>
      <c r="AN41" s="8">
        <v>24</v>
      </c>
      <c r="AO41" s="8">
        <v>-32.44593518399995</v>
      </c>
      <c r="AP41" s="230">
        <v>2.6845637583892617E-2</v>
      </c>
      <c r="AQ41" s="230">
        <v>-3.5021941326296512E-2</v>
      </c>
      <c r="AR41" s="231">
        <v>0.40494044993383327</v>
      </c>
      <c r="AS41" s="231">
        <v>0.39435377150419054</v>
      </c>
      <c r="AT41" s="7">
        <v>1310</v>
      </c>
      <c r="AU41" s="10">
        <v>1160</v>
      </c>
      <c r="AV41" s="7">
        <v>90</v>
      </c>
      <c r="AW41" s="8">
        <v>1250</v>
      </c>
      <c r="AX41" s="93">
        <v>0.95419847328244278</v>
      </c>
      <c r="AY41" s="11">
        <v>1.052038008029154</v>
      </c>
      <c r="AZ41" s="7">
        <v>20</v>
      </c>
      <c r="BA41" s="93">
        <v>1.5267175572519083E-2</v>
      </c>
      <c r="BB41" s="12">
        <v>0.35259065987341998</v>
      </c>
      <c r="BC41" s="7">
        <v>35</v>
      </c>
      <c r="BD41" s="7">
        <v>0</v>
      </c>
      <c r="BE41" s="8">
        <v>35</v>
      </c>
      <c r="BF41" s="93">
        <v>2.6717557251908396E-2</v>
      </c>
      <c r="BG41" s="12">
        <v>0.65871689477091711</v>
      </c>
      <c r="BH41" s="7">
        <v>15</v>
      </c>
      <c r="BI41" s="88">
        <v>1085</v>
      </c>
      <c r="BJ41" s="10">
        <v>940</v>
      </c>
      <c r="BK41" s="7">
        <v>70</v>
      </c>
      <c r="BL41" s="8">
        <v>1010</v>
      </c>
      <c r="BM41" s="93">
        <v>0.93087557603686633</v>
      </c>
      <c r="BN41" s="11">
        <v>1.0129222807800504</v>
      </c>
      <c r="BO41" s="7">
        <v>0</v>
      </c>
      <c r="BP41" s="93">
        <v>0</v>
      </c>
      <c r="BQ41" s="12">
        <v>0</v>
      </c>
      <c r="BR41" s="7">
        <v>30</v>
      </c>
      <c r="BS41" s="7">
        <v>0</v>
      </c>
      <c r="BT41" s="8">
        <v>30</v>
      </c>
      <c r="BU41" s="93">
        <v>2.7649769585253458E-2</v>
      </c>
      <c r="BV41" s="12">
        <v>0.80611573134849734</v>
      </c>
      <c r="BW41" s="7">
        <v>40</v>
      </c>
      <c r="BX41" s="13" t="s">
        <v>2</v>
      </c>
      <c r="BY41" s="13" t="s">
        <v>2</v>
      </c>
      <c r="BZ41" s="13" t="s">
        <v>2</v>
      </c>
      <c r="CA41" s="140"/>
    </row>
    <row r="42" spans="1:79">
      <c r="A42" s="4" t="s">
        <v>87</v>
      </c>
      <c r="B42" s="280" t="s">
        <v>195</v>
      </c>
      <c r="C42" s="5">
        <v>5680102.04</v>
      </c>
      <c r="D42" s="87"/>
      <c r="E42" s="54"/>
      <c r="F42" s="161"/>
      <c r="G42" s="87">
        <v>5680102</v>
      </c>
      <c r="H42" s="54">
        <v>3.1855222000000002E-2</v>
      </c>
      <c r="I42" s="161">
        <v>5336</v>
      </c>
      <c r="J42" s="161">
        <v>2161</v>
      </c>
      <c r="K42" s="281">
        <v>1848</v>
      </c>
      <c r="L42" s="282"/>
      <c r="M42" s="283">
        <v>12.98</v>
      </c>
      <c r="N42" s="283">
        <v>12.98</v>
      </c>
      <c r="O42" s="6">
        <v>1298</v>
      </c>
      <c r="P42" s="6">
        <v>1298</v>
      </c>
      <c r="Q42" s="7">
        <v>925</v>
      </c>
      <c r="R42" s="7">
        <v>113</v>
      </c>
      <c r="S42" s="7">
        <v>113</v>
      </c>
      <c r="T42" s="7">
        <v>133</v>
      </c>
      <c r="U42" s="161">
        <v>169.979464592</v>
      </c>
      <c r="V42" s="284">
        <v>812</v>
      </c>
      <c r="W42" s="8">
        <v>-56.979464591999999</v>
      </c>
      <c r="X42" s="90">
        <v>7.1858407079646014</v>
      </c>
      <c r="Y42" s="90">
        <v>-0.33521381379078485</v>
      </c>
      <c r="Z42" s="91">
        <v>71.3</v>
      </c>
      <c r="AA42" s="91">
        <v>8.6999999999999993</v>
      </c>
      <c r="AB42" s="88">
        <v>419</v>
      </c>
      <c r="AC42" s="161">
        <v>52</v>
      </c>
      <c r="AD42" s="88">
        <v>52</v>
      </c>
      <c r="AE42" s="161">
        <v>68.839134741999999</v>
      </c>
      <c r="AF42" s="288">
        <v>367</v>
      </c>
      <c r="AG42" s="7">
        <v>-16.839134741999999</v>
      </c>
      <c r="AH42" s="147">
        <v>7.0576923076923075</v>
      </c>
      <c r="AI42" s="92">
        <v>-0.2446157233833757</v>
      </c>
      <c r="AJ42" s="7">
        <v>374</v>
      </c>
      <c r="AK42" s="161">
        <v>49</v>
      </c>
      <c r="AL42" s="88">
        <v>49</v>
      </c>
      <c r="AM42" s="161">
        <v>58.868450256000003</v>
      </c>
      <c r="AN42" s="8">
        <v>325</v>
      </c>
      <c r="AO42" s="8">
        <v>-9.8684502560000027</v>
      </c>
      <c r="AP42" s="230">
        <v>6.6326530612244898</v>
      </c>
      <c r="AQ42" s="230">
        <v>-0.1676356386669817</v>
      </c>
      <c r="AR42" s="231">
        <v>0.28813559322033899</v>
      </c>
      <c r="AS42" s="231">
        <v>3.7750385208012327E-2</v>
      </c>
      <c r="AT42" s="7">
        <v>35</v>
      </c>
      <c r="AU42" s="10">
        <v>30</v>
      </c>
      <c r="AV42" s="7">
        <v>0</v>
      </c>
      <c r="AW42" s="8">
        <v>30</v>
      </c>
      <c r="AX42" s="93">
        <v>0.8571428571428571</v>
      </c>
      <c r="AY42" s="11">
        <v>0.94503071349818857</v>
      </c>
      <c r="AZ42" s="7">
        <v>0</v>
      </c>
      <c r="BA42" s="93">
        <v>0</v>
      </c>
      <c r="BB42" s="12">
        <v>0</v>
      </c>
      <c r="BC42" s="7">
        <v>0</v>
      </c>
      <c r="BD42" s="7">
        <v>0</v>
      </c>
      <c r="BE42" s="8">
        <v>0</v>
      </c>
      <c r="BF42" s="93">
        <v>0</v>
      </c>
      <c r="BG42" s="12">
        <v>0</v>
      </c>
      <c r="BH42" s="7">
        <v>0</v>
      </c>
      <c r="BI42" s="88">
        <v>295</v>
      </c>
      <c r="BJ42" s="10">
        <v>275</v>
      </c>
      <c r="BK42" s="7">
        <v>15</v>
      </c>
      <c r="BL42" s="8">
        <v>290</v>
      </c>
      <c r="BM42" s="93">
        <v>0.98305084745762716</v>
      </c>
      <c r="BN42" s="11">
        <v>1.0696962431530219</v>
      </c>
      <c r="BO42" s="7">
        <v>0</v>
      </c>
      <c r="BP42" s="93">
        <v>0</v>
      </c>
      <c r="BQ42" s="12">
        <v>0</v>
      </c>
      <c r="BR42" s="7">
        <v>0</v>
      </c>
      <c r="BS42" s="7">
        <v>0</v>
      </c>
      <c r="BT42" s="8">
        <v>0</v>
      </c>
      <c r="BU42" s="93">
        <v>0</v>
      </c>
      <c r="BV42" s="12">
        <v>0</v>
      </c>
      <c r="BW42" s="7">
        <v>0</v>
      </c>
      <c r="BX42" s="13" t="s">
        <v>2</v>
      </c>
      <c r="BY42" s="13" t="s">
        <v>2</v>
      </c>
      <c r="BZ42" s="13" t="s">
        <v>2</v>
      </c>
      <c r="CA42" s="140"/>
    </row>
    <row r="43" spans="1:79">
      <c r="A43" s="4"/>
      <c r="B43" s="280" t="s">
        <v>196</v>
      </c>
      <c r="C43" s="5">
        <v>5680103.0099999998</v>
      </c>
      <c r="D43" s="87">
        <v>5680103.0099999998</v>
      </c>
      <c r="E43" s="285">
        <v>9.1352630000000004E-2</v>
      </c>
      <c r="F43" s="285">
        <v>8.6322090000000004E-2</v>
      </c>
      <c r="G43" s="87"/>
      <c r="H43" s="5"/>
      <c r="I43" s="7"/>
      <c r="J43" s="7"/>
      <c r="K43" s="9"/>
      <c r="L43" s="282" t="s">
        <v>58</v>
      </c>
      <c r="M43" s="283">
        <v>6.11</v>
      </c>
      <c r="N43" s="283">
        <v>10.64</v>
      </c>
      <c r="O43" s="6">
        <v>611</v>
      </c>
      <c r="P43" s="6">
        <v>1064</v>
      </c>
      <c r="Q43" s="7">
        <v>715</v>
      </c>
      <c r="R43" s="7">
        <v>759</v>
      </c>
      <c r="S43" s="7">
        <v>7768</v>
      </c>
      <c r="T43" s="7">
        <v>6857</v>
      </c>
      <c r="U43" s="161">
        <v>6563</v>
      </c>
      <c r="V43" s="284">
        <v>-44</v>
      </c>
      <c r="W43" s="8">
        <v>1205</v>
      </c>
      <c r="X43" s="90">
        <v>-5.7971014492753624E-2</v>
      </c>
      <c r="Y43" s="90">
        <v>0.18360505866219717</v>
      </c>
      <c r="Z43" s="91">
        <v>117.1</v>
      </c>
      <c r="AA43" s="91">
        <v>730</v>
      </c>
      <c r="AB43" s="88">
        <v>272</v>
      </c>
      <c r="AC43" s="161">
        <v>249.72980637000001</v>
      </c>
      <c r="AD43" s="88">
        <v>2893</v>
      </c>
      <c r="AE43" s="161">
        <v>2404</v>
      </c>
      <c r="AF43" s="288">
        <v>22.270193629999994</v>
      </c>
      <c r="AG43" s="7">
        <v>489</v>
      </c>
      <c r="AH43" s="147">
        <v>8.9177154916800144E-2</v>
      </c>
      <c r="AI43" s="92">
        <v>0.20341098169717139</v>
      </c>
      <c r="AJ43" s="7">
        <v>256</v>
      </c>
      <c r="AK43" s="161">
        <v>234.27815226000001</v>
      </c>
      <c r="AL43" s="88">
        <v>2714</v>
      </c>
      <c r="AM43" s="161">
        <v>2221</v>
      </c>
      <c r="AN43" s="8">
        <v>21.721847739999987</v>
      </c>
      <c r="AO43" s="8">
        <v>493</v>
      </c>
      <c r="AP43" s="230">
        <v>9.2718196427865177E-2</v>
      </c>
      <c r="AQ43" s="230">
        <v>0.2219720846465556</v>
      </c>
      <c r="AR43" s="231">
        <v>0.41898527004909986</v>
      </c>
      <c r="AS43" s="231">
        <v>2.5507518796992481</v>
      </c>
      <c r="AT43" s="7">
        <v>4030</v>
      </c>
      <c r="AU43" s="10">
        <v>3610</v>
      </c>
      <c r="AV43" s="7">
        <v>275</v>
      </c>
      <c r="AW43" s="8">
        <v>3885</v>
      </c>
      <c r="AX43" s="93">
        <v>0.96401985111662536</v>
      </c>
      <c r="AY43" s="11">
        <v>1.0628664290150225</v>
      </c>
      <c r="AZ43" s="7">
        <v>55</v>
      </c>
      <c r="BA43" s="93">
        <v>1.3647642679900745E-2</v>
      </c>
      <c r="BB43" s="12">
        <v>0.3151880526535969</v>
      </c>
      <c r="BC43" s="7">
        <v>55</v>
      </c>
      <c r="BD43" s="7">
        <v>10</v>
      </c>
      <c r="BE43" s="8">
        <v>65</v>
      </c>
      <c r="BF43" s="93">
        <v>1.6129032258064516E-2</v>
      </c>
      <c r="BG43" s="12">
        <v>0.3976585862441942</v>
      </c>
      <c r="BH43" s="7">
        <v>35</v>
      </c>
      <c r="BI43" s="88">
        <v>335</v>
      </c>
      <c r="BJ43" s="10">
        <v>305</v>
      </c>
      <c r="BK43" s="7">
        <v>20</v>
      </c>
      <c r="BL43" s="8">
        <v>325</v>
      </c>
      <c r="BM43" s="93">
        <v>0.97014925373134331</v>
      </c>
      <c r="BN43" s="11">
        <v>1.0556575122212657</v>
      </c>
      <c r="BO43" s="7">
        <v>0</v>
      </c>
      <c r="BP43" s="93">
        <v>0</v>
      </c>
      <c r="BQ43" s="12">
        <v>0</v>
      </c>
      <c r="BR43" s="7">
        <v>0</v>
      </c>
      <c r="BS43" s="7">
        <v>0</v>
      </c>
      <c r="BT43" s="8">
        <v>0</v>
      </c>
      <c r="BU43" s="93">
        <v>0</v>
      </c>
      <c r="BV43" s="12">
        <v>0</v>
      </c>
      <c r="BW43" s="7">
        <v>15</v>
      </c>
      <c r="BX43" s="13" t="s">
        <v>2</v>
      </c>
      <c r="BY43" s="184" t="s">
        <v>6</v>
      </c>
      <c r="BZ43" s="184" t="s">
        <v>6</v>
      </c>
      <c r="CA43" s="140" t="s">
        <v>270</v>
      </c>
    </row>
    <row r="44" spans="1:79">
      <c r="A44" s="4" t="s">
        <v>85</v>
      </c>
      <c r="B44" s="280" t="s">
        <v>203</v>
      </c>
      <c r="C44" s="5">
        <v>5680200</v>
      </c>
      <c r="D44" s="87"/>
      <c r="E44" s="5"/>
      <c r="F44" s="7"/>
      <c r="G44" s="87"/>
      <c r="H44" s="5"/>
      <c r="I44" s="7"/>
      <c r="J44" s="7"/>
      <c r="K44" s="9"/>
      <c r="L44" s="282" t="s">
        <v>61</v>
      </c>
      <c r="M44" s="283">
        <v>68.87</v>
      </c>
      <c r="N44" s="283">
        <v>68.930000000000007</v>
      </c>
      <c r="O44" s="6">
        <v>6887</v>
      </c>
      <c r="P44" s="6">
        <v>6893.0000000000009</v>
      </c>
      <c r="Q44" s="7">
        <v>5132</v>
      </c>
      <c r="R44" s="7">
        <v>5145</v>
      </c>
      <c r="S44" s="7">
        <v>5145</v>
      </c>
      <c r="T44" s="7">
        <v>5016</v>
      </c>
      <c r="U44" s="161">
        <v>5012</v>
      </c>
      <c r="V44" s="284">
        <v>-13</v>
      </c>
      <c r="W44" s="8">
        <v>133</v>
      </c>
      <c r="X44" s="90">
        <v>-2.5267249757045676E-3</v>
      </c>
      <c r="Y44" s="90">
        <v>2.6536312849162011E-2</v>
      </c>
      <c r="Z44" s="91">
        <v>74.5</v>
      </c>
      <c r="AA44" s="91">
        <v>74.599999999999994</v>
      </c>
      <c r="AB44" s="88">
        <v>1770</v>
      </c>
      <c r="AC44" s="161">
        <v>1752</v>
      </c>
      <c r="AD44" s="88">
        <v>1752</v>
      </c>
      <c r="AE44" s="161">
        <v>1681</v>
      </c>
      <c r="AF44" s="288">
        <v>18</v>
      </c>
      <c r="AG44" s="7">
        <v>71</v>
      </c>
      <c r="AH44" s="147">
        <v>1.0273972602739725E-2</v>
      </c>
      <c r="AI44" s="92">
        <v>4.2236763831052945E-2</v>
      </c>
      <c r="AJ44" s="7">
        <v>1743</v>
      </c>
      <c r="AK44" s="161">
        <v>1728</v>
      </c>
      <c r="AL44" s="88">
        <v>1728</v>
      </c>
      <c r="AM44" s="161">
        <v>1642</v>
      </c>
      <c r="AN44" s="8">
        <v>15</v>
      </c>
      <c r="AO44" s="8">
        <v>86</v>
      </c>
      <c r="AP44" s="230">
        <v>8.6805555555555559E-3</v>
      </c>
      <c r="AQ44" s="230">
        <v>5.2375152253349572E-2</v>
      </c>
      <c r="AR44" s="231">
        <v>0.2530855234499782</v>
      </c>
      <c r="AS44" s="231">
        <v>0.2506891048890178</v>
      </c>
      <c r="AT44" s="7">
        <v>2420</v>
      </c>
      <c r="AU44" s="10">
        <v>2130</v>
      </c>
      <c r="AV44" s="7">
        <v>140</v>
      </c>
      <c r="AW44" s="8">
        <v>2270</v>
      </c>
      <c r="AX44" s="93">
        <v>0.93801652892561982</v>
      </c>
      <c r="AY44" s="11">
        <v>1.0341968345376182</v>
      </c>
      <c r="AZ44" s="7">
        <v>45</v>
      </c>
      <c r="BA44" s="93">
        <v>1.859504132231405E-2</v>
      </c>
      <c r="BB44" s="12">
        <v>0.4294466818086386</v>
      </c>
      <c r="BC44" s="7">
        <v>65</v>
      </c>
      <c r="BD44" s="7">
        <v>15</v>
      </c>
      <c r="BE44" s="8">
        <v>80</v>
      </c>
      <c r="BF44" s="93">
        <v>3.3057851239669422E-2</v>
      </c>
      <c r="BG44" s="12">
        <v>0.81503578007074517</v>
      </c>
      <c r="BH44" s="7">
        <v>30</v>
      </c>
      <c r="BI44" s="88">
        <v>1910</v>
      </c>
      <c r="BJ44" s="10">
        <v>1670</v>
      </c>
      <c r="BK44" s="7">
        <v>140</v>
      </c>
      <c r="BL44" s="8">
        <v>1810</v>
      </c>
      <c r="BM44" s="93">
        <v>0.94764397905759157</v>
      </c>
      <c r="BN44" s="11">
        <v>1.031168638800426</v>
      </c>
      <c r="BO44" s="7">
        <v>15</v>
      </c>
      <c r="BP44" s="93">
        <v>7.8534031413612562E-3</v>
      </c>
      <c r="BQ44" s="12">
        <v>0.28047868362004486</v>
      </c>
      <c r="BR44" s="7">
        <v>55</v>
      </c>
      <c r="BS44" s="7">
        <v>0</v>
      </c>
      <c r="BT44" s="8">
        <v>55</v>
      </c>
      <c r="BU44" s="93">
        <v>2.8795811518324606E-2</v>
      </c>
      <c r="BV44" s="12">
        <v>0.83952803260421605</v>
      </c>
      <c r="BW44" s="7">
        <v>25</v>
      </c>
      <c r="BX44" s="13" t="s">
        <v>2</v>
      </c>
      <c r="BY44" s="13" t="s">
        <v>2</v>
      </c>
      <c r="BZ44" s="13" t="s">
        <v>2</v>
      </c>
      <c r="CA44" s="140"/>
    </row>
    <row r="45" spans="1:79">
      <c r="A45" s="4"/>
      <c r="B45" s="280" t="s">
        <v>204</v>
      </c>
      <c r="C45" s="5">
        <v>5680201</v>
      </c>
      <c r="D45" s="87"/>
      <c r="E45" s="5"/>
      <c r="F45" s="7"/>
      <c r="G45" s="87"/>
      <c r="H45" s="5"/>
      <c r="I45" s="7"/>
      <c r="J45" s="7"/>
      <c r="K45" s="9"/>
      <c r="L45" s="282" t="s">
        <v>62</v>
      </c>
      <c r="M45" s="283">
        <v>184.73</v>
      </c>
      <c r="N45" s="283">
        <v>184.74</v>
      </c>
      <c r="O45" s="6">
        <v>18473</v>
      </c>
      <c r="P45" s="6">
        <v>18474</v>
      </c>
      <c r="Q45" s="7">
        <v>8383</v>
      </c>
      <c r="R45" s="7">
        <v>6210</v>
      </c>
      <c r="S45" s="7">
        <v>6210</v>
      </c>
      <c r="T45" s="7">
        <v>5775</v>
      </c>
      <c r="U45" s="161">
        <v>5136</v>
      </c>
      <c r="V45" s="284">
        <v>2173</v>
      </c>
      <c r="W45" s="8">
        <v>1074</v>
      </c>
      <c r="X45" s="90">
        <v>0.34991948470209339</v>
      </c>
      <c r="Y45" s="90">
        <v>0.20911214953271029</v>
      </c>
      <c r="Z45" s="91">
        <v>45.4</v>
      </c>
      <c r="AA45" s="91">
        <v>33.6</v>
      </c>
      <c r="AB45" s="88">
        <v>2790</v>
      </c>
      <c r="AC45" s="161">
        <v>2080</v>
      </c>
      <c r="AD45" s="88">
        <v>2080</v>
      </c>
      <c r="AE45" s="161">
        <v>1795</v>
      </c>
      <c r="AF45" s="288">
        <v>710</v>
      </c>
      <c r="AG45" s="7">
        <v>285</v>
      </c>
      <c r="AH45" s="147">
        <v>0.34134615384615385</v>
      </c>
      <c r="AI45" s="92">
        <v>0.15877437325905291</v>
      </c>
      <c r="AJ45" s="7">
        <v>2719</v>
      </c>
      <c r="AK45" s="161">
        <v>2035</v>
      </c>
      <c r="AL45" s="88">
        <v>2035</v>
      </c>
      <c r="AM45" s="161">
        <v>1682</v>
      </c>
      <c r="AN45" s="8">
        <v>684</v>
      </c>
      <c r="AO45" s="8">
        <v>353</v>
      </c>
      <c r="AP45" s="230">
        <v>0.33611793611793611</v>
      </c>
      <c r="AQ45" s="230">
        <v>0.20986920332936979</v>
      </c>
      <c r="AR45" s="231">
        <v>0.14718778758187626</v>
      </c>
      <c r="AS45" s="231">
        <v>0.11015481216845296</v>
      </c>
      <c r="AT45" s="7">
        <v>3170</v>
      </c>
      <c r="AU45" s="10">
        <v>2745</v>
      </c>
      <c r="AV45" s="7">
        <v>210</v>
      </c>
      <c r="AW45" s="8">
        <v>2955</v>
      </c>
      <c r="AX45" s="93">
        <v>0.93217665615141954</v>
      </c>
      <c r="AY45" s="11">
        <v>1.0277581655473202</v>
      </c>
      <c r="AZ45" s="7">
        <v>45</v>
      </c>
      <c r="BA45" s="93">
        <v>1.4195583596214511E-2</v>
      </c>
      <c r="BB45" s="12">
        <v>0.32784257727978089</v>
      </c>
      <c r="BC45" s="7">
        <v>95</v>
      </c>
      <c r="BD45" s="7">
        <v>0</v>
      </c>
      <c r="BE45" s="8">
        <v>95</v>
      </c>
      <c r="BF45" s="93">
        <v>2.996845425867508E-2</v>
      </c>
      <c r="BG45" s="12">
        <v>0.7388672154505691</v>
      </c>
      <c r="BH45" s="7">
        <v>80</v>
      </c>
      <c r="BI45" s="88">
        <v>3205</v>
      </c>
      <c r="BJ45" s="10">
        <v>2845</v>
      </c>
      <c r="BK45" s="7">
        <v>230</v>
      </c>
      <c r="BL45" s="8">
        <v>3075</v>
      </c>
      <c r="BM45" s="93">
        <v>0.95943837753510142</v>
      </c>
      <c r="BN45" s="11">
        <v>1.0440025870893377</v>
      </c>
      <c r="BO45" s="7">
        <v>15</v>
      </c>
      <c r="BP45" s="93">
        <v>4.6801872074882997E-3</v>
      </c>
      <c r="BQ45" s="12">
        <v>0.16714954312458213</v>
      </c>
      <c r="BR45" s="7">
        <v>45</v>
      </c>
      <c r="BS45" s="7">
        <v>0</v>
      </c>
      <c r="BT45" s="8">
        <v>45</v>
      </c>
      <c r="BU45" s="93">
        <v>1.4040561622464899E-2</v>
      </c>
      <c r="BV45" s="12">
        <v>0.40934581989693586</v>
      </c>
      <c r="BW45" s="7">
        <v>75</v>
      </c>
      <c r="BX45" s="13" t="s">
        <v>2</v>
      </c>
      <c r="BY45" s="13" t="s">
        <v>2</v>
      </c>
      <c r="BZ45" s="13" t="s">
        <v>2</v>
      </c>
      <c r="CA45" s="140"/>
    </row>
    <row r="46" spans="1:79">
      <c r="A46" s="4" t="s">
        <v>97</v>
      </c>
      <c r="B46" s="280" t="s">
        <v>205</v>
      </c>
      <c r="C46" s="5">
        <v>5680202</v>
      </c>
      <c r="D46" s="87">
        <v>5680202</v>
      </c>
      <c r="E46" s="285">
        <v>0.68320563999999995</v>
      </c>
      <c r="F46" s="285">
        <v>0.68824061999999997</v>
      </c>
      <c r="G46" s="87"/>
      <c r="H46" s="5"/>
      <c r="I46" s="7"/>
      <c r="J46" s="7"/>
      <c r="K46" s="9"/>
      <c r="L46" s="282" t="s">
        <v>63</v>
      </c>
      <c r="M46" s="283">
        <v>279.42</v>
      </c>
      <c r="N46" s="283">
        <v>282.60000000000002</v>
      </c>
      <c r="O46" s="6">
        <v>27942</v>
      </c>
      <c r="P46" s="6">
        <v>28260.000000000004</v>
      </c>
      <c r="Q46" s="7">
        <v>5533</v>
      </c>
      <c r="R46" s="7">
        <v>5270</v>
      </c>
      <c r="S46" s="7">
        <v>7704</v>
      </c>
      <c r="T46" s="7">
        <v>7432</v>
      </c>
      <c r="U46" s="161">
        <v>7308</v>
      </c>
      <c r="V46" s="284">
        <v>263</v>
      </c>
      <c r="W46" s="8">
        <v>396</v>
      </c>
      <c r="X46" s="90">
        <v>4.9905123339658443E-2</v>
      </c>
      <c r="Y46" s="90">
        <v>5.4187192118226604E-2</v>
      </c>
      <c r="Z46" s="91">
        <v>19.8</v>
      </c>
      <c r="AA46" s="91">
        <v>27.3</v>
      </c>
      <c r="AB46" s="88">
        <v>2167</v>
      </c>
      <c r="AC46" s="161">
        <v>2341.3945892399997</v>
      </c>
      <c r="AD46" s="88">
        <v>3402</v>
      </c>
      <c r="AE46" s="161">
        <v>2885</v>
      </c>
      <c r="AF46" s="288">
        <v>-174.39458923999973</v>
      </c>
      <c r="AG46" s="7">
        <v>517</v>
      </c>
      <c r="AH46" s="147">
        <v>-7.4483211860759874E-2</v>
      </c>
      <c r="AI46" s="92">
        <v>0.17920277296360484</v>
      </c>
      <c r="AJ46" s="7">
        <v>1967</v>
      </c>
      <c r="AK46" s="161">
        <v>2017.2332572199998</v>
      </c>
      <c r="AL46" s="88">
        <v>2931</v>
      </c>
      <c r="AM46" s="161">
        <v>2621</v>
      </c>
      <c r="AN46" s="8">
        <v>-50.233257219999814</v>
      </c>
      <c r="AO46" s="8">
        <v>310</v>
      </c>
      <c r="AP46" s="230">
        <v>-2.4902056834630783E-2</v>
      </c>
      <c r="AQ46" s="230">
        <v>0.11827546737886303</v>
      </c>
      <c r="AR46" s="231">
        <v>7.0395819912676252E-2</v>
      </c>
      <c r="AS46" s="231">
        <v>0.10371549893842887</v>
      </c>
      <c r="AT46" s="7">
        <v>3690</v>
      </c>
      <c r="AU46" s="10">
        <v>3350</v>
      </c>
      <c r="AV46" s="7">
        <v>175</v>
      </c>
      <c r="AW46" s="8">
        <v>3525</v>
      </c>
      <c r="AX46" s="93">
        <v>0.95528455284552849</v>
      </c>
      <c r="AY46" s="11">
        <v>1.0532354496643093</v>
      </c>
      <c r="AZ46" s="7">
        <v>25</v>
      </c>
      <c r="BA46" s="93">
        <v>6.7750677506775072E-3</v>
      </c>
      <c r="BB46" s="12">
        <v>0.15646807738285237</v>
      </c>
      <c r="BC46" s="7">
        <v>110</v>
      </c>
      <c r="BD46" s="7">
        <v>0</v>
      </c>
      <c r="BE46" s="8">
        <v>110</v>
      </c>
      <c r="BF46" s="93">
        <v>2.9810298102981029E-2</v>
      </c>
      <c r="BG46" s="12">
        <v>0.73496790194726402</v>
      </c>
      <c r="BH46" s="7">
        <v>25</v>
      </c>
      <c r="BI46" s="88">
        <v>2085</v>
      </c>
      <c r="BJ46" s="10">
        <v>1830</v>
      </c>
      <c r="BK46" s="7">
        <v>140</v>
      </c>
      <c r="BL46" s="8">
        <v>1970</v>
      </c>
      <c r="BM46" s="93">
        <v>0.94484412470023982</v>
      </c>
      <c r="BN46" s="11">
        <v>1.0281220072907942</v>
      </c>
      <c r="BO46" s="7">
        <v>15</v>
      </c>
      <c r="BP46" s="93">
        <v>7.1942446043165471E-3</v>
      </c>
      <c r="BQ46" s="12">
        <v>0.25693730729701952</v>
      </c>
      <c r="BR46" s="7">
        <v>65</v>
      </c>
      <c r="BS46" s="7">
        <v>0</v>
      </c>
      <c r="BT46" s="8">
        <v>65</v>
      </c>
      <c r="BU46" s="93">
        <v>3.117505995203837E-2</v>
      </c>
      <c r="BV46" s="12">
        <v>0.90889387615272221</v>
      </c>
      <c r="BW46" s="7">
        <v>30</v>
      </c>
      <c r="BX46" s="13" t="s">
        <v>2</v>
      </c>
      <c r="BY46" s="13" t="s">
        <v>2</v>
      </c>
      <c r="BZ46" s="54" t="s">
        <v>2</v>
      </c>
      <c r="CA46" s="140" t="s">
        <v>272</v>
      </c>
    </row>
    <row r="47" spans="1:79">
      <c r="A47" s="186"/>
      <c r="B47" s="269" t="s">
        <v>166</v>
      </c>
      <c r="C47" s="187">
        <v>5680002</v>
      </c>
      <c r="D47" s="188"/>
      <c r="E47" s="187"/>
      <c r="F47" s="189"/>
      <c r="G47" s="188"/>
      <c r="H47" s="187"/>
      <c r="I47" s="189"/>
      <c r="J47" s="189"/>
      <c r="K47" s="190"/>
      <c r="L47" s="191" t="s">
        <v>35</v>
      </c>
      <c r="M47" s="192">
        <v>7.93</v>
      </c>
      <c r="N47" s="192">
        <v>7.93</v>
      </c>
      <c r="O47" s="193">
        <v>793</v>
      </c>
      <c r="P47" s="193">
        <v>793</v>
      </c>
      <c r="Q47" s="189">
        <v>1329</v>
      </c>
      <c r="R47" s="189">
        <v>1232</v>
      </c>
      <c r="S47" s="189">
        <v>1232</v>
      </c>
      <c r="T47" s="189">
        <v>1309</v>
      </c>
      <c r="U47" s="194">
        <v>1325</v>
      </c>
      <c r="V47" s="270">
        <v>97</v>
      </c>
      <c r="W47" s="195">
        <v>-93</v>
      </c>
      <c r="X47" s="196">
        <v>7.8733766233766239E-2</v>
      </c>
      <c r="Y47" s="196">
        <v>-7.018867924528302E-2</v>
      </c>
      <c r="Z47" s="197">
        <v>167.6</v>
      </c>
      <c r="AA47" s="197">
        <v>155.30000000000001</v>
      </c>
      <c r="AB47" s="198">
        <v>492</v>
      </c>
      <c r="AC47" s="194">
        <v>477</v>
      </c>
      <c r="AD47" s="198">
        <v>477</v>
      </c>
      <c r="AE47" s="194">
        <v>468</v>
      </c>
      <c r="AF47" s="289">
        <v>15</v>
      </c>
      <c r="AG47" s="189">
        <v>9</v>
      </c>
      <c r="AH47" s="271">
        <v>3.1446540880503145E-2</v>
      </c>
      <c r="AI47" s="199">
        <v>1.9230769230769232E-2</v>
      </c>
      <c r="AJ47" s="189">
        <v>465</v>
      </c>
      <c r="AK47" s="194">
        <v>459</v>
      </c>
      <c r="AL47" s="198">
        <v>459</v>
      </c>
      <c r="AM47" s="194">
        <v>456</v>
      </c>
      <c r="AN47" s="195">
        <v>6</v>
      </c>
      <c r="AO47" s="195">
        <v>3</v>
      </c>
      <c r="AP47" s="200">
        <v>1.3071895424836602E-2</v>
      </c>
      <c r="AQ47" s="200">
        <v>6.5789473684210523E-3</v>
      </c>
      <c r="AR47" s="201">
        <v>0.58638083228247162</v>
      </c>
      <c r="AS47" s="201">
        <v>0.57881462799495587</v>
      </c>
      <c r="AT47" s="189">
        <v>615</v>
      </c>
      <c r="AU47" s="202">
        <v>465</v>
      </c>
      <c r="AV47" s="189">
        <v>40</v>
      </c>
      <c r="AW47" s="195">
        <v>505</v>
      </c>
      <c r="AX47" s="203">
        <v>0.82113821138211385</v>
      </c>
      <c r="AY47" s="204">
        <v>0.9053343014135764</v>
      </c>
      <c r="AZ47" s="189">
        <v>60</v>
      </c>
      <c r="BA47" s="203">
        <v>9.7560975609756101E-2</v>
      </c>
      <c r="BB47" s="205">
        <v>2.2531403143130739</v>
      </c>
      <c r="BC47" s="189">
        <v>40</v>
      </c>
      <c r="BD47" s="189">
        <v>0</v>
      </c>
      <c r="BE47" s="195">
        <v>40</v>
      </c>
      <c r="BF47" s="203">
        <v>6.5040650406504072E-2</v>
      </c>
      <c r="BG47" s="205">
        <v>1.6035663315213036</v>
      </c>
      <c r="BH47" s="189">
        <v>10</v>
      </c>
      <c r="BI47" s="198">
        <v>510</v>
      </c>
      <c r="BJ47" s="202">
        <v>390</v>
      </c>
      <c r="BK47" s="189">
        <v>60</v>
      </c>
      <c r="BL47" s="195">
        <v>450</v>
      </c>
      <c r="BM47" s="203">
        <v>0.88235294117647056</v>
      </c>
      <c r="BN47" s="204">
        <v>0.96012289573065346</v>
      </c>
      <c r="BO47" s="189">
        <v>40</v>
      </c>
      <c r="BP47" s="203">
        <v>7.8431372549019607E-2</v>
      </c>
      <c r="BQ47" s="205">
        <v>2.8011204481792715</v>
      </c>
      <c r="BR47" s="189">
        <v>10</v>
      </c>
      <c r="BS47" s="189">
        <v>15</v>
      </c>
      <c r="BT47" s="195">
        <v>25</v>
      </c>
      <c r="BU47" s="203">
        <v>4.9019607843137254E-2</v>
      </c>
      <c r="BV47" s="205">
        <v>1.429143085805751</v>
      </c>
      <c r="BW47" s="189">
        <v>0</v>
      </c>
      <c r="BX47" s="206" t="s">
        <v>5</v>
      </c>
      <c r="BY47" s="206" t="s">
        <v>5</v>
      </c>
      <c r="BZ47" s="346" t="s">
        <v>6</v>
      </c>
      <c r="CA47" s="140" t="s">
        <v>258</v>
      </c>
    </row>
    <row r="48" spans="1:79">
      <c r="A48" s="186" t="s">
        <v>80</v>
      </c>
      <c r="B48" s="269" t="s">
        <v>184</v>
      </c>
      <c r="C48" s="187">
        <v>5680013</v>
      </c>
      <c r="D48" s="188"/>
      <c r="E48" s="187"/>
      <c r="F48" s="189"/>
      <c r="G48" s="188"/>
      <c r="H48" s="187"/>
      <c r="I48" s="189"/>
      <c r="J48" s="189"/>
      <c r="K48" s="190"/>
      <c r="L48" s="191" t="s">
        <v>51</v>
      </c>
      <c r="M48" s="192">
        <v>2.2799999999999998</v>
      </c>
      <c r="N48" s="192">
        <v>2.2799999999999998</v>
      </c>
      <c r="O48" s="193">
        <v>227.99999999999997</v>
      </c>
      <c r="P48" s="193">
        <v>227.99999999999997</v>
      </c>
      <c r="Q48" s="189">
        <v>6714</v>
      </c>
      <c r="R48" s="189">
        <v>6576</v>
      </c>
      <c r="S48" s="189">
        <v>6576</v>
      </c>
      <c r="T48" s="189">
        <v>6471</v>
      </c>
      <c r="U48" s="194">
        <v>6545</v>
      </c>
      <c r="V48" s="270">
        <v>138</v>
      </c>
      <c r="W48" s="195">
        <v>31</v>
      </c>
      <c r="X48" s="196">
        <v>2.0985401459854013E-2</v>
      </c>
      <c r="Y48" s="196">
        <v>4.7364400305576777E-3</v>
      </c>
      <c r="Z48" s="197">
        <v>2944.2</v>
      </c>
      <c r="AA48" s="197">
        <v>2883.5</v>
      </c>
      <c r="AB48" s="198">
        <v>3398</v>
      </c>
      <c r="AC48" s="194">
        <v>3307</v>
      </c>
      <c r="AD48" s="198">
        <v>3307</v>
      </c>
      <c r="AE48" s="194">
        <v>3223</v>
      </c>
      <c r="AF48" s="289">
        <v>91</v>
      </c>
      <c r="AG48" s="189">
        <v>84</v>
      </c>
      <c r="AH48" s="271">
        <v>2.7517387360145147E-2</v>
      </c>
      <c r="AI48" s="199">
        <v>2.6062674526838348E-2</v>
      </c>
      <c r="AJ48" s="189">
        <v>3235</v>
      </c>
      <c r="AK48" s="194">
        <v>3179</v>
      </c>
      <c r="AL48" s="198">
        <v>3179</v>
      </c>
      <c r="AM48" s="194">
        <v>3076</v>
      </c>
      <c r="AN48" s="195">
        <v>56</v>
      </c>
      <c r="AO48" s="195">
        <v>103</v>
      </c>
      <c r="AP48" s="200">
        <v>1.7615602390688895E-2</v>
      </c>
      <c r="AQ48" s="200">
        <v>3.3485045513654096E-2</v>
      </c>
      <c r="AR48" s="201">
        <v>14.188596491228072</v>
      </c>
      <c r="AS48" s="201">
        <v>13.942982456140353</v>
      </c>
      <c r="AT48" s="189">
        <v>2950</v>
      </c>
      <c r="AU48" s="202">
        <v>2140</v>
      </c>
      <c r="AV48" s="189">
        <v>255</v>
      </c>
      <c r="AW48" s="195">
        <v>2395</v>
      </c>
      <c r="AX48" s="203">
        <v>0.81186440677966099</v>
      </c>
      <c r="AY48" s="204">
        <v>0.89510959953656111</v>
      </c>
      <c r="AZ48" s="189">
        <v>240</v>
      </c>
      <c r="BA48" s="203">
        <v>8.1355932203389825E-2</v>
      </c>
      <c r="BB48" s="205">
        <v>1.8788898892237835</v>
      </c>
      <c r="BC48" s="189">
        <v>240</v>
      </c>
      <c r="BD48" s="189">
        <v>30</v>
      </c>
      <c r="BE48" s="195">
        <v>270</v>
      </c>
      <c r="BF48" s="203">
        <v>9.152542372881356E-2</v>
      </c>
      <c r="BG48" s="205">
        <v>2.256543977534851</v>
      </c>
      <c r="BH48" s="189">
        <v>40</v>
      </c>
      <c r="BI48" s="198">
        <v>2360</v>
      </c>
      <c r="BJ48" s="202">
        <v>1805</v>
      </c>
      <c r="BK48" s="189">
        <v>255</v>
      </c>
      <c r="BL48" s="195">
        <v>2060</v>
      </c>
      <c r="BM48" s="203">
        <v>0.8728813559322034</v>
      </c>
      <c r="BN48" s="204">
        <v>0.94981649176518324</v>
      </c>
      <c r="BO48" s="189">
        <v>85</v>
      </c>
      <c r="BP48" s="203">
        <v>3.6016949152542374E-2</v>
      </c>
      <c r="BQ48" s="205">
        <v>1.286319612590799</v>
      </c>
      <c r="BR48" s="189">
        <v>140</v>
      </c>
      <c r="BS48" s="189">
        <v>30</v>
      </c>
      <c r="BT48" s="195">
        <v>170</v>
      </c>
      <c r="BU48" s="203">
        <v>7.2033898305084748E-2</v>
      </c>
      <c r="BV48" s="205">
        <v>2.1001136532094682</v>
      </c>
      <c r="BW48" s="189">
        <v>40</v>
      </c>
      <c r="BX48" s="206" t="s">
        <v>5</v>
      </c>
      <c r="BY48" s="206" t="s">
        <v>5</v>
      </c>
      <c r="BZ48" s="345" t="s">
        <v>4</v>
      </c>
      <c r="CA48" s="140" t="s">
        <v>258</v>
      </c>
    </row>
    <row r="49" spans="1:79">
      <c r="A49" s="186" t="s">
        <v>83</v>
      </c>
      <c r="B49" s="269" t="s">
        <v>187</v>
      </c>
      <c r="C49" s="187">
        <v>5680015.0199999996</v>
      </c>
      <c r="D49" s="188"/>
      <c r="E49" s="228"/>
      <c r="F49" s="194"/>
      <c r="G49" s="188">
        <v>5680015</v>
      </c>
      <c r="H49" s="228">
        <v>0.23161910599999999</v>
      </c>
      <c r="I49" s="194">
        <v>9499</v>
      </c>
      <c r="J49" s="194">
        <v>3351</v>
      </c>
      <c r="K49" s="229">
        <v>3161</v>
      </c>
      <c r="L49" s="191"/>
      <c r="M49" s="192">
        <v>0.79</v>
      </c>
      <c r="N49" s="192">
        <v>0.79</v>
      </c>
      <c r="O49" s="193">
        <v>79</v>
      </c>
      <c r="P49" s="193">
        <v>79</v>
      </c>
      <c r="Q49" s="189">
        <v>2455</v>
      </c>
      <c r="R49" s="189">
        <v>2264</v>
      </c>
      <c r="S49" s="189">
        <v>2264</v>
      </c>
      <c r="T49" s="189">
        <v>2225</v>
      </c>
      <c r="U49" s="194">
        <v>2200.1498878940001</v>
      </c>
      <c r="V49" s="270">
        <v>191</v>
      </c>
      <c r="W49" s="195">
        <v>63.85011210599987</v>
      </c>
      <c r="X49" s="196">
        <v>8.4363957597173148E-2</v>
      </c>
      <c r="Y49" s="196">
        <v>2.9020801017842324E-2</v>
      </c>
      <c r="Z49" s="197">
        <v>3125.8</v>
      </c>
      <c r="AA49" s="197">
        <v>2882.6</v>
      </c>
      <c r="AB49" s="198">
        <v>910</v>
      </c>
      <c r="AC49" s="194">
        <v>930</v>
      </c>
      <c r="AD49" s="198">
        <v>930</v>
      </c>
      <c r="AE49" s="194">
        <v>776.15562420599997</v>
      </c>
      <c r="AF49" s="289">
        <v>-20</v>
      </c>
      <c r="AG49" s="189">
        <v>153.84437579400003</v>
      </c>
      <c r="AH49" s="271">
        <v>-2.1505376344086023E-2</v>
      </c>
      <c r="AI49" s="199">
        <v>0.19821331057335492</v>
      </c>
      <c r="AJ49" s="189">
        <v>832</v>
      </c>
      <c r="AK49" s="194">
        <v>795</v>
      </c>
      <c r="AL49" s="198">
        <v>795</v>
      </c>
      <c r="AM49" s="194">
        <v>732.14799406600002</v>
      </c>
      <c r="AN49" s="195">
        <v>37</v>
      </c>
      <c r="AO49" s="195">
        <v>62.852005933999976</v>
      </c>
      <c r="AP49" s="200">
        <v>4.6540880503144651E-2</v>
      </c>
      <c r="AQ49" s="200">
        <v>8.5846039931011725E-2</v>
      </c>
      <c r="AR49" s="201">
        <v>10.531645569620252</v>
      </c>
      <c r="AS49" s="201">
        <v>10.063291139240507</v>
      </c>
      <c r="AT49" s="189">
        <v>1025</v>
      </c>
      <c r="AU49" s="202">
        <v>735</v>
      </c>
      <c r="AV49" s="189">
        <v>80</v>
      </c>
      <c r="AW49" s="195">
        <v>815</v>
      </c>
      <c r="AX49" s="203">
        <v>0.79512195121951224</v>
      </c>
      <c r="AY49" s="204">
        <v>0.87665044235888889</v>
      </c>
      <c r="AZ49" s="189">
        <v>90</v>
      </c>
      <c r="BA49" s="203">
        <v>8.7804878048780483E-2</v>
      </c>
      <c r="BB49" s="205">
        <v>2.0278262828817666</v>
      </c>
      <c r="BC49" s="189">
        <v>105</v>
      </c>
      <c r="BD49" s="189">
        <v>0</v>
      </c>
      <c r="BE49" s="195">
        <v>105</v>
      </c>
      <c r="BF49" s="203">
        <v>0.1024390243902439</v>
      </c>
      <c r="BG49" s="205">
        <v>2.5256169721460529</v>
      </c>
      <c r="BH49" s="189">
        <v>20</v>
      </c>
      <c r="BI49" s="198">
        <v>1000</v>
      </c>
      <c r="BJ49" s="202">
        <v>695</v>
      </c>
      <c r="BK49" s="189">
        <v>150</v>
      </c>
      <c r="BL49" s="195">
        <v>845</v>
      </c>
      <c r="BM49" s="203">
        <v>0.84499999999999997</v>
      </c>
      <c r="BN49" s="204">
        <v>0.9194776931447225</v>
      </c>
      <c r="BO49" s="189">
        <v>75</v>
      </c>
      <c r="BP49" s="203">
        <v>7.4999999999999997E-2</v>
      </c>
      <c r="BQ49" s="205">
        <v>2.6785714285714284</v>
      </c>
      <c r="BR49" s="189">
        <v>55</v>
      </c>
      <c r="BS49" s="189">
        <v>10</v>
      </c>
      <c r="BT49" s="195">
        <v>65</v>
      </c>
      <c r="BU49" s="203">
        <v>6.5000000000000002E-2</v>
      </c>
      <c r="BV49" s="205">
        <v>1.8950437317784259</v>
      </c>
      <c r="BW49" s="189">
        <v>0</v>
      </c>
      <c r="BX49" s="206" t="s">
        <v>5</v>
      </c>
      <c r="BY49" s="206" t="s">
        <v>5</v>
      </c>
      <c r="BZ49" s="184" t="s">
        <v>6</v>
      </c>
      <c r="CA49" s="140" t="s">
        <v>258</v>
      </c>
    </row>
    <row r="51" spans="1:79">
      <c r="AK51" s="232"/>
    </row>
    <row r="53" spans="1:79">
      <c r="R53" s="232"/>
    </row>
  </sheetData>
  <autoFilter ref="A1:CA49" xr:uid="{635E5C73-3865-FB40-921A-14399E6D27C6}">
    <sortState xmlns:xlrd2="http://schemas.microsoft.com/office/spreadsheetml/2017/richdata2" ref="A2:CA49">
      <sortCondition ref="BX1:BX49"/>
    </sortState>
  </autoFilter>
  <sortState xmlns:xlrd2="http://schemas.microsoft.com/office/spreadsheetml/2017/richdata2" ref="A2:CA53">
    <sortCondition ref="B2:B53"/>
  </sortState>
  <pageMargins left="0.7" right="0.7" top="0.75" bottom="0.75" header="0.3" footer="0.3"/>
  <pageSetup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2"/>
  <sheetViews>
    <sheetView zoomScaleNormal="100" workbookViewId="0">
      <selection activeCell="A16" sqref="A16"/>
    </sheetView>
  </sheetViews>
  <sheetFormatPr defaultColWidth="8.85546875" defaultRowHeight="15"/>
  <cols>
    <col min="1" max="1" width="37" customWidth="1"/>
    <col min="2" max="2" width="20.28515625" bestFit="1" customWidth="1"/>
    <col min="3" max="3" width="16.42578125" bestFit="1" customWidth="1"/>
    <col min="4" max="4" width="12.85546875" bestFit="1" customWidth="1"/>
    <col min="5" max="5" width="16.42578125" bestFit="1" customWidth="1"/>
    <col min="7" max="7" width="16.42578125" bestFit="1" customWidth="1"/>
  </cols>
  <sheetData>
    <row r="1" spans="1:7" ht="15.75">
      <c r="A1" s="23"/>
      <c r="B1" s="24" t="s">
        <v>2</v>
      </c>
      <c r="C1" s="326" t="s">
        <v>0</v>
      </c>
      <c r="D1" s="327"/>
      <c r="E1" s="328" t="s">
        <v>20</v>
      </c>
      <c r="F1" s="329"/>
    </row>
    <row r="2" spans="1:7" ht="60.75" thickBot="1">
      <c r="A2" s="25"/>
      <c r="B2" s="26" t="s">
        <v>1</v>
      </c>
      <c r="C2" s="27" t="s">
        <v>9</v>
      </c>
      <c r="D2" s="86" t="s">
        <v>99</v>
      </c>
      <c r="E2" s="27" t="s">
        <v>9</v>
      </c>
      <c r="F2" s="28" t="s">
        <v>99</v>
      </c>
      <c r="G2" s="3"/>
    </row>
    <row r="3" spans="1:7">
      <c r="A3" s="29" t="s">
        <v>21</v>
      </c>
      <c r="B3" s="30"/>
      <c r="C3" s="31">
        <v>4.0599999999999997E-2</v>
      </c>
      <c r="D3" s="32">
        <v>6.8900000000000003E-2</v>
      </c>
      <c r="E3" s="33">
        <v>4.3299999999999998E-2</v>
      </c>
      <c r="F3" s="34">
        <v>0.16250000000000001</v>
      </c>
      <c r="G3" s="18"/>
    </row>
    <row r="4" spans="1:7" ht="17.25">
      <c r="A4" s="35" t="s">
        <v>22</v>
      </c>
      <c r="B4" s="36" t="s">
        <v>23</v>
      </c>
      <c r="C4" s="37"/>
      <c r="D4" s="38"/>
      <c r="E4" s="39"/>
      <c r="F4" s="40"/>
      <c r="G4" s="52"/>
    </row>
    <row r="5" spans="1:7" ht="15.75">
      <c r="A5" s="35" t="s">
        <v>24</v>
      </c>
      <c r="B5" s="41"/>
      <c r="C5" s="42">
        <f>C3*1.5</f>
        <v>6.0899999999999996E-2</v>
      </c>
      <c r="D5" s="43">
        <f>D3*1.5</f>
        <v>0.10335</v>
      </c>
      <c r="E5" s="44"/>
      <c r="F5" s="45"/>
      <c r="G5" s="53"/>
    </row>
    <row r="6" spans="1:7" ht="16.5" thickBot="1">
      <c r="A6" s="46" t="s">
        <v>25</v>
      </c>
      <c r="B6" s="47"/>
      <c r="C6" s="48"/>
      <c r="D6" s="49"/>
      <c r="E6" s="50">
        <f>E3*1.5</f>
        <v>6.4949999999999994E-2</v>
      </c>
      <c r="F6" s="51">
        <f>F3*0.5</f>
        <v>8.1250000000000003E-2</v>
      </c>
      <c r="G6" s="18"/>
    </row>
    <row r="7" spans="1:7">
      <c r="C7" s="18"/>
      <c r="D7" s="18"/>
      <c r="E7" s="18"/>
      <c r="F7" s="18"/>
    </row>
    <row r="8" spans="1:7">
      <c r="A8" s="1" t="s">
        <v>100</v>
      </c>
    </row>
    <row r="10" spans="1:7">
      <c r="A10" s="141" t="s">
        <v>133</v>
      </c>
    </row>
    <row r="11" spans="1:7">
      <c r="A11" s="142" t="s">
        <v>134</v>
      </c>
    </row>
    <row r="12" spans="1:7">
      <c r="A12" s="142" t="s">
        <v>135</v>
      </c>
    </row>
    <row r="13" spans="1:7">
      <c r="A13" s="143" t="s">
        <v>136</v>
      </c>
    </row>
    <row r="14" spans="1:7">
      <c r="A14" s="142" t="s">
        <v>137</v>
      </c>
    </row>
    <row r="16" spans="1:7" ht="15.75" thickBot="1">
      <c r="A16" s="264" t="s">
        <v>228</v>
      </c>
      <c r="B16" s="263"/>
      <c r="C16" s="263"/>
      <c r="D16" s="263"/>
      <c r="E16" s="263"/>
      <c r="F16" s="263"/>
    </row>
    <row r="17" spans="1:6" ht="15.75">
      <c r="A17" s="235"/>
      <c r="B17" s="236" t="s">
        <v>2</v>
      </c>
      <c r="C17" s="330" t="s">
        <v>0</v>
      </c>
      <c r="D17" s="331"/>
      <c r="E17" s="332" t="s">
        <v>20</v>
      </c>
      <c r="F17" s="333"/>
    </row>
    <row r="18" spans="1:6" ht="60.75" thickBot="1">
      <c r="A18" s="237"/>
      <c r="B18" s="238" t="s">
        <v>1</v>
      </c>
      <c r="C18" s="239" t="s">
        <v>9</v>
      </c>
      <c r="D18" s="240" t="s">
        <v>99</v>
      </c>
      <c r="E18" s="239" t="s">
        <v>9</v>
      </c>
      <c r="F18" s="241" t="s">
        <v>99</v>
      </c>
    </row>
    <row r="19" spans="1:6">
      <c r="A19" s="242" t="s">
        <v>21</v>
      </c>
      <c r="B19" s="243"/>
      <c r="C19" s="267">
        <v>3.4299999999999997E-2</v>
      </c>
      <c r="D19" s="244">
        <v>6.1699999999999998E-2</v>
      </c>
      <c r="E19" s="268">
        <v>2.8000000000000001E-2</v>
      </c>
      <c r="F19" s="245">
        <v>0.10199999999999999</v>
      </c>
    </row>
    <row r="20" spans="1:6" ht="17.25">
      <c r="A20" s="246" t="s">
        <v>22</v>
      </c>
      <c r="B20" s="247" t="s">
        <v>229</v>
      </c>
      <c r="C20" s="248"/>
      <c r="D20" s="249"/>
      <c r="E20" s="250"/>
      <c r="F20" s="251"/>
    </row>
    <row r="21" spans="1:6" ht="15.75">
      <c r="A21" s="246" t="s">
        <v>24</v>
      </c>
      <c r="B21" s="252"/>
      <c r="C21" s="253">
        <f>C19*1.5</f>
        <v>5.1449999999999996E-2</v>
      </c>
      <c r="D21" s="254">
        <f>D19*1.5</f>
        <v>9.2549999999999993E-2</v>
      </c>
      <c r="E21" s="255"/>
      <c r="F21" s="256"/>
    </row>
    <row r="22" spans="1:6" ht="16.5" thickBot="1">
      <c r="A22" s="257" t="s">
        <v>25</v>
      </c>
      <c r="B22" s="258"/>
      <c r="C22" s="259"/>
      <c r="D22" s="260"/>
      <c r="E22" s="261">
        <f>E19*1.5</f>
        <v>4.2000000000000003E-2</v>
      </c>
      <c r="F22" s="262">
        <f>F19*0.5</f>
        <v>5.0999999999999997E-2</v>
      </c>
    </row>
  </sheetData>
  <mergeCells count="4">
    <mergeCell ref="C1:D1"/>
    <mergeCell ref="E1:F1"/>
    <mergeCell ref="C17:D17"/>
    <mergeCell ref="E17:F17"/>
  </mergeCells>
  <hyperlinks>
    <hyperlink ref="A13" r:id="rId1" display="“T9” updates this method to calculate floors using total raw count sums to arrive at CMA thresholds. This method matches that used by Statistics Canada. " xr:uid="{A457FE56-9F60-4176-81FF-5BFFF3621AA8}"/>
  </hyperlinks>
  <pageMargins left="0.7" right="0.7" top="0.75" bottom="0.75" header="0.3" footer="0.3"/>
  <pageSetup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26FF3-7803-40E1-AE57-24DCE3028502}">
  <dimension ref="A1:S24"/>
  <sheetViews>
    <sheetView tabSelected="1" zoomScaleNormal="100" workbookViewId="0">
      <selection activeCell="N6" sqref="N6"/>
    </sheetView>
  </sheetViews>
  <sheetFormatPr defaultColWidth="8.85546875" defaultRowHeight="15"/>
  <cols>
    <col min="1" max="1" width="12.7109375" customWidth="1"/>
    <col min="2" max="10" width="10.7109375" customWidth="1"/>
    <col min="11" max="11" width="12.7109375" customWidth="1"/>
    <col min="12" max="12" width="12.5703125" bestFit="1" customWidth="1"/>
    <col min="13" max="17" width="10.85546875" customWidth="1"/>
    <col min="18" max="25" width="10.7109375" customWidth="1"/>
  </cols>
  <sheetData>
    <row r="1" spans="1:19" ht="67.5" customHeight="1" thickBot="1">
      <c r="B1" s="334" t="s">
        <v>319</v>
      </c>
      <c r="C1" s="335"/>
      <c r="D1" s="334" t="s">
        <v>320</v>
      </c>
      <c r="E1" s="335"/>
      <c r="F1" s="334" t="s">
        <v>305</v>
      </c>
      <c r="G1" s="335"/>
      <c r="H1" s="334" t="s">
        <v>306</v>
      </c>
      <c r="I1" s="335"/>
      <c r="L1" s="336" t="s">
        <v>327</v>
      </c>
      <c r="M1" s="337"/>
      <c r="N1" s="337"/>
      <c r="O1" s="337"/>
      <c r="P1" s="337"/>
      <c r="Q1" s="337"/>
      <c r="R1" s="337"/>
      <c r="S1" s="338"/>
    </row>
    <row r="2" spans="1:19" ht="60.95" customHeight="1" thickBot="1">
      <c r="A2" s="291" t="s">
        <v>102</v>
      </c>
      <c r="B2" s="316" t="s">
        <v>17</v>
      </c>
      <c r="C2" s="317" t="s">
        <v>18</v>
      </c>
      <c r="D2" s="318" t="s">
        <v>321</v>
      </c>
      <c r="E2" s="317" t="s">
        <v>326</v>
      </c>
      <c r="F2" s="55" t="s">
        <v>210</v>
      </c>
      <c r="G2" s="56" t="s">
        <v>269</v>
      </c>
      <c r="H2" s="318" t="s">
        <v>307</v>
      </c>
      <c r="I2" s="319" t="s">
        <v>308</v>
      </c>
      <c r="J2" s="304" t="s">
        <v>309</v>
      </c>
      <c r="L2" s="339"/>
      <c r="M2" s="340"/>
      <c r="N2" s="340"/>
      <c r="O2" s="340"/>
      <c r="P2" s="340"/>
      <c r="Q2" s="340"/>
      <c r="R2" s="340"/>
      <c r="S2" s="341"/>
    </row>
    <row r="3" spans="1:19">
      <c r="A3" s="57" t="s">
        <v>4</v>
      </c>
      <c r="B3" s="314">
        <v>7170</v>
      </c>
      <c r="C3" s="58">
        <f>B3/B8</f>
        <v>4.0494747543205693E-2</v>
      </c>
      <c r="D3" s="305">
        <v>7437</v>
      </c>
      <c r="E3" s="58">
        <f>D3/D8</f>
        <v>3.773996620301534E-2</v>
      </c>
      <c r="F3" s="314">
        <v>7831</v>
      </c>
      <c r="G3" s="59">
        <f>F3/F8</f>
        <v>3.6790130416807607E-2</v>
      </c>
      <c r="H3" s="60">
        <f>F3-D3</f>
        <v>394</v>
      </c>
      <c r="I3" s="59">
        <f>H3/D3</f>
        <v>5.2978351485814174E-2</v>
      </c>
      <c r="J3" s="61">
        <f>H3/H8</f>
        <v>2.4941444578084445E-2</v>
      </c>
      <c r="L3" s="342"/>
      <c r="M3" s="343"/>
      <c r="N3" s="343"/>
      <c r="O3" s="343"/>
      <c r="P3" s="343"/>
      <c r="Q3" s="343"/>
      <c r="R3" s="343"/>
      <c r="S3" s="344"/>
    </row>
    <row r="4" spans="1:19">
      <c r="A4" s="62" t="s">
        <v>5</v>
      </c>
      <c r="B4" s="313">
        <v>10070</v>
      </c>
      <c r="C4" s="63">
        <f>B4/B8</f>
        <v>5.6873376256636167E-2</v>
      </c>
      <c r="D4" s="306">
        <v>10072</v>
      </c>
      <c r="E4" s="63">
        <f>D4/D8</f>
        <v>5.111159601946625E-2</v>
      </c>
      <c r="F4" s="313">
        <v>10498</v>
      </c>
      <c r="G4" s="64">
        <f>F4/F8</f>
        <v>4.9319727891156462E-2</v>
      </c>
      <c r="H4" s="65">
        <f>F4-D4</f>
        <v>426</v>
      </c>
      <c r="I4" s="64">
        <f>H4/D4</f>
        <v>4.2295472597299447E-2</v>
      </c>
      <c r="J4" s="66">
        <f>H4/H8</f>
        <v>2.6967145660568462E-2</v>
      </c>
    </row>
    <row r="5" spans="1:19">
      <c r="A5" s="67" t="s">
        <v>6</v>
      </c>
      <c r="B5" s="312">
        <v>132138</v>
      </c>
      <c r="C5" s="68">
        <f>B5/B8</f>
        <v>0.74628939342595735</v>
      </c>
      <c r="D5" s="307">
        <v>154239</v>
      </c>
      <c r="E5" s="68">
        <f>D5/D8</f>
        <v>0.78270467220477113</v>
      </c>
      <c r="F5" s="312">
        <v>165288</v>
      </c>
      <c r="G5" s="69">
        <f>F5/F8</f>
        <v>0.77652497463073622</v>
      </c>
      <c r="H5" s="70">
        <f>F5-D5</f>
        <v>11049</v>
      </c>
      <c r="I5" s="69">
        <f>H5/D5</f>
        <v>7.1635578550172135E-2</v>
      </c>
      <c r="J5" s="71">
        <f>H5/H8</f>
        <v>0.69943660188643408</v>
      </c>
    </row>
    <row r="6" spans="1:19" ht="15.75" customHeight="1">
      <c r="A6" s="72" t="s">
        <v>2</v>
      </c>
      <c r="B6" s="311">
        <v>27682</v>
      </c>
      <c r="C6" s="73">
        <f>B6/B8</f>
        <v>0.15634248277420085</v>
      </c>
      <c r="D6" s="308">
        <v>25311</v>
      </c>
      <c r="E6" s="73">
        <f>D6/D8</f>
        <v>0.12844376557274725</v>
      </c>
      <c r="F6" s="311">
        <v>29239</v>
      </c>
      <c r="G6" s="74">
        <f>F6/F8</f>
        <v>0.13736516706129967</v>
      </c>
      <c r="H6" s="75">
        <f>F6-D6</f>
        <v>3928</v>
      </c>
      <c r="I6" s="74">
        <f>H6/D6</f>
        <v>0.15518944332503654</v>
      </c>
      <c r="J6" s="76">
        <f>H6/H8</f>
        <v>0.24865480787491295</v>
      </c>
    </row>
    <row r="7" spans="1:19" ht="15.75" customHeight="1" thickBot="1">
      <c r="A7" s="118" t="s">
        <v>103</v>
      </c>
      <c r="B7" s="310"/>
      <c r="C7" s="119"/>
      <c r="D7" s="310"/>
      <c r="E7" s="119"/>
      <c r="F7" s="310"/>
      <c r="G7" s="120"/>
      <c r="H7" s="121"/>
      <c r="I7" s="120"/>
      <c r="J7" s="122"/>
    </row>
    <row r="8" spans="1:19" ht="15.75" thickBot="1">
      <c r="A8" s="77" t="s">
        <v>7</v>
      </c>
      <c r="B8" s="123">
        <f>SUM(B3:B7)</f>
        <v>177060</v>
      </c>
      <c r="C8" s="78"/>
      <c r="D8" s="123">
        <f>SUM(D3:D7)</f>
        <v>197059</v>
      </c>
      <c r="E8" s="78"/>
      <c r="F8" s="123">
        <f>SUM(F3:F7)</f>
        <v>212856</v>
      </c>
      <c r="G8" s="79"/>
      <c r="H8" s="80">
        <f>SUM(H3:H7)</f>
        <v>15797</v>
      </c>
      <c r="I8" s="81">
        <f>H8/D8</f>
        <v>8.0163808808529427E-2</v>
      </c>
      <c r="J8" s="82"/>
    </row>
    <row r="9" spans="1:19" ht="15.75" thickBot="1">
      <c r="A9" s="112"/>
      <c r="B9" s="315"/>
      <c r="C9" s="113"/>
      <c r="D9" s="315"/>
      <c r="E9" s="113"/>
      <c r="F9" s="315"/>
      <c r="G9" s="114"/>
      <c r="H9" s="115"/>
      <c r="I9" s="116"/>
      <c r="J9" s="117"/>
    </row>
    <row r="10" spans="1:19" ht="60.95" customHeight="1" thickBot="1">
      <c r="A10" s="291" t="s">
        <v>102</v>
      </c>
      <c r="B10" s="55" t="s">
        <v>26</v>
      </c>
      <c r="C10" s="56" t="s">
        <v>27</v>
      </c>
      <c r="D10" s="302" t="s">
        <v>322</v>
      </c>
      <c r="E10" s="56" t="s">
        <v>324</v>
      </c>
      <c r="F10" s="55" t="s">
        <v>214</v>
      </c>
      <c r="G10" s="56" t="s">
        <v>268</v>
      </c>
      <c r="H10" s="302" t="s">
        <v>310</v>
      </c>
      <c r="I10" s="303" t="s">
        <v>311</v>
      </c>
      <c r="J10" s="304" t="s">
        <v>312</v>
      </c>
    </row>
    <row r="11" spans="1:19">
      <c r="A11" s="57" t="s">
        <v>4</v>
      </c>
      <c r="B11" s="314">
        <v>3885</v>
      </c>
      <c r="C11" s="58">
        <f>B11/B16</f>
        <v>5.7659770251417379E-2</v>
      </c>
      <c r="D11" s="305">
        <v>4432</v>
      </c>
      <c r="E11" s="58">
        <f>D11/D16</f>
        <v>5.805910710542863E-2</v>
      </c>
      <c r="F11" s="314">
        <v>4532</v>
      </c>
      <c r="G11" s="59">
        <f>F11/F16</f>
        <v>5.4834299265568855E-2</v>
      </c>
      <c r="H11" s="60">
        <f>F11-D11</f>
        <v>100</v>
      </c>
      <c r="I11" s="59">
        <f>H11/D11</f>
        <v>2.2563176895306861E-2</v>
      </c>
      <c r="J11" s="61">
        <f>H11/H16</f>
        <v>1.5840329478853159E-2</v>
      </c>
    </row>
    <row r="12" spans="1:19">
      <c r="A12" s="62" t="s">
        <v>5</v>
      </c>
      <c r="B12" s="313">
        <v>4467</v>
      </c>
      <c r="C12" s="63">
        <f>B12/B16</f>
        <v>6.6297604559351714E-2</v>
      </c>
      <c r="D12" s="306">
        <v>4714</v>
      </c>
      <c r="E12" s="63">
        <f>D12/D16</f>
        <v>6.1753301194718085E-2</v>
      </c>
      <c r="F12" s="313">
        <v>4800</v>
      </c>
      <c r="G12" s="64">
        <f>F12/F16</f>
        <v>5.8076927730523052E-2</v>
      </c>
      <c r="H12" s="65">
        <f>F12-D12</f>
        <v>86</v>
      </c>
      <c r="I12" s="64">
        <f>H12/D12</f>
        <v>1.8243529910903691E-2</v>
      </c>
      <c r="J12" s="66">
        <f>H12/H16</f>
        <v>1.3622683351813717E-2</v>
      </c>
    </row>
    <row r="13" spans="1:19">
      <c r="A13" s="67" t="s">
        <v>6</v>
      </c>
      <c r="B13" s="312">
        <v>48790</v>
      </c>
      <c r="C13" s="68">
        <f>B13/B16</f>
        <v>0.72412360117545782</v>
      </c>
      <c r="D13" s="307">
        <v>57844</v>
      </c>
      <c r="E13" s="68">
        <f>D13/D16</f>
        <v>0.75775518759169991</v>
      </c>
      <c r="F13" s="312">
        <v>62773</v>
      </c>
      <c r="G13" s="69">
        <f>F13/F16</f>
        <v>0.75951312175585917</v>
      </c>
      <c r="H13" s="70">
        <f>F13-D13</f>
        <v>4929</v>
      </c>
      <c r="I13" s="69">
        <f>H13/D13</f>
        <v>8.5211949381093971E-2</v>
      </c>
      <c r="J13" s="71">
        <f>H13/H16</f>
        <v>0.78076984001267224</v>
      </c>
    </row>
    <row r="14" spans="1:19">
      <c r="A14" s="72" t="s">
        <v>2</v>
      </c>
      <c r="B14" s="311">
        <v>10236</v>
      </c>
      <c r="C14" s="73">
        <f>B14/B16</f>
        <v>0.15191902401377305</v>
      </c>
      <c r="D14" s="309">
        <v>9346</v>
      </c>
      <c r="E14" s="73">
        <f>D14/D16</f>
        <v>0.12243240410815343</v>
      </c>
      <c r="F14" s="311">
        <v>10544</v>
      </c>
      <c r="G14" s="74">
        <f>F14/F16</f>
        <v>0.12757565124804898</v>
      </c>
      <c r="H14" s="75">
        <f>F14-D14</f>
        <v>1198</v>
      </c>
      <c r="I14" s="74">
        <f>H14/D14</f>
        <v>0.12818317997004067</v>
      </c>
      <c r="J14" s="76">
        <f>H14/H16</f>
        <v>0.18976714715666085</v>
      </c>
    </row>
    <row r="15" spans="1:19" ht="15.75" thickBot="1">
      <c r="A15" s="118" t="s">
        <v>103</v>
      </c>
      <c r="B15" s="310"/>
      <c r="C15" s="119"/>
      <c r="D15" s="310"/>
      <c r="E15" s="119"/>
      <c r="F15" s="310"/>
      <c r="G15" s="120"/>
      <c r="H15" s="121"/>
      <c r="I15" s="120"/>
      <c r="J15" s="122"/>
    </row>
    <row r="16" spans="1:19" ht="15.75" thickBot="1">
      <c r="A16" s="77" t="s">
        <v>7</v>
      </c>
      <c r="B16" s="123">
        <f>SUM(B11:B15)</f>
        <v>67378</v>
      </c>
      <c r="C16" s="78"/>
      <c r="D16" s="123">
        <f>SUM(D11:D15)</f>
        <v>76336</v>
      </c>
      <c r="E16" s="78"/>
      <c r="F16" s="123">
        <f>SUM(F11:F15)</f>
        <v>82649</v>
      </c>
      <c r="G16" s="79"/>
      <c r="H16" s="80">
        <f>SUM(H11:H15)</f>
        <v>6313</v>
      </c>
      <c r="I16" s="81">
        <f>H16/D16</f>
        <v>8.2700167679731706E-2</v>
      </c>
      <c r="J16" s="82"/>
    </row>
    <row r="17" spans="1:10" ht="15.75" thickBot="1">
      <c r="A17" s="112"/>
      <c r="B17" s="315"/>
      <c r="C17" s="113"/>
      <c r="D17" s="315"/>
      <c r="E17" s="113"/>
      <c r="F17" s="315"/>
      <c r="G17" s="114"/>
      <c r="H17" s="115"/>
      <c r="I17" s="116"/>
      <c r="J17" s="117"/>
    </row>
    <row r="18" spans="1:10" ht="75.95" customHeight="1" thickBot="1">
      <c r="A18" s="291" t="s">
        <v>102</v>
      </c>
      <c r="B18" s="55" t="s">
        <v>29</v>
      </c>
      <c r="C18" s="56" t="s">
        <v>30</v>
      </c>
      <c r="D18" s="302" t="s">
        <v>323</v>
      </c>
      <c r="E18" s="56" t="s">
        <v>325</v>
      </c>
      <c r="F18" s="55" t="s">
        <v>213</v>
      </c>
      <c r="G18" s="56" t="s">
        <v>267</v>
      </c>
      <c r="H18" s="302" t="s">
        <v>313</v>
      </c>
      <c r="I18" s="303" t="s">
        <v>314</v>
      </c>
      <c r="J18" s="304" t="s">
        <v>315</v>
      </c>
    </row>
    <row r="19" spans="1:10">
      <c r="A19" s="57" t="s">
        <v>4</v>
      </c>
      <c r="B19" s="314">
        <v>3588</v>
      </c>
      <c r="C19" s="58">
        <f>B19/B24</f>
        <v>5.6143205858421481E-2</v>
      </c>
      <c r="D19" s="305">
        <v>4087</v>
      </c>
      <c r="E19" s="58">
        <f>D19/D24</f>
        <v>5.6345989467008577E-2</v>
      </c>
      <c r="F19" s="314">
        <v>4244</v>
      </c>
      <c r="G19" s="59">
        <f>F19/F24</f>
        <v>5.4036159918512856E-2</v>
      </c>
      <c r="H19" s="60">
        <f>F19-D19</f>
        <v>157</v>
      </c>
      <c r="I19" s="59">
        <f>H19/D19</f>
        <v>3.841448495228774E-2</v>
      </c>
      <c r="J19" s="61">
        <f>H19/H24</f>
        <v>2.614052614052614E-2</v>
      </c>
    </row>
    <row r="20" spans="1:10">
      <c r="A20" s="62" t="s">
        <v>5</v>
      </c>
      <c r="B20" s="313">
        <v>4264</v>
      </c>
      <c r="C20" s="63">
        <f>B20/B24</f>
        <v>6.6720911310008138E-2</v>
      </c>
      <c r="D20" s="306">
        <v>4433</v>
      </c>
      <c r="E20" s="63">
        <f>D20/D24</f>
        <v>6.1116166211707616E-2</v>
      </c>
      <c r="F20" s="313">
        <v>4532</v>
      </c>
      <c r="G20" s="64">
        <f>F20/F24</f>
        <v>5.7703081232493E-2</v>
      </c>
      <c r="H20" s="65">
        <f>F20-D20</f>
        <v>99</v>
      </c>
      <c r="I20" s="64">
        <f>H20/D20</f>
        <v>2.2332506203473945E-2</v>
      </c>
      <c r="J20" s="66">
        <f>H20/H24</f>
        <v>1.6483516483516484E-2</v>
      </c>
    </row>
    <row r="21" spans="1:10">
      <c r="A21" s="67" t="s">
        <v>6</v>
      </c>
      <c r="B21" s="312">
        <v>46583</v>
      </c>
      <c r="C21" s="68">
        <f>B21/B24</f>
        <v>0.72890717906991298</v>
      </c>
      <c r="D21" s="307">
        <v>55179</v>
      </c>
      <c r="E21" s="68">
        <f>D21/D24</f>
        <v>0.76073289767557284</v>
      </c>
      <c r="F21" s="312">
        <v>59694</v>
      </c>
      <c r="G21" s="69">
        <f>F21/F24</f>
        <v>0.76004583651642477</v>
      </c>
      <c r="H21" s="70">
        <f>F21-D21</f>
        <v>4515</v>
      </c>
      <c r="I21" s="69">
        <f>H21/D21</f>
        <v>8.1824607187516996E-2</v>
      </c>
      <c r="J21" s="71">
        <f>H21/H24</f>
        <v>0.75174825174825177</v>
      </c>
    </row>
    <row r="22" spans="1:10">
      <c r="A22" s="72" t="s">
        <v>2</v>
      </c>
      <c r="B22" s="311">
        <v>9473</v>
      </c>
      <c r="C22" s="73">
        <f>B22/B24</f>
        <v>0.14822870376165739</v>
      </c>
      <c r="D22" s="309">
        <v>8835</v>
      </c>
      <c r="E22" s="73">
        <f>D22/D24</f>
        <v>0.12180494664571098</v>
      </c>
      <c r="F22" s="311">
        <v>10070</v>
      </c>
      <c r="G22" s="74">
        <f>F22/F24</f>
        <v>0.1282149223325694</v>
      </c>
      <c r="H22" s="75">
        <f>F22-D22</f>
        <v>1235</v>
      </c>
      <c r="I22" s="74">
        <f>H22/D22</f>
        <v>0.13978494623655913</v>
      </c>
      <c r="J22" s="76">
        <f>H22/H24</f>
        <v>0.20562770562770563</v>
      </c>
    </row>
    <row r="23" spans="1:10" ht="15.75" thickBot="1">
      <c r="A23" s="118" t="s">
        <v>103</v>
      </c>
      <c r="B23" s="310"/>
      <c r="C23" s="119"/>
      <c r="D23" s="310"/>
      <c r="E23" s="119"/>
      <c r="F23" s="310"/>
      <c r="G23" s="120"/>
      <c r="H23" s="121"/>
      <c r="I23" s="120"/>
      <c r="J23" s="122"/>
    </row>
    <row r="24" spans="1:10" ht="15.75" thickBot="1">
      <c r="A24" s="77" t="s">
        <v>7</v>
      </c>
      <c r="B24" s="123">
        <f>SUM(B19:B23)</f>
        <v>63908</v>
      </c>
      <c r="C24" s="123"/>
      <c r="D24" s="123">
        <f>SUM(D19:D23)</f>
        <v>72534</v>
      </c>
      <c r="E24" s="78"/>
      <c r="F24" s="123">
        <f>SUM(F19:F23)</f>
        <v>78540</v>
      </c>
      <c r="G24" s="79"/>
      <c r="H24" s="80">
        <f>SUM(H19:H23)</f>
        <v>6006</v>
      </c>
      <c r="I24" s="81">
        <f>H24/D24</f>
        <v>8.2802547770700632E-2</v>
      </c>
      <c r="J24" s="82"/>
    </row>
  </sheetData>
  <mergeCells count="5">
    <mergeCell ref="D1:E1"/>
    <mergeCell ref="B1:C1"/>
    <mergeCell ref="L1:S3"/>
    <mergeCell ref="H1:I1"/>
    <mergeCell ref="F1:G1"/>
  </mergeCells>
  <pageMargins left="0.31496062992126" right="0.31496062992126" top="0.35433070866141703" bottom="0.35433070866141703" header="0.31496062992126" footer="0.31496062992126"/>
  <pageSetup orientation="landscape" r:id="rId1"/>
  <headerFooter>
    <oddFooter>&amp;CPage 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INFO</vt:lpstr>
      <vt:lpstr>2006 Original</vt:lpstr>
      <vt:lpstr>2016 Original</vt:lpstr>
      <vt:lpstr>2021 Original</vt:lpstr>
      <vt:lpstr>2021 CTDataMaker</vt:lpstr>
      <vt:lpstr>Thresholds</vt:lpstr>
      <vt:lpstr>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Created by Lyra Hindrichs;Ben McCauley and Shuhong Lin;Edited by Chris Willms</dc:creator>
  <cp:lastModifiedBy>Remus</cp:lastModifiedBy>
  <cp:lastPrinted>2023-04-14T04:15:38Z</cp:lastPrinted>
  <dcterms:created xsi:type="dcterms:W3CDTF">2018-05-09T18:33:31Z</dcterms:created>
  <dcterms:modified xsi:type="dcterms:W3CDTF">2023-05-26T19:56:37Z</dcterms:modified>
</cp:coreProperties>
</file>